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filterPrivacy="1"/>
  <xr:revisionPtr revIDLastSave="0" documentId="8_{68AA1A23-7591-41D3-B5DD-31107F8F1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ing of Acreage" sheetId="1" r:id="rId1"/>
    <sheet name="Summary of Acreage" sheetId="2" r:id="rId2"/>
    <sheet name="Acreage by State" sheetId="3" r:id="rId3"/>
  </sheets>
  <definedNames>
    <definedName name="_xlnm.Print_Titles" localSheetId="2">'Acreage by State'!$1:$2</definedName>
    <definedName name="_xlnm.Print_Titles" localSheetId="0">'Listing of Acreage'!$1:$2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3" l="1"/>
  <c r="H58" i="3"/>
  <c r="G58" i="3"/>
  <c r="F58" i="3"/>
  <c r="E58" i="3"/>
  <c r="D58" i="3"/>
  <c r="C58" i="3"/>
  <c r="B58" i="3"/>
  <c r="I23" i="2"/>
  <c r="H23" i="2"/>
  <c r="G23" i="2"/>
  <c r="F23" i="2"/>
  <c r="E23" i="2"/>
  <c r="D23" i="2"/>
  <c r="C23" i="2"/>
  <c r="B23" i="2"/>
  <c r="J439" i="1" l="1"/>
  <c r="I439" i="1"/>
  <c r="H439" i="1"/>
  <c r="G439" i="1"/>
  <c r="F439" i="1"/>
  <c r="E439" i="1"/>
  <c r="D439" i="1"/>
  <c r="K439" i="1"/>
</calcChain>
</file>

<file path=xl/sharedStrings.xml><?xml version="1.0" encoding="utf-8"?>
<sst xmlns="http://schemas.openxmlformats.org/spreadsheetml/2006/main" count="1015" uniqueCount="652">
  <si>
    <t>National Park Service - Listing of Acreage - 09/30/2026</t>
  </si>
  <si>
    <t>Area Name</t>
  </si>
  <si>
    <t>State</t>
  </si>
  <si>
    <t>Region</t>
  </si>
  <si>
    <t>NPS Fee Acres</t>
  </si>
  <si>
    <t>NPS Less Than Fee Acres</t>
  </si>
  <si>
    <t>Other Federal Fee Acres</t>
  </si>
  <si>
    <t>Subtotal Federal Acres</t>
  </si>
  <si>
    <t>Other Public Acres</t>
  </si>
  <si>
    <t>Private Acres</t>
  </si>
  <si>
    <t>Subtotal Non-Federal Acres</t>
  </si>
  <si>
    <t>Gross Area Acres</t>
  </si>
  <si>
    <t>A LINCOLN BIRTHPL NHP</t>
  </si>
  <si>
    <t>KY</t>
  </si>
  <si>
    <t>ACADIA NP</t>
  </si>
  <si>
    <t>ME</t>
  </si>
  <si>
    <t>ADAMS NHP</t>
  </si>
  <si>
    <t>MA</t>
  </si>
  <si>
    <t>AFRICAN BURIAL GROUND NM</t>
  </si>
  <si>
    <t>NY</t>
  </si>
  <si>
    <t>AGATE FOSSIL BEDS NM</t>
  </si>
  <si>
    <t>NE</t>
  </si>
  <si>
    <t>ALAGNAK WILD RVR</t>
  </si>
  <si>
    <t>AK</t>
  </si>
  <si>
    <t>ALIBATES FLINT QUARRIES N</t>
  </si>
  <si>
    <t>TX</t>
  </si>
  <si>
    <t>ALLEGHENY PRTGE RR NHS</t>
  </si>
  <si>
    <t>PA</t>
  </si>
  <si>
    <t>AMACHE NHS</t>
  </si>
  <si>
    <t>CO</t>
  </si>
  <si>
    <t>AMISTAD NRA</t>
  </si>
  <si>
    <t>ANDERSONVILLE NHS</t>
  </si>
  <si>
    <t>GA</t>
  </si>
  <si>
    <t>ANDREW JOHNSON NHS</t>
  </si>
  <si>
    <t>TN</t>
  </si>
  <si>
    <t>ANIAKCHAK N PRESERVE</t>
  </si>
  <si>
    <t>ANIAKCHAK NM</t>
  </si>
  <si>
    <t>ANTIETAM NB</t>
  </si>
  <si>
    <t>MD</t>
  </si>
  <si>
    <t>APOSTLE ISLANDS NL</t>
  </si>
  <si>
    <t>WI</t>
  </si>
  <si>
    <t>APPALACHIAN NS TRAIL</t>
  </si>
  <si>
    <t>ME TO GA 4/</t>
  </si>
  <si>
    <t>1, 2</t>
  </si>
  <si>
    <t>APPOMATTOX CRT HS NHP</t>
  </si>
  <si>
    <t>VA</t>
  </si>
  <si>
    <t>ARCHES NP</t>
  </si>
  <si>
    <t>UT</t>
  </si>
  <si>
    <t>ARKANSAS POST NMEM</t>
  </si>
  <si>
    <t>AR</t>
  </si>
  <si>
    <t>ARL HOUSE, R E LEE MEM</t>
  </si>
  <si>
    <t>ASSATEAGUE ISLAND NS</t>
  </si>
  <si>
    <t>MD-VA 2/</t>
  </si>
  <si>
    <t>AZTEC RUINS NM</t>
  </si>
  <si>
    <t>NM</t>
  </si>
  <si>
    <t>BADLANDS NP</t>
  </si>
  <si>
    <t>SD</t>
  </si>
  <si>
    <t>BANDELIER NM</t>
  </si>
  <si>
    <t>BELMONT-PAUL WOMENS EQLTY NM</t>
  </si>
  <si>
    <t>DC</t>
  </si>
  <si>
    <t>BENT'S OLD FORT NHS</t>
  </si>
  <si>
    <t>BERING LAND BRIDGE N PRES</t>
  </si>
  <si>
    <t>BIG BEND NP</t>
  </si>
  <si>
    <t>BIG CYPRESS ADDITION</t>
  </si>
  <si>
    <t>FL 5/</t>
  </si>
  <si>
    <t>BIG CYPRESS N PRESERVE</t>
  </si>
  <si>
    <t>BIG HOLE NB</t>
  </si>
  <si>
    <t>MT</t>
  </si>
  <si>
    <t>BIG SOUTH FORK NR &amp; RA</t>
  </si>
  <si>
    <t>KY-TN</t>
  </si>
  <si>
    <t>BIG THICKET N PRESERVE</t>
  </si>
  <si>
    <t>BIGHORN CANYON NRA</t>
  </si>
  <si>
    <t>MT-WY</t>
  </si>
  <si>
    <t>5, 7</t>
  </si>
  <si>
    <t>BIRMINGHAM CIVIL RIGHTS NM</t>
  </si>
  <si>
    <t>AL</t>
  </si>
  <si>
    <t>BISCAYNE NP</t>
  </si>
  <si>
    <t>FL</t>
  </si>
  <si>
    <t>BLACK CANYON OF GUNNISON</t>
  </si>
  <si>
    <t>BLACKSTONE RIVER VALLEY NHP</t>
  </si>
  <si>
    <t>MA-RI</t>
  </si>
  <si>
    <t>BLACKWELL SCHOOL NHS</t>
  </si>
  <si>
    <t>BLUE RIDGE PKWY</t>
  </si>
  <si>
    <t>NC-VA</t>
  </si>
  <si>
    <t>BLUESTONE NSR</t>
  </si>
  <si>
    <t>WV</t>
  </si>
  <si>
    <t>BOOKER T WASHINGTON NM</t>
  </si>
  <si>
    <t>BOSTON AFRI-AMER NHS</t>
  </si>
  <si>
    <t>BOSTON HARBOR ISLAND NRA</t>
  </si>
  <si>
    <t>BOSTON NHP</t>
  </si>
  <si>
    <t>BRICES CROSS RDS NBS</t>
  </si>
  <si>
    <t>MS</t>
  </si>
  <si>
    <t>BROWN V. BD OF ED. NHP</t>
  </si>
  <si>
    <t>KS-SC</t>
  </si>
  <si>
    <t>BRYCE CANYON NP</t>
  </si>
  <si>
    <t>BUCK ISLAND REEF NM</t>
  </si>
  <si>
    <t>VI</t>
  </si>
  <si>
    <t>BUFFALO N RVR</t>
  </si>
  <si>
    <t>C &amp; O CANAL NHP</t>
  </si>
  <si>
    <t>MD-DC-WV</t>
  </si>
  <si>
    <t>CABRILLO NM</t>
  </si>
  <si>
    <t>CA</t>
  </si>
  <si>
    <t>CAMP NELSON NM</t>
  </si>
  <si>
    <t>CANAVERAL NS</t>
  </si>
  <si>
    <t>CANE RIVER CREOLE NHP</t>
  </si>
  <si>
    <t>LA</t>
  </si>
  <si>
    <t>CANYON DE CHELLY NM</t>
  </si>
  <si>
    <t>AZ</t>
  </si>
  <si>
    <t>CANYONLANDS NP</t>
  </si>
  <si>
    <t>CAPE COD NS</t>
  </si>
  <si>
    <t>CAPE HATTERAS NS</t>
  </si>
  <si>
    <t>NC</t>
  </si>
  <si>
    <t>CAPE KRUSENSTERN NM</t>
  </si>
  <si>
    <t>CAPE LOOKOUT NS</t>
  </si>
  <si>
    <t>CAPITOL REEF NP</t>
  </si>
  <si>
    <t>CAPULIN VOLCANO NM</t>
  </si>
  <si>
    <t>CARL SANDBURG HOME NHS</t>
  </si>
  <si>
    <t>CARLISLE FED INDIAN B SCH NM</t>
  </si>
  <si>
    <t>CARLSBAD CAVERNS NP</t>
  </si>
  <si>
    <t>CARTER G. WOODSON NHS</t>
  </si>
  <si>
    <t>CASA GRANDE RUINS NM</t>
  </si>
  <si>
    <t>CASTILLO DE SAN MARCOS NM</t>
  </si>
  <si>
    <t>CASTLE CLINTON NM</t>
  </si>
  <si>
    <t>CASTLE MOUNTAINS NM</t>
  </si>
  <si>
    <t>CATOCTIN MT PARK</t>
  </si>
  <si>
    <t>CEDAR BREAKS NM</t>
  </si>
  <si>
    <t>CEDAR CREEK/BELLE GROVE NHP</t>
  </si>
  <si>
    <t>CÉSAR E. CHÁVEZ NM</t>
  </si>
  <si>
    <t>CHACO CULTURE NHP</t>
  </si>
  <si>
    <t>CHAMIZAL NMEM</t>
  </si>
  <si>
    <t>CHANNEL ISLANDS NP</t>
  </si>
  <si>
    <t>CHARLES PINCKNEY NHS</t>
  </si>
  <si>
    <t>SC</t>
  </si>
  <si>
    <t>CHARLES YOUNG BUFF SOLDRS NM</t>
  </si>
  <si>
    <t>OH</t>
  </si>
  <si>
    <t>CHATTAHOOCHEE RVR NRA</t>
  </si>
  <si>
    <t>CHICK &amp; CHATT NMP</t>
  </si>
  <si>
    <t>GA-TN</t>
  </si>
  <si>
    <t>CHICKASAW NRA</t>
  </si>
  <si>
    <t>OK</t>
  </si>
  <si>
    <t>CHIRICAHUA NM</t>
  </si>
  <si>
    <t>CHRISTIANSTED NHS</t>
  </si>
  <si>
    <t>CITY OF ROCKS NRESERVE</t>
  </si>
  <si>
    <t>ID</t>
  </si>
  <si>
    <t>CLARA BARTON NHS</t>
  </si>
  <si>
    <t>COLONIAL NHP</t>
  </si>
  <si>
    <t>COLORADO NM</t>
  </si>
  <si>
    <t>CONGAREE NP</t>
  </si>
  <si>
    <t>CONSTITUTION GARDENS</t>
  </si>
  <si>
    <t>CORONADO NMEM</t>
  </si>
  <si>
    <t>COWPENS NB</t>
  </si>
  <si>
    <t>CRATER LAKE NP</t>
  </si>
  <si>
    <t>OR</t>
  </si>
  <si>
    <t>9, 10</t>
  </si>
  <si>
    <t>CRATERS OF THE MOON NM</t>
  </si>
  <si>
    <t>CRATERS OF THE MOON NPRES</t>
  </si>
  <si>
    <t>CUMBERLAND GAP NHP</t>
  </si>
  <si>
    <t>KY-TN-VA</t>
  </si>
  <si>
    <t>CUMBERLAND ISLAND NS</t>
  </si>
  <si>
    <t>CURECANTI NRA</t>
  </si>
  <si>
    <t>CO 1/</t>
  </si>
  <si>
    <t>CUYAHOGA VALLEY NP</t>
  </si>
  <si>
    <t>DAYTON AVIATION HR NHP</t>
  </si>
  <si>
    <t>DE SOTO NMEM</t>
  </si>
  <si>
    <t>DEATH VALLEY NP</t>
  </si>
  <si>
    <t>CA-NV</t>
  </si>
  <si>
    <t>8, 10</t>
  </si>
  <si>
    <t>DEL WATER GAP NRA</t>
  </si>
  <si>
    <t>NJ-PA</t>
  </si>
  <si>
    <t>DENALI N PRESERVE</t>
  </si>
  <si>
    <t>DENALI NP</t>
  </si>
  <si>
    <t>DEVILS POSTPILE NM</t>
  </si>
  <si>
    <t>DEVILS TOWER NM</t>
  </si>
  <si>
    <t>WY</t>
  </si>
  <si>
    <t>DINOSAUR NM</t>
  </si>
  <si>
    <t>CO-UT</t>
  </si>
  <si>
    <t>DRY TORTUGAS NP</t>
  </si>
  <si>
    <t>DWIGHT D. EISENHOWER MEM</t>
  </si>
  <si>
    <t>EBEY'S LANDING NH RES</t>
  </si>
  <si>
    <t>WA</t>
  </si>
  <si>
    <t>EDGAR ALLAN POE NHS</t>
  </si>
  <si>
    <t>EFFIGY MOUNDS NM</t>
  </si>
  <si>
    <t>IA</t>
  </si>
  <si>
    <t>EISENHOWER NHS</t>
  </si>
  <si>
    <t>EL MALPAIS NM</t>
  </si>
  <si>
    <t>EL MORRO NM</t>
  </si>
  <si>
    <t>ELEANOR ROOSEVELT NHS</t>
  </si>
  <si>
    <t>EMMETT TILL &amp; MAMIE TM NM</t>
  </si>
  <si>
    <t>MS-IL</t>
  </si>
  <si>
    <t>2, 3</t>
  </si>
  <si>
    <t>EUGENE O'NEILL NHS</t>
  </si>
  <si>
    <t>EVERGLADES EXPANSION</t>
  </si>
  <si>
    <t>FL 6/</t>
  </si>
  <si>
    <t>EVERGLADES NP</t>
  </si>
  <si>
    <t>FDR MEMORIAL</t>
  </si>
  <si>
    <t>FEDERAL HALL NMEM</t>
  </si>
  <si>
    <t>FIRE ISLAND NS</t>
  </si>
  <si>
    <t>FIRST LADIES NHS</t>
  </si>
  <si>
    <t>FIRST STATE NHP</t>
  </si>
  <si>
    <t>DE-PA</t>
  </si>
  <si>
    <t>FLIGHT 93 NATIONAL MEMORIAL</t>
  </si>
  <si>
    <t>FLORISSANT FOSSIL BEDS NM</t>
  </si>
  <si>
    <t>FORD'S THEATRE NHS</t>
  </si>
  <si>
    <t>FOSSIL BUTTE NM</t>
  </si>
  <si>
    <t>FRANCES PERKINS NM</t>
  </si>
  <si>
    <t>FREDERICK DOUGLASS NHS</t>
  </si>
  <si>
    <t>FREDERICK LAW OLMSTED NHS</t>
  </si>
  <si>
    <t>FRED-SPOTS MEM NMP</t>
  </si>
  <si>
    <t>FREEDOM RIDERS NM</t>
  </si>
  <si>
    <t>FRIENDSHIP HILL NHS</t>
  </si>
  <si>
    <t>FT BOWIE NHS</t>
  </si>
  <si>
    <t>FT CAROLINE NMEM</t>
  </si>
  <si>
    <t>FT DAVIS NHS</t>
  </si>
  <si>
    <t>FT DONELSON NB</t>
  </si>
  <si>
    <t>TN-KY</t>
  </si>
  <si>
    <t>FT FREDERICA NM</t>
  </si>
  <si>
    <t>FT LARAMIE NHS</t>
  </si>
  <si>
    <t>FT LARNED NHS</t>
  </si>
  <si>
    <t>KS</t>
  </si>
  <si>
    <t>FT MATANZAS NM</t>
  </si>
  <si>
    <t>FT MCHENRY NM &amp; HSHRIN</t>
  </si>
  <si>
    <t>FT MONROE NM</t>
  </si>
  <si>
    <t>FT NECESSITY NB</t>
  </si>
  <si>
    <t>FT POINT NHS</t>
  </si>
  <si>
    <t>FT PULASKI NM</t>
  </si>
  <si>
    <t>FT RALEIGH NHS</t>
  </si>
  <si>
    <t>FT SCOTT NHS</t>
  </si>
  <si>
    <t>FT SMITH NHS</t>
  </si>
  <si>
    <t>AR-OK</t>
  </si>
  <si>
    <t>4, 6</t>
  </si>
  <si>
    <t>FT STANWIX NM</t>
  </si>
  <si>
    <t>FT SUMTER &amp; FT MOULTRIE NHP</t>
  </si>
  <si>
    <t>FT UNION NM</t>
  </si>
  <si>
    <t>FT UNION TRADING POST NHS</t>
  </si>
  <si>
    <t>ND-MT</t>
  </si>
  <si>
    <t>FT VANCOUVER NHS</t>
  </si>
  <si>
    <t>WA-OR</t>
  </si>
  <si>
    <t>FT WASHINGTON PARK</t>
  </si>
  <si>
    <t>G W BIRTHPLACE NM</t>
  </si>
  <si>
    <t>G W MEMORIAL PKWY</t>
  </si>
  <si>
    <t>MD-VA</t>
  </si>
  <si>
    <t>GATES OF ARCTIC N PRES</t>
  </si>
  <si>
    <t>GATES OF THE ARCTIC NP</t>
  </si>
  <si>
    <t>GATEWAY ARCH NP</t>
  </si>
  <si>
    <t>MO-IL</t>
  </si>
  <si>
    <t>3, 4</t>
  </si>
  <si>
    <t>GATEWAY NRA</t>
  </si>
  <si>
    <t>NJ-NY</t>
  </si>
  <si>
    <t>GAULEY RIVER NRA</t>
  </si>
  <si>
    <t>GENERAL GRANT NMEM</t>
  </si>
  <si>
    <t>GEORGE R CLARK NHP</t>
  </si>
  <si>
    <t>IN</t>
  </si>
  <si>
    <t>GEORGE WASH. CARVER NM</t>
  </si>
  <si>
    <t>MO</t>
  </si>
  <si>
    <t>GETTYSBURG NMP</t>
  </si>
  <si>
    <t>GILA CLIFF DWELNGS NM</t>
  </si>
  <si>
    <t>GLACIER BAY N PRESERVE</t>
  </si>
  <si>
    <t>GLACIER BAY NP</t>
  </si>
  <si>
    <t>GLACIER NP</t>
  </si>
  <si>
    <t>5, 9</t>
  </si>
  <si>
    <t>GLEN CANYON NRA</t>
  </si>
  <si>
    <t>AZ-UT</t>
  </si>
  <si>
    <t>7, 8</t>
  </si>
  <si>
    <t>GOLDEN GATE NRA</t>
  </si>
  <si>
    <t>GOLDEN SPIKE NHP</t>
  </si>
  <si>
    <t>GOVERNORS ISLAND NM</t>
  </si>
  <si>
    <t>GRAND CANYON NP</t>
  </si>
  <si>
    <t>GRAND PORTAGE NM</t>
  </si>
  <si>
    <t>MN</t>
  </si>
  <si>
    <t>GRAND TETON NP</t>
  </si>
  <si>
    <t>GRANT-KOHRS RANCH NHS</t>
  </si>
  <si>
    <t>GREAT BASIN NP</t>
  </si>
  <si>
    <t>NV</t>
  </si>
  <si>
    <t>GREAT EGG HARBOR N. RIVER</t>
  </si>
  <si>
    <t>NJ</t>
  </si>
  <si>
    <t>GREAT SAND DUNES N PRES</t>
  </si>
  <si>
    <t>GREAT SAND DUNES NP</t>
  </si>
  <si>
    <t>GREAT SMOKY MTS NP</t>
  </si>
  <si>
    <t>TN-NC</t>
  </si>
  <si>
    <t>GREENBELT PARK</t>
  </si>
  <si>
    <t>GUADALUPE MTS NP</t>
  </si>
  <si>
    <t>6, 7</t>
  </si>
  <si>
    <t>GUILFORD COURTHS NMP</t>
  </si>
  <si>
    <t>GULF ISLANDS NS</t>
  </si>
  <si>
    <t>FL-MS</t>
  </si>
  <si>
    <t>2, 4</t>
  </si>
  <si>
    <t>HAGERMAN FOSSIL BEDS</t>
  </si>
  <si>
    <t>HALEAKALA NP</t>
  </si>
  <si>
    <t>HI</t>
  </si>
  <si>
    <t>HAMILTON GRANGE NMEM</t>
  </si>
  <si>
    <t>HAMPTON NHS</t>
  </si>
  <si>
    <t>HARPERS FERRY NHP</t>
  </si>
  <si>
    <t>MD-VA-WV</t>
  </si>
  <si>
    <t>HARRIET TUBMAN NHP</t>
  </si>
  <si>
    <t>HARRIET TUBMAN UNDRGR RR NHP</t>
  </si>
  <si>
    <t>HARRY S TRUMAN NHS</t>
  </si>
  <si>
    <t>HAWAII VOLCANOES NP</t>
  </si>
  <si>
    <t>HERBERT HOOVER NHS</t>
  </si>
  <si>
    <t>HOHOKAM PIMA NM</t>
  </si>
  <si>
    <t>HOME OF F D R NHS</t>
  </si>
  <si>
    <t>HOMESTEAD NHP</t>
  </si>
  <si>
    <t>HONOULIULI NHS</t>
  </si>
  <si>
    <t>HOPEWELL CULTURE NHP</t>
  </si>
  <si>
    <t>HOPEWELL FURNACE NHS</t>
  </si>
  <si>
    <t>HORSESHOE BEND NMP</t>
  </si>
  <si>
    <t>HOT SPRINGS NP</t>
  </si>
  <si>
    <t>HOVENWEEP NM</t>
  </si>
  <si>
    <t>HUBBELL T P NHS</t>
  </si>
  <si>
    <t>ICE AGE N SCENIC TRAIL</t>
  </si>
  <si>
    <t>INDEPENDENCE NHP</t>
  </si>
  <si>
    <t>INDIANA DUNES NP</t>
  </si>
  <si>
    <t>ISLE ROYALE NP</t>
  </si>
  <si>
    <t>MI</t>
  </si>
  <si>
    <t>J F KENNEDY NHS</t>
  </si>
  <si>
    <t>JAMES A GARFIELD NHS</t>
  </si>
  <si>
    <t>JDROCKEFELLER MEM PKWY</t>
  </si>
  <si>
    <t>JEAN LAFITTE NHP &amp;PRES</t>
  </si>
  <si>
    <t>JEWEL CAVE NM</t>
  </si>
  <si>
    <t>JIMMY CARTER NHP</t>
  </si>
  <si>
    <t>JOHN DAY FOS BEDS NM</t>
  </si>
  <si>
    <t>JOHN MUIR NHS</t>
  </si>
  <si>
    <t>JOHNSTOWN FLOOD NMEM</t>
  </si>
  <si>
    <t>JOSHUA TREE NP</t>
  </si>
  <si>
    <t>KALAUPAPA NHP</t>
  </si>
  <si>
    <t>KALOKO-HONOKOHAU NHP</t>
  </si>
  <si>
    <t>KATAHDIN WOODS AND WATERS NM</t>
  </si>
  <si>
    <t>KATMAI N PRESERVE</t>
  </si>
  <si>
    <t>KATMAI NP</t>
  </si>
  <si>
    <t>KENAI FJORDS NP</t>
  </si>
  <si>
    <t>KENNESAW MT NBP</t>
  </si>
  <si>
    <t>KEWEENAW NHP</t>
  </si>
  <si>
    <t>KINGS CANYON NP</t>
  </si>
  <si>
    <t>KINGS MT NMP</t>
  </si>
  <si>
    <t>KLONDIKE GOLD RUSH NHP</t>
  </si>
  <si>
    <t>AK-WA</t>
  </si>
  <si>
    <t>9, 11</t>
  </si>
  <si>
    <t>KNIFE RIVER INDIAN VIL NH</t>
  </si>
  <si>
    <t>ND</t>
  </si>
  <si>
    <t>KOBUK VALLEY NP</t>
  </si>
  <si>
    <t>KOREAN WAR VETERANS MEM</t>
  </si>
  <si>
    <t>LAKE CHELAN NRA</t>
  </si>
  <si>
    <t>LAKE CLARK N PRESERVE</t>
  </si>
  <si>
    <t>LAKE CLARK NP</t>
  </si>
  <si>
    <t>LAKE MEAD NRA</t>
  </si>
  <si>
    <t>AZ-NV</t>
  </si>
  <si>
    <t>LAKE MEREDITH NRA</t>
  </si>
  <si>
    <t>LAKE ROOSEVELT NRA</t>
  </si>
  <si>
    <t>WA 1/</t>
  </si>
  <si>
    <t>LASSEN VOLCANIC NP</t>
  </si>
  <si>
    <t>LAVA BEDS NM</t>
  </si>
  <si>
    <t>LBJ MEM GROVE ON THE POTOMAC</t>
  </si>
  <si>
    <t>LEWIS AND CLARK NHP</t>
  </si>
  <si>
    <t>OR-WA</t>
  </si>
  <si>
    <t>LINCOLN BOYHOOD NMEM</t>
  </si>
  <si>
    <t>LINCOLN HOME NHS</t>
  </si>
  <si>
    <t>IL</t>
  </si>
  <si>
    <t>LINCOLN MEMORIAL</t>
  </si>
  <si>
    <t>LITTLE BIGHORN BATTLEFLD</t>
  </si>
  <si>
    <t>LITTLE RIVER CANYON</t>
  </si>
  <si>
    <t>LITTLE ROCK CENTRAL HS NH</t>
  </si>
  <si>
    <t>LONGFELLOW HOUSE-WASH HQ NHS</t>
  </si>
  <si>
    <t>LOWELL NHP</t>
  </si>
  <si>
    <t>LOWER ST CROIX NSR</t>
  </si>
  <si>
    <t>MN-WI</t>
  </si>
  <si>
    <t>LYNDON B JOHNSON NHP</t>
  </si>
  <si>
    <t>M MCLEOD BETHUNE HOUSE NHS</t>
  </si>
  <si>
    <t>MAGGIE L WALKER NHS</t>
  </si>
  <si>
    <t>MAMMOTH CAVE NP</t>
  </si>
  <si>
    <t>MANASSAS NBP</t>
  </si>
  <si>
    <t>MANHATTAN PROJECT NHP</t>
  </si>
  <si>
    <t>NM-TN-WA</t>
  </si>
  <si>
    <t>2, 7, 9</t>
  </si>
  <si>
    <t>MANZANAR NHS</t>
  </si>
  <si>
    <t>MARSH-BILLINGS-ROCKEFELLER N</t>
  </si>
  <si>
    <t>VT</t>
  </si>
  <si>
    <t>MARTIN L KING, JR, MEMORIAL</t>
  </si>
  <si>
    <t>MARTIN L KING, JR, NHP</t>
  </si>
  <si>
    <t>MARTIN VAN BUREN NHS</t>
  </si>
  <si>
    <t>MEDGAR-MYRLIE EVERS HOME NM</t>
  </si>
  <si>
    <t>MESA VERDE NP</t>
  </si>
  <si>
    <t>MIDDLE DELAWARE NSR</t>
  </si>
  <si>
    <t>MILL SPRINGS BATTLEFIELD NM</t>
  </si>
  <si>
    <t>MINIDOKA NHS</t>
  </si>
  <si>
    <t>ID-WA</t>
  </si>
  <si>
    <t>MINUTE MAN NHP</t>
  </si>
  <si>
    <t>MINUTEMAN MISSILE NHS</t>
  </si>
  <si>
    <t>MISSISSIPPI N RVR &amp; RA</t>
  </si>
  <si>
    <t>MISSOURI N REC RIVER</t>
  </si>
  <si>
    <t>SD-NE</t>
  </si>
  <si>
    <t>MOJAVE NATIONAL PRESERVE</t>
  </si>
  <si>
    <t>MONOCACY NB</t>
  </si>
  <si>
    <t>MONTEZUMA CASTLE NM</t>
  </si>
  <si>
    <t>MOORES CREEK NB</t>
  </si>
  <si>
    <t>MORRISTOWN NHP</t>
  </si>
  <si>
    <t>MT RAINIER NP</t>
  </si>
  <si>
    <t>MT RUSHMORE NMEM</t>
  </si>
  <si>
    <t>MUIR WOODS NM</t>
  </si>
  <si>
    <t>NATCHEZ NHP</t>
  </si>
  <si>
    <t>NATCHEZ TRACE NS TRAIL</t>
  </si>
  <si>
    <t>TN-MS-AL</t>
  </si>
  <si>
    <t>NATCHEZ TRACE PKWY</t>
  </si>
  <si>
    <t>NATIONAL CAPITAL PARKS</t>
  </si>
  <si>
    <t>DC-MD</t>
  </si>
  <si>
    <t>NATIONAL MALL</t>
  </si>
  <si>
    <t>NATIONAL WWII MEMORIAL</t>
  </si>
  <si>
    <t>NATURAL BRIDGES NM</t>
  </si>
  <si>
    <t>NAVAJO NM</t>
  </si>
  <si>
    <t>NEW BEDFORD WHALING</t>
  </si>
  <si>
    <t>NEW ENGLAND NST</t>
  </si>
  <si>
    <t>CT TO MA</t>
  </si>
  <si>
    <t>NEW ORLEANS JAZZ NHP</t>
  </si>
  <si>
    <t>NEW PHILADELPHIA NHS</t>
  </si>
  <si>
    <t>NEW RIVER GORGE NP &amp; PRES</t>
  </si>
  <si>
    <t>NEZ PERCE NHP</t>
  </si>
  <si>
    <t>MT-ID-OR-WA</t>
  </si>
  <si>
    <t>NICODEMUS NHS</t>
  </si>
  <si>
    <t>NINETY SIX NHS</t>
  </si>
  <si>
    <t>NIOBRARA N. SCENIC RIVER</t>
  </si>
  <si>
    <t>NOATAK N PRESERVE</t>
  </si>
  <si>
    <t>NORTH CASCADES NP</t>
  </si>
  <si>
    <t>NORTH COUNTRY NST</t>
  </si>
  <si>
    <t>NY TO ND</t>
  </si>
  <si>
    <t>1, 3, 5</t>
  </si>
  <si>
    <t>NP OF AMERICAN SAMOA</t>
  </si>
  <si>
    <t>SAMOA</t>
  </si>
  <si>
    <t>OBED WILD &amp; SCENIC RVR</t>
  </si>
  <si>
    <t>OCMULGEE MOUNDS NHP</t>
  </si>
  <si>
    <t>OLYMPIC NP</t>
  </si>
  <si>
    <t>OREGON CAVES NM &amp; PRES</t>
  </si>
  <si>
    <t>ORGAN PIPE CACTUS NM</t>
  </si>
  <si>
    <t>OZARK NS RIVERWAYS</t>
  </si>
  <si>
    <t>PADRE ISLAND NS</t>
  </si>
  <si>
    <t>PALO ALTO BTLFLD NHP</t>
  </si>
  <si>
    <t>PATERSON GREAT FALLS NHP</t>
  </si>
  <si>
    <t>PEA RIDGE NMP</t>
  </si>
  <si>
    <t>PEARL HARBOR NMEM</t>
  </si>
  <si>
    <t>PECOS NHP</t>
  </si>
  <si>
    <t>PENNSYLVANIA AVE NHS</t>
  </si>
  <si>
    <t>PERRY'S VIC &amp; INT PEACE M</t>
  </si>
  <si>
    <t>PETERSBURG NB</t>
  </si>
  <si>
    <t>PETRIFIED FOREST NP</t>
  </si>
  <si>
    <t>PETROGLYPH NM</t>
  </si>
  <si>
    <t>PICTURED ROCKS NL</t>
  </si>
  <si>
    <t>PINNACLES NP</t>
  </si>
  <si>
    <t>PIPE SPRING NM</t>
  </si>
  <si>
    <t>PIPESTONE NM</t>
  </si>
  <si>
    <t>PISCATAWAY PARK</t>
  </si>
  <si>
    <t>POINT REYES NS</t>
  </si>
  <si>
    <t>PORT CHICAGO NAVAL MAG N MEM</t>
  </si>
  <si>
    <t>POTOMAC HERITAGE NST</t>
  </si>
  <si>
    <t>PA TO VA</t>
  </si>
  <si>
    <t>POVERTY POINT NM</t>
  </si>
  <si>
    <t>PRESIDENT WJ CLINTON BP NHS</t>
  </si>
  <si>
    <t>PRINCE WM FOREST PARK</t>
  </si>
  <si>
    <t>PULLMAN NHP</t>
  </si>
  <si>
    <t>PU'UHONUA O HONAUNAU</t>
  </si>
  <si>
    <t>PUUKOHOLA HEIAU NHS</t>
  </si>
  <si>
    <t>RAINBOW BRIDGE NM</t>
  </si>
  <si>
    <t>RECONSTRUCTION ERA NHP</t>
  </si>
  <si>
    <t>REDWOOD NP</t>
  </si>
  <si>
    <t>RICHMOND NBP</t>
  </si>
  <si>
    <t>RIO GRANDE WILD &amp; SR</t>
  </si>
  <si>
    <t>RIVER RAISIN NBP</t>
  </si>
  <si>
    <t>ROCK CREEK PARK</t>
  </si>
  <si>
    <t>ROCKY MT NP</t>
  </si>
  <si>
    <t>ROGER WILLIAMS NMEM</t>
  </si>
  <si>
    <t>RI</t>
  </si>
  <si>
    <t>ROSIE THE RIVETER  NHP</t>
  </si>
  <si>
    <t>ROSS LAKE NRA</t>
  </si>
  <si>
    <t>RUSSELL CAVE NM</t>
  </si>
  <si>
    <t>SAGAMORE HILL NHS</t>
  </si>
  <si>
    <t>SAGUARO NP</t>
  </si>
  <si>
    <t>SAINT CROIX NSR</t>
  </si>
  <si>
    <t>SAINT-GAUDENS NHP</t>
  </si>
  <si>
    <t>NH</t>
  </si>
  <si>
    <t>SALEM MARITIME NHP</t>
  </si>
  <si>
    <t>SALINAS PUEBLO MSNS NM</t>
  </si>
  <si>
    <t>SALT RVR BAY NHP</t>
  </si>
  <si>
    <t>SAN ANTONIO MISSIONS NHP</t>
  </si>
  <si>
    <t>SAN FRAN MARITIME NHP</t>
  </si>
  <si>
    <t>SAN JUAN ISLAND NHP</t>
  </si>
  <si>
    <t>SAN JUAN NHS</t>
  </si>
  <si>
    <t>PR</t>
  </si>
  <si>
    <t>SAND CREEK MASSACRE NHS</t>
  </si>
  <si>
    <t>SANTA MONICA MTS NRA</t>
  </si>
  <si>
    <t>SARATOGA NHP</t>
  </si>
  <si>
    <t>SAUGUS IRON WORKS NHS</t>
  </si>
  <si>
    <t>SCOTTS BLUFF NM</t>
  </si>
  <si>
    <t>SEQUOIA NP</t>
  </si>
  <si>
    <t>SHENANDOAH NP</t>
  </si>
  <si>
    <t>SHILOH NMP</t>
  </si>
  <si>
    <t>TN-MS</t>
  </si>
  <si>
    <t>SITKA NHP</t>
  </si>
  <si>
    <t>SLEEPING BEAR DUNES NL</t>
  </si>
  <si>
    <t>SPRINGFIELD ARMORY NHS</t>
  </si>
  <si>
    <t>SPRINGFLD 1908 RACE RIOT NM</t>
  </si>
  <si>
    <t>ST CROIX ISLAND IHS</t>
  </si>
  <si>
    <t>ST PAUL'S CHURCH NHS</t>
  </si>
  <si>
    <t>STATUE OF LIBERTY NM</t>
  </si>
  <si>
    <t>NY-NJ</t>
  </si>
  <si>
    <t>STE. GENEVIEVE NHP</t>
  </si>
  <si>
    <t>STEAMTOWN NHS</t>
  </si>
  <si>
    <t>STONES RIVER NB</t>
  </si>
  <si>
    <t>STONEWALL NM</t>
  </si>
  <si>
    <t>SUNSET CRATER VOLC NM</t>
  </si>
  <si>
    <t>T KOSCIUSZKO NMEM</t>
  </si>
  <si>
    <t>T ROOSEVELT BIRTHPLACE NHS</t>
  </si>
  <si>
    <t>T ROOSEVELT INAUG NHS</t>
  </si>
  <si>
    <t>T ROOSEVELT ISLAND</t>
  </si>
  <si>
    <t>T ROOSEVELT NP</t>
  </si>
  <si>
    <t>TALLGRASS PRAIRIE NPRE</t>
  </si>
  <si>
    <t>THOMAS EDISON NHP</t>
  </si>
  <si>
    <t>THOMAS JEFFERSON MEM</t>
  </si>
  <si>
    <t>THOMAS STONE NHS</t>
  </si>
  <si>
    <t>TIMPANOGOS CAVE NM</t>
  </si>
  <si>
    <t>TIMUCUAN ECO &amp; H PRES</t>
  </si>
  <si>
    <t>TONTO NM</t>
  </si>
  <si>
    <t>TULE LAKE NM</t>
  </si>
  <si>
    <t>TULE SPRINGS FOSSIL BEDS NM</t>
  </si>
  <si>
    <t>TUMACACORI NHP</t>
  </si>
  <si>
    <t>TUPELO NB</t>
  </si>
  <si>
    <t>TUSKEGEE AIRMEN NHS</t>
  </si>
  <si>
    <t>TUSKEGEE INSTITUTE NHS</t>
  </si>
  <si>
    <t>TUZIGOOT NM</t>
  </si>
  <si>
    <t>ULYSSES S GRANT NHS</t>
  </si>
  <si>
    <t>UPPER DEL SCENIC &amp; R RVR</t>
  </si>
  <si>
    <t>NY-PA</t>
  </si>
  <si>
    <t>VALLES CALDERA N PRES</t>
  </si>
  <si>
    <t>VALLEY FORGE NHP</t>
  </si>
  <si>
    <t>VANDERBILT MANSION NHS</t>
  </si>
  <si>
    <t>VICKSBURG NMP</t>
  </si>
  <si>
    <t>MS-LA</t>
  </si>
  <si>
    <t>VIETNAM VETERANS MEM</t>
  </si>
  <si>
    <t>VIRGIN ISLANDS CORAL REEF</t>
  </si>
  <si>
    <t>VIRGIN ISLANDS NP</t>
  </si>
  <si>
    <t>VOYAGEURS NP</t>
  </si>
  <si>
    <t>WACO MAMMOTH NM</t>
  </si>
  <si>
    <t>WALNUT CANYON NM</t>
  </si>
  <si>
    <t>WAR IN THE PACIFIC NHP</t>
  </si>
  <si>
    <t>GUAM</t>
  </si>
  <si>
    <t>WASHINGTON MONUMENT</t>
  </si>
  <si>
    <t>WASHITA BATTLEFIELD NHS</t>
  </si>
  <si>
    <t>WEIR FARM NHP</t>
  </si>
  <si>
    <t>CT</t>
  </si>
  <si>
    <t>WHISKEYTOWN-S-T NRA</t>
  </si>
  <si>
    <t>CA 3/</t>
  </si>
  <si>
    <t>WHITE HOUSE</t>
  </si>
  <si>
    <t>WHITE SANDS NP</t>
  </si>
  <si>
    <t>WHITMAN MISSION NHS</t>
  </si>
  <si>
    <t>WILLIAM H TAFT NHS</t>
  </si>
  <si>
    <t>WILSONS CREEK NB</t>
  </si>
  <si>
    <t>WIND CAVE NP</t>
  </si>
  <si>
    <t>WOLF TRAP NP FOR PERF ARTS</t>
  </si>
  <si>
    <t>WOMEN'S RIGHTS NHP</t>
  </si>
  <si>
    <t>WORLD WAR I NMEM</t>
  </si>
  <si>
    <t>WRANGELL-ST ELIAS N PRES</t>
  </si>
  <si>
    <t>WRANGELL-ST ELIAS NP</t>
  </si>
  <si>
    <t>WRIGHT BROTHERS NMEM</t>
  </si>
  <si>
    <t>WUPATKI NM</t>
  </si>
  <si>
    <t>YELLOWSTONE NP</t>
  </si>
  <si>
    <t>ID-MT-WY</t>
  </si>
  <si>
    <t>5, 7, 9</t>
  </si>
  <si>
    <t>YOSEMITE NP</t>
  </si>
  <si>
    <t>YUCCA HOUSE NM</t>
  </si>
  <si>
    <t>YUKON-CHARLEY RIVERS N PR</t>
  </si>
  <si>
    <t>ZION NP</t>
  </si>
  <si>
    <t>Total</t>
  </si>
  <si>
    <t>ENDNOTES:</t>
  </si>
  <si>
    <t>1/ CURECANTI NRA AND LAKE ROOSEVELT NRA ARE ADMINISTERED UNDER COOPERATIVE AGREEMENT WITH OTHER FEDERAL AGENCIES.</t>
  </si>
  <si>
    <t>2/ ASSATEAGUE ISLAND NS FEDERAL LAND INCLUDES 9,448.00 ACRES ADMINISTERED BY U.S. FISH AND WILDLIFE SERVICE.</t>
  </si>
  <si>
    <t>3/ WHISKEYTOWN-SHASTA-TRINITY NRA - SHASTA AND TRINITY PORTION ADMINISTERED BY THE FOREST SERVICE. ONLY NATIONAL PARK SERVICE ACREAGE SHOWN.</t>
  </si>
  <si>
    <t>4/ APPALACHIAN NS TRAIL - MANAGEMENT OF TRAIL HANDLED BY THE WASHINGTON OFFICE.</t>
  </si>
  <si>
    <t>5/ FOR TOTAL ACREAGE OF BIG CYPRESS NATIONAL PRESERVE - ADD THE ACREAGE FOR BIG CYPRESS NATIONAL PRESERVE AND BIG CYPRESS ADDITION.</t>
  </si>
  <si>
    <t>6/ FOR TOTAL ACREAGE OF EVERGLADES NATIONAL PARK - ADD THE ACREAGE FOR EVERGLADES NATIONAL PARK AND EVERGLADES EXPANSION.</t>
  </si>
  <si>
    <t>REPORT PREPARED BY: NATIONAL PARK SERVICE LAND RESOURCES NATIONAL PROGRAM CENTER</t>
  </si>
  <si>
    <t>National Park Service - Summary of Acreage - 09/30/2026</t>
  </si>
  <si>
    <t>Type of Area</t>
  </si>
  <si>
    <t>International Historic Sites</t>
  </si>
  <si>
    <t>National Battlefield Parks</t>
  </si>
  <si>
    <t>National Battlefield Sites</t>
  </si>
  <si>
    <t>National Battlefields</t>
  </si>
  <si>
    <t>National Historic Sites</t>
  </si>
  <si>
    <t>National Historical Parks</t>
  </si>
  <si>
    <t>National Lakeshores</t>
  </si>
  <si>
    <t>National Memorials</t>
  </si>
  <si>
    <t>National Military Parks</t>
  </si>
  <si>
    <t>National Monuments</t>
  </si>
  <si>
    <t>National Parks</t>
  </si>
  <si>
    <t>National Preserves</t>
  </si>
  <si>
    <t>National Recreation Areas</t>
  </si>
  <si>
    <t>National Reserves</t>
  </si>
  <si>
    <t>National Rivers</t>
  </si>
  <si>
    <t>National Scenic Trails</t>
  </si>
  <si>
    <t>National Seashores</t>
  </si>
  <si>
    <t>National Wild &amp; Scenic Rivers</t>
  </si>
  <si>
    <t>Other Designations</t>
  </si>
  <si>
    <t>Parkways</t>
  </si>
  <si>
    <t>National Park Service - Acreage by State - 09/30/2026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</si>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</sst>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10409]##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" fontId="2" fillId="0" borderId="0" xfId="1" applyNumberFormat="1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right" vertical="top" wrapText="1"/>
    </xf>
    <xf numFmtId="0" fontId="2" fillId="0" borderId="0" xfId="0" applyFont="1" applyAlignment="1" applyProtection="1">
      <alignment wrapText="1"/>
      <protection locked="0"/>
    </xf>
    <xf numFmtId="4" fontId="2" fillId="0" borderId="0" xfId="1" applyNumberFormat="1" applyFont="1" applyBorder="1" applyAlignment="1" applyProtection="1">
      <alignment wrapText="1"/>
      <protection locked="0"/>
    </xf>
    <xf numFmtId="0" fontId="8" fillId="0" borderId="0" xfId="0" applyFont="1"/>
    <xf numFmtId="4" fontId="8" fillId="0" borderId="0" xfId="1" applyNumberFormat="1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2" fillId="0" borderId="0" xfId="1" applyNumberFormat="1" applyFont="1" applyFill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K439" totalsRowCount="1" headerRowDxfId="63" dataDxfId="62" headerRowCellStyle="Comma" dataCellStyle="Comma">
  <autoFilter ref="A2:K43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0000000-0010-0000-0000-000001000000}" name="Area Name" totalsRowLabel="Total" dataDxfId="60" totalsRowDxfId="61"/>
    <tableColumn id="2" xr3:uid="{00000000-0010-0000-0000-000002000000}" name="State" dataDxfId="58" totalsRowDxfId="59"/>
    <tableColumn id="3" xr3:uid="{00000000-0010-0000-0000-000003000000}" name="Region" dataDxfId="56" totalsRowDxfId="57"/>
    <tableColumn id="4" xr3:uid="{00000000-0010-0000-0000-000004000000}" name="NPS Fee Acres" totalsRowFunction="sum" dataDxfId="54" totalsRowDxfId="55" dataCellStyle="Comma"/>
    <tableColumn id="5" xr3:uid="{00000000-0010-0000-0000-000005000000}" name="NPS Less Than Fee Acres" totalsRowFunction="sum" dataDxfId="52" totalsRowDxfId="53" dataCellStyle="Comma"/>
    <tableColumn id="6" xr3:uid="{00000000-0010-0000-0000-000006000000}" name="Other Federal Fee Acres" totalsRowFunction="sum" dataDxfId="50" totalsRowDxfId="51" dataCellStyle="Comma"/>
    <tableColumn id="7" xr3:uid="{00000000-0010-0000-0000-000007000000}" name="Subtotal Federal Acres" totalsRowFunction="sum" dataDxfId="48" totalsRowDxfId="49" dataCellStyle="Comma"/>
    <tableColumn id="8" xr3:uid="{00000000-0010-0000-0000-000008000000}" name="Other Public Acres" totalsRowFunction="sum" dataDxfId="46" totalsRowDxfId="47" dataCellStyle="Comma"/>
    <tableColumn id="9" xr3:uid="{00000000-0010-0000-0000-000009000000}" name="Private Acres" totalsRowFunction="sum" dataDxfId="44" totalsRowDxfId="45" dataCellStyle="Comma"/>
    <tableColumn id="10" xr3:uid="{00000000-0010-0000-0000-00000A000000}" name="Subtotal Non-Federal Acres" totalsRowFunction="sum" dataDxfId="42" totalsRowDxfId="43" dataCellStyle="Comma"/>
    <tableColumn id="11" xr3:uid="{00000000-0010-0000-0000-00000B000000}" name="Gross Area Acres" totalsRowFunction="sum" dataDxfId="40" totalsRowDxfId="41" dataCellStyle="Comma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NPS Listing of Acreage Report December 31, 2025" altTextSummary="National Park Service_x000d__x000a_Listing of Acreage Report_x000d__x000a_as of December 31,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2:I23" totalsRowCount="1" headerRowDxfId="39" dataDxfId="38" headerRowCellStyle="Comma" dataCellStyle="Comma">
  <tableColumns count="9">
    <tableColumn id="1" xr3:uid="{00000000-0010-0000-0100-000001000000}" name="Type of Area" totalsRowLabel="Total" dataDxfId="36" totalsRowDxfId="37"/>
    <tableColumn id="4" xr3:uid="{00000000-0010-0000-0100-000004000000}" name="NPS Fee Acres" totalsRowFunction="sum" dataDxfId="34" totalsRowDxfId="35" dataCellStyle="Comma"/>
    <tableColumn id="5" xr3:uid="{00000000-0010-0000-0100-000005000000}" name="NPS Less Than Fee Acres" totalsRowFunction="sum" dataDxfId="32" totalsRowDxfId="33" dataCellStyle="Comma"/>
    <tableColumn id="6" xr3:uid="{00000000-0010-0000-0100-000006000000}" name="Other Federal Fee Acres" totalsRowFunction="sum" dataDxfId="30" totalsRowDxfId="31" dataCellStyle="Comma"/>
    <tableColumn id="7" xr3:uid="{00000000-0010-0000-0100-000007000000}" name="Subtotal Federal Acres" totalsRowFunction="sum" dataDxfId="28" totalsRowDxfId="29" dataCellStyle="Comma"/>
    <tableColumn id="8" xr3:uid="{00000000-0010-0000-0100-000008000000}" name="Other Public Acres" totalsRowFunction="sum" dataDxfId="26" totalsRowDxfId="27" dataCellStyle="Comma"/>
    <tableColumn id="9" xr3:uid="{00000000-0010-0000-0100-000009000000}" name="Private Acres" totalsRowFunction="sum" dataDxfId="24" totalsRowDxfId="25" dataCellStyle="Comma"/>
    <tableColumn id="10" xr3:uid="{00000000-0010-0000-0100-00000A000000}" name="Subtotal Non-Federal Acres" totalsRowFunction="sum" dataDxfId="22" totalsRowDxfId="23" dataCellStyle="Comma"/>
    <tableColumn id="11" xr3:uid="{00000000-0010-0000-0100-00000B000000}" name="Gross Area Acres" totalsRowFunction="sum" dataDxfId="20" totalsRowDxfId="21" dataCellStyle="Comma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NPS Summary of Acreage Report December 31, 2025" altTextSummary="National Park Service_x000d__x000a_Summary of Acreage Report_x000d__x000a_as of December 31, 2025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34" displayName="Table134" ref="A2:I58" totalsRowCount="1" headerRowDxfId="19" dataDxfId="18" headerRowCellStyle="Comma" dataCellStyle="Comma">
  <tableColumns count="9">
    <tableColumn id="1" xr3:uid="{00000000-0010-0000-0200-000001000000}" name="State" totalsRowLabel="Total" dataDxfId="16" totalsRowDxfId="17"/>
    <tableColumn id="4" xr3:uid="{00000000-0010-0000-0200-000004000000}" name="NPS Fee Acres" totalsRowFunction="sum" dataDxfId="14" totalsRowDxfId="15" dataCellStyle="Comma"/>
    <tableColumn id="5" xr3:uid="{00000000-0010-0000-0200-000005000000}" name="NPS Less Than Fee Acres" totalsRowFunction="sum" dataDxfId="12" totalsRowDxfId="13" dataCellStyle="Comma"/>
    <tableColumn id="6" xr3:uid="{00000000-0010-0000-0200-000006000000}" name="Other Federal Fee Acres" totalsRowFunction="sum" dataDxfId="10" totalsRowDxfId="11" dataCellStyle="Comma"/>
    <tableColumn id="7" xr3:uid="{00000000-0010-0000-0200-000007000000}" name="Subtotal Federal Acres" totalsRowFunction="sum" dataDxfId="8" totalsRowDxfId="9" dataCellStyle="Comma"/>
    <tableColumn id="8" xr3:uid="{00000000-0010-0000-0200-000008000000}" name="Other Public Acres" totalsRowFunction="sum" dataDxfId="6" totalsRowDxfId="7" dataCellStyle="Comma"/>
    <tableColumn id="9" xr3:uid="{00000000-0010-0000-0200-000009000000}" name="Private Acres" totalsRowFunction="sum" dataDxfId="4" totalsRowDxfId="5" dataCellStyle="Comma"/>
    <tableColumn id="10" xr3:uid="{00000000-0010-0000-0200-00000A000000}" name="Subtotal Non-Federal Acres" totalsRowFunction="sum" dataDxfId="2" totalsRowDxfId="3" dataCellStyle="Comma"/>
    <tableColumn id="11" xr3:uid="{00000000-0010-0000-0200-00000B000000}" name="Gross Area Acres" totalsRowFunction="sum" dataDxfId="0" totalsRowDxfId="1" dataCellStyle="Comma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NPS Acreage by State Report December 31, 2025" altTextSummary="National Park Service_x000d__x000a_Acreage by State Report_x000d__x000a_as of December 31, 2025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7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30.5703125" style="1" customWidth="1"/>
    <col min="2" max="2" width="6.140625" style="1" bestFit="1" customWidth="1"/>
    <col min="3" max="3" width="9" style="1" bestFit="1" customWidth="1"/>
    <col min="4" max="4" width="11.140625" style="2" bestFit="1" customWidth="1"/>
    <col min="5" max="5" width="8.7109375" style="2" bestFit="1" customWidth="1"/>
    <col min="6" max="6" width="11.140625" style="2" customWidth="1"/>
    <col min="7" max="7" width="11.42578125" style="2" customWidth="1"/>
    <col min="8" max="8" width="10" style="2" bestFit="1" customWidth="1"/>
    <col min="9" max="9" width="10.5703125" style="2" customWidth="1"/>
    <col min="10" max="10" width="11.28515625" style="2" customWidth="1"/>
    <col min="11" max="11" width="13" style="2" bestFit="1" customWidth="1"/>
    <col min="12" max="14" width="9.140625" style="1"/>
  </cols>
  <sheetData>
    <row r="1" spans="1:14" s="9" customFormat="1" ht="27.7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</row>
    <row r="2" spans="1:14" s="5" customFormat="1" ht="34.5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4"/>
      <c r="M2" s="4"/>
      <c r="N2" s="4"/>
    </row>
    <row r="3" spans="1:14">
      <c r="A3" s="10" t="s">
        <v>12</v>
      </c>
      <c r="B3" s="11" t="s">
        <v>13</v>
      </c>
      <c r="C3" s="11">
        <v>1</v>
      </c>
      <c r="D3" s="12">
        <v>344.5</v>
      </c>
      <c r="E3" s="12">
        <v>0</v>
      </c>
      <c r="F3" s="12">
        <v>0</v>
      </c>
      <c r="G3" s="12">
        <v>344.5</v>
      </c>
      <c r="H3" s="12">
        <v>0</v>
      </c>
      <c r="I3" s="12">
        <v>0</v>
      </c>
      <c r="J3" s="12">
        <v>0</v>
      </c>
      <c r="K3" s="12">
        <v>344.5</v>
      </c>
    </row>
    <row r="4" spans="1:14">
      <c r="A4" s="10" t="s">
        <v>14</v>
      </c>
      <c r="B4" s="11" t="s">
        <v>15</v>
      </c>
      <c r="C4" s="11">
        <v>1</v>
      </c>
      <c r="D4" s="12">
        <v>37504.82</v>
      </c>
      <c r="E4" s="12">
        <v>10707.9</v>
      </c>
      <c r="F4" s="12">
        <v>21.77</v>
      </c>
      <c r="G4" s="12">
        <v>48234.49</v>
      </c>
      <c r="H4" s="12">
        <v>48.22</v>
      </c>
      <c r="I4" s="12">
        <v>793.94</v>
      </c>
      <c r="J4" s="12">
        <v>842.16</v>
      </c>
      <c r="K4" s="12">
        <v>49076.65</v>
      </c>
    </row>
    <row r="5" spans="1:14">
      <c r="A5" s="10" t="s">
        <v>16</v>
      </c>
      <c r="B5" s="11" t="s">
        <v>17</v>
      </c>
      <c r="C5" s="11">
        <v>1</v>
      </c>
      <c r="D5" s="12">
        <v>9.17</v>
      </c>
      <c r="E5" s="12">
        <v>0</v>
      </c>
      <c r="F5" s="12">
        <v>0</v>
      </c>
      <c r="G5" s="12">
        <v>9.17</v>
      </c>
      <c r="H5" s="12">
        <v>4</v>
      </c>
      <c r="I5" s="12">
        <v>10.65</v>
      </c>
      <c r="J5" s="12">
        <v>14.65</v>
      </c>
      <c r="K5" s="12">
        <v>23.82</v>
      </c>
    </row>
    <row r="6" spans="1:14">
      <c r="A6" s="10" t="s">
        <v>18</v>
      </c>
      <c r="B6" s="11" t="s">
        <v>19</v>
      </c>
      <c r="C6" s="11">
        <v>1</v>
      </c>
      <c r="D6" s="12">
        <v>0.35</v>
      </c>
      <c r="E6" s="12">
        <v>0</v>
      </c>
      <c r="F6" s="12">
        <v>0</v>
      </c>
      <c r="G6" s="12">
        <v>0.35</v>
      </c>
      <c r="H6" s="12">
        <v>0</v>
      </c>
      <c r="I6" s="12">
        <v>0</v>
      </c>
      <c r="J6" s="12">
        <v>0</v>
      </c>
      <c r="K6" s="12">
        <v>0.35</v>
      </c>
    </row>
    <row r="7" spans="1:14">
      <c r="A7" s="10" t="s">
        <v>20</v>
      </c>
      <c r="B7" s="11" t="s">
        <v>21</v>
      </c>
      <c r="C7" s="11">
        <v>5</v>
      </c>
      <c r="D7" s="12">
        <v>2270.33</v>
      </c>
      <c r="E7" s="12">
        <v>459.75</v>
      </c>
      <c r="F7" s="12">
        <v>0</v>
      </c>
      <c r="G7" s="12">
        <v>2730.08</v>
      </c>
      <c r="H7" s="12">
        <v>24.43</v>
      </c>
      <c r="I7" s="12">
        <v>303.36</v>
      </c>
      <c r="J7" s="12">
        <v>327.79</v>
      </c>
      <c r="K7" s="12">
        <v>3057.87</v>
      </c>
    </row>
    <row r="8" spans="1:14">
      <c r="A8" s="10" t="s">
        <v>22</v>
      </c>
      <c r="B8" s="11" t="s">
        <v>23</v>
      </c>
      <c r="C8" s="11">
        <v>11</v>
      </c>
      <c r="D8" s="12">
        <v>26417.85</v>
      </c>
      <c r="E8" s="12">
        <v>0</v>
      </c>
      <c r="F8" s="12">
        <v>0</v>
      </c>
      <c r="G8" s="12">
        <v>26417.85</v>
      </c>
      <c r="H8" s="12">
        <v>2265</v>
      </c>
      <c r="I8" s="12">
        <v>1981.94</v>
      </c>
      <c r="J8" s="12">
        <v>4246.9399999999996</v>
      </c>
      <c r="K8" s="12">
        <v>30664.79</v>
      </c>
    </row>
    <row r="9" spans="1:14">
      <c r="A9" s="10" t="s">
        <v>24</v>
      </c>
      <c r="B9" s="11" t="s">
        <v>25</v>
      </c>
      <c r="C9" s="11">
        <v>6</v>
      </c>
      <c r="D9" s="12">
        <v>1079.23</v>
      </c>
      <c r="E9" s="12">
        <v>0</v>
      </c>
      <c r="F9" s="12">
        <v>0</v>
      </c>
      <c r="G9" s="12">
        <v>1079.23</v>
      </c>
      <c r="H9" s="12">
        <v>0</v>
      </c>
      <c r="I9" s="12">
        <v>291.74</v>
      </c>
      <c r="J9" s="12">
        <v>291.74</v>
      </c>
      <c r="K9" s="12">
        <v>1370.97</v>
      </c>
    </row>
    <row r="10" spans="1:14">
      <c r="A10" s="10" t="s">
        <v>26</v>
      </c>
      <c r="B10" s="11" t="s">
        <v>27</v>
      </c>
      <c r="C10" s="11">
        <v>1</v>
      </c>
      <c r="D10" s="12">
        <v>1255.02</v>
      </c>
      <c r="E10" s="12">
        <v>0</v>
      </c>
      <c r="F10" s="12">
        <v>0</v>
      </c>
      <c r="G10" s="12">
        <v>1255.02</v>
      </c>
      <c r="H10" s="12">
        <v>15</v>
      </c>
      <c r="I10" s="12">
        <v>14.25</v>
      </c>
      <c r="J10" s="12">
        <v>29.25</v>
      </c>
      <c r="K10" s="12">
        <v>1284.27</v>
      </c>
    </row>
    <row r="11" spans="1:14">
      <c r="A11" s="10" t="s">
        <v>28</v>
      </c>
      <c r="B11" s="11" t="s">
        <v>29</v>
      </c>
      <c r="C11" s="11">
        <v>7</v>
      </c>
      <c r="D11" s="12">
        <v>472.59</v>
      </c>
      <c r="E11" s="12">
        <v>0</v>
      </c>
      <c r="F11" s="12">
        <v>0</v>
      </c>
      <c r="G11" s="12">
        <v>472.59</v>
      </c>
      <c r="H11" s="12">
        <v>0</v>
      </c>
      <c r="I11" s="12">
        <v>0</v>
      </c>
      <c r="J11" s="12">
        <v>0</v>
      </c>
      <c r="K11" s="12">
        <v>472.59</v>
      </c>
    </row>
    <row r="12" spans="1:14">
      <c r="A12" s="10" t="s">
        <v>30</v>
      </c>
      <c r="B12" s="11" t="s">
        <v>25</v>
      </c>
      <c r="C12" s="11">
        <v>6</v>
      </c>
      <c r="D12" s="12">
        <v>55532.07</v>
      </c>
      <c r="E12" s="12">
        <v>1045.1099999999999</v>
      </c>
      <c r="F12" s="12">
        <v>919.42</v>
      </c>
      <c r="G12" s="12">
        <v>57496.6</v>
      </c>
      <c r="H12" s="12">
        <v>401.49</v>
      </c>
      <c r="I12" s="12">
        <v>5047.0600000000004</v>
      </c>
      <c r="J12" s="12">
        <v>5448.55</v>
      </c>
      <c r="K12" s="12">
        <v>62945.15</v>
      </c>
    </row>
    <row r="13" spans="1:14">
      <c r="A13" s="10" t="s">
        <v>31</v>
      </c>
      <c r="B13" s="11" t="s">
        <v>32</v>
      </c>
      <c r="C13" s="11">
        <v>2</v>
      </c>
      <c r="D13" s="12">
        <v>499.88</v>
      </c>
      <c r="E13" s="12">
        <v>1</v>
      </c>
      <c r="F13" s="12">
        <v>0</v>
      </c>
      <c r="G13" s="12">
        <v>500.88</v>
      </c>
      <c r="H13" s="12">
        <v>7.89</v>
      </c>
      <c r="I13" s="12">
        <v>6.84</v>
      </c>
      <c r="J13" s="12">
        <v>14.73</v>
      </c>
      <c r="K13" s="12">
        <v>515.61</v>
      </c>
    </row>
    <row r="14" spans="1:14">
      <c r="A14" s="10" t="s">
        <v>33</v>
      </c>
      <c r="B14" s="11" t="s">
        <v>34</v>
      </c>
      <c r="C14" s="11">
        <v>2</v>
      </c>
      <c r="D14" s="12">
        <v>16.68</v>
      </c>
      <c r="E14" s="12">
        <v>0</v>
      </c>
      <c r="F14" s="12">
        <v>0</v>
      </c>
      <c r="G14" s="12">
        <v>16.68</v>
      </c>
      <c r="H14" s="12">
        <v>0</v>
      </c>
      <c r="I14" s="12">
        <v>0</v>
      </c>
      <c r="J14" s="12">
        <v>0</v>
      </c>
      <c r="K14" s="12">
        <v>16.68</v>
      </c>
    </row>
    <row r="15" spans="1:14">
      <c r="A15" s="10" t="s">
        <v>35</v>
      </c>
      <c r="B15" s="11" t="s">
        <v>23</v>
      </c>
      <c r="C15" s="11">
        <v>11</v>
      </c>
      <c r="D15" s="12">
        <v>458809.35</v>
      </c>
      <c r="E15" s="12">
        <v>0</v>
      </c>
      <c r="F15" s="12">
        <v>0</v>
      </c>
      <c r="G15" s="12">
        <v>458809.35</v>
      </c>
      <c r="H15" s="12">
        <v>5147</v>
      </c>
      <c r="I15" s="12">
        <v>161.58000000000001</v>
      </c>
      <c r="J15" s="12">
        <v>5308.58</v>
      </c>
      <c r="K15" s="12">
        <v>464117.93</v>
      </c>
    </row>
    <row r="16" spans="1:14">
      <c r="A16" s="10" t="s">
        <v>36</v>
      </c>
      <c r="B16" s="11" t="s">
        <v>23</v>
      </c>
      <c r="C16" s="11">
        <v>11</v>
      </c>
      <c r="D16" s="12">
        <v>137176</v>
      </c>
      <c r="E16" s="12">
        <v>0</v>
      </c>
      <c r="F16" s="12">
        <v>0</v>
      </c>
      <c r="G16" s="12">
        <v>137176</v>
      </c>
      <c r="H16" s="12">
        <v>0</v>
      </c>
      <c r="I16" s="12">
        <v>0</v>
      </c>
      <c r="J16" s="12">
        <v>0</v>
      </c>
      <c r="K16" s="12">
        <v>137176</v>
      </c>
    </row>
    <row r="17" spans="1:11">
      <c r="A17" s="10" t="s">
        <v>37</v>
      </c>
      <c r="B17" s="11" t="s">
        <v>38</v>
      </c>
      <c r="C17" s="11">
        <v>1</v>
      </c>
      <c r="D17" s="12">
        <v>1997.2</v>
      </c>
      <c r="E17" s="12">
        <v>784.77</v>
      </c>
      <c r="F17" s="12">
        <v>0</v>
      </c>
      <c r="G17" s="12">
        <v>2781.97</v>
      </c>
      <c r="H17" s="12">
        <v>50.25</v>
      </c>
      <c r="I17" s="12">
        <v>455.41</v>
      </c>
      <c r="J17" s="12">
        <v>505.66</v>
      </c>
      <c r="K17" s="12">
        <v>3287.63</v>
      </c>
    </row>
    <row r="18" spans="1:11">
      <c r="A18" s="10" t="s">
        <v>39</v>
      </c>
      <c r="B18" s="11" t="s">
        <v>40</v>
      </c>
      <c r="C18" s="11">
        <v>3</v>
      </c>
      <c r="D18" s="12">
        <v>42160.7</v>
      </c>
      <c r="E18" s="12">
        <v>0</v>
      </c>
      <c r="F18" s="12">
        <v>0</v>
      </c>
      <c r="G18" s="12">
        <v>42160.7</v>
      </c>
      <c r="H18" s="12">
        <v>27165.31</v>
      </c>
      <c r="I18" s="12">
        <v>51.42</v>
      </c>
      <c r="J18" s="12">
        <v>27216.73</v>
      </c>
      <c r="K18" s="12">
        <v>69377.429999999993</v>
      </c>
    </row>
    <row r="19" spans="1:11">
      <c r="A19" s="10" t="s">
        <v>41</v>
      </c>
      <c r="B19" s="11" t="s">
        <v>42</v>
      </c>
      <c r="C19" s="11" t="s">
        <v>43</v>
      </c>
      <c r="D19" s="12">
        <v>110020.53</v>
      </c>
      <c r="E19" s="12">
        <v>12831.14</v>
      </c>
      <c r="F19" s="12">
        <v>63340.26</v>
      </c>
      <c r="G19" s="12">
        <v>186191.93</v>
      </c>
      <c r="H19" s="12">
        <v>50505.83</v>
      </c>
      <c r="I19" s="12">
        <v>10227.99</v>
      </c>
      <c r="J19" s="12">
        <v>60733.82</v>
      </c>
      <c r="K19" s="12">
        <v>246925.75</v>
      </c>
    </row>
    <row r="20" spans="1:11">
      <c r="A20" s="10" t="s">
        <v>44</v>
      </c>
      <c r="B20" s="11" t="s">
        <v>45</v>
      </c>
      <c r="C20" s="11">
        <v>1</v>
      </c>
      <c r="D20" s="12">
        <v>1700.3</v>
      </c>
      <c r="E20" s="12">
        <v>0</v>
      </c>
      <c r="F20" s="12">
        <v>0</v>
      </c>
      <c r="G20" s="12">
        <v>1700.3</v>
      </c>
      <c r="H20" s="12">
        <v>2.12</v>
      </c>
      <c r="I20" s="12">
        <v>72.180000000000007</v>
      </c>
      <c r="J20" s="12">
        <v>74.3</v>
      </c>
      <c r="K20" s="12">
        <v>1774.6</v>
      </c>
    </row>
    <row r="21" spans="1:11">
      <c r="A21" s="10" t="s">
        <v>46</v>
      </c>
      <c r="B21" s="11" t="s">
        <v>47</v>
      </c>
      <c r="C21" s="11">
        <v>7</v>
      </c>
      <c r="D21" s="12">
        <v>76545.95</v>
      </c>
      <c r="E21" s="12">
        <v>0</v>
      </c>
      <c r="F21" s="12">
        <v>0</v>
      </c>
      <c r="G21" s="12">
        <v>76545.95</v>
      </c>
      <c r="H21" s="12">
        <v>133.03</v>
      </c>
      <c r="I21" s="12">
        <v>0</v>
      </c>
      <c r="J21" s="12">
        <v>133.03</v>
      </c>
      <c r="K21" s="12">
        <v>76678.98</v>
      </c>
    </row>
    <row r="22" spans="1:11">
      <c r="A22" s="10" t="s">
        <v>48</v>
      </c>
      <c r="B22" s="11" t="s">
        <v>49</v>
      </c>
      <c r="C22" s="11">
        <v>4</v>
      </c>
      <c r="D22" s="12">
        <v>649.91</v>
      </c>
      <c r="E22" s="12">
        <v>0</v>
      </c>
      <c r="F22" s="12">
        <v>14</v>
      </c>
      <c r="G22" s="12">
        <v>663.91</v>
      </c>
      <c r="H22" s="12">
        <v>0</v>
      </c>
      <c r="I22" s="12">
        <v>93.6</v>
      </c>
      <c r="J22" s="12">
        <v>93.6</v>
      </c>
      <c r="K22" s="12">
        <v>757.51</v>
      </c>
    </row>
    <row r="23" spans="1:11">
      <c r="A23" s="10" t="s">
        <v>50</v>
      </c>
      <c r="B23" s="11" t="s">
        <v>45</v>
      </c>
      <c r="C23" s="11">
        <v>1</v>
      </c>
      <c r="D23" s="12">
        <v>17.12</v>
      </c>
      <c r="E23" s="12">
        <v>0</v>
      </c>
      <c r="F23" s="12">
        <v>0</v>
      </c>
      <c r="G23" s="12">
        <v>17.12</v>
      </c>
      <c r="H23" s="12">
        <v>0</v>
      </c>
      <c r="I23" s="12">
        <v>0</v>
      </c>
      <c r="J23" s="12">
        <v>0</v>
      </c>
      <c r="K23" s="12">
        <v>17.12</v>
      </c>
    </row>
    <row r="24" spans="1:11">
      <c r="A24" s="10" t="s">
        <v>51</v>
      </c>
      <c r="B24" s="11" t="s">
        <v>52</v>
      </c>
      <c r="C24" s="11">
        <v>1</v>
      </c>
      <c r="D24" s="12">
        <v>8663.2900000000009</v>
      </c>
      <c r="E24" s="12">
        <v>98.03</v>
      </c>
      <c r="F24" s="12">
        <v>10668.79</v>
      </c>
      <c r="G24" s="12">
        <v>19430.11</v>
      </c>
      <c r="H24" s="12">
        <v>21852.26</v>
      </c>
      <c r="I24" s="12">
        <v>28.9</v>
      </c>
      <c r="J24" s="12">
        <v>21881.16</v>
      </c>
      <c r="K24" s="12">
        <v>41311.269999999997</v>
      </c>
    </row>
    <row r="25" spans="1:11">
      <c r="A25" s="10" t="s">
        <v>53</v>
      </c>
      <c r="B25" s="11" t="s">
        <v>54</v>
      </c>
      <c r="C25" s="11">
        <v>7</v>
      </c>
      <c r="D25" s="12">
        <v>266.77999999999997</v>
      </c>
      <c r="E25" s="12">
        <v>0</v>
      </c>
      <c r="F25" s="12">
        <v>0</v>
      </c>
      <c r="G25" s="12">
        <v>266.77999999999997</v>
      </c>
      <c r="H25" s="12">
        <v>6.78</v>
      </c>
      <c r="I25" s="12">
        <v>44.84</v>
      </c>
      <c r="J25" s="12">
        <v>51.62</v>
      </c>
      <c r="K25" s="12">
        <v>318.39999999999998</v>
      </c>
    </row>
    <row r="26" spans="1:11">
      <c r="A26" s="10" t="s">
        <v>55</v>
      </c>
      <c r="B26" s="11" t="s">
        <v>56</v>
      </c>
      <c r="C26" s="11">
        <v>5</v>
      </c>
      <c r="D26" s="12">
        <v>111485.13</v>
      </c>
      <c r="E26" s="12">
        <v>122324</v>
      </c>
      <c r="F26" s="12">
        <v>0</v>
      </c>
      <c r="G26" s="12">
        <v>233809.13</v>
      </c>
      <c r="H26" s="12">
        <v>39.24</v>
      </c>
      <c r="I26" s="12">
        <v>8894.5300000000007</v>
      </c>
      <c r="J26" s="12">
        <v>8933.77</v>
      </c>
      <c r="K26" s="12">
        <v>242742.9</v>
      </c>
    </row>
    <row r="27" spans="1:11" ht="13.5" customHeight="1">
      <c r="A27" s="10" t="s">
        <v>57</v>
      </c>
      <c r="B27" s="11" t="s">
        <v>54</v>
      </c>
      <c r="C27" s="11">
        <v>7</v>
      </c>
      <c r="D27" s="12">
        <v>33654.44</v>
      </c>
      <c r="E27" s="12">
        <v>0</v>
      </c>
      <c r="F27" s="12">
        <v>0</v>
      </c>
      <c r="G27" s="12">
        <v>33654.44</v>
      </c>
      <c r="H27" s="12">
        <v>0</v>
      </c>
      <c r="I27" s="12">
        <v>22.23</v>
      </c>
      <c r="J27" s="12">
        <v>22.23</v>
      </c>
      <c r="K27" s="12">
        <v>33676.67</v>
      </c>
    </row>
    <row r="28" spans="1:11">
      <c r="A28" s="10" t="s">
        <v>58</v>
      </c>
      <c r="B28" s="11" t="s">
        <v>59</v>
      </c>
      <c r="C28" s="11">
        <v>1</v>
      </c>
      <c r="D28" s="12">
        <v>0.34</v>
      </c>
      <c r="E28" s="12">
        <v>0</v>
      </c>
      <c r="F28" s="12">
        <v>0</v>
      </c>
      <c r="G28" s="12">
        <v>0.34</v>
      </c>
      <c r="H28" s="12">
        <v>0</v>
      </c>
      <c r="I28" s="12">
        <v>0</v>
      </c>
      <c r="J28" s="12">
        <v>0</v>
      </c>
      <c r="K28" s="12">
        <v>0.34</v>
      </c>
    </row>
    <row r="29" spans="1:11">
      <c r="A29" s="10" t="s">
        <v>60</v>
      </c>
      <c r="B29" s="11" t="s">
        <v>29</v>
      </c>
      <c r="C29" s="11">
        <v>7</v>
      </c>
      <c r="D29" s="12">
        <v>735.6</v>
      </c>
      <c r="E29" s="12">
        <v>0</v>
      </c>
      <c r="F29" s="12">
        <v>0</v>
      </c>
      <c r="G29" s="12">
        <v>735.6</v>
      </c>
      <c r="H29" s="12">
        <v>7.4</v>
      </c>
      <c r="I29" s="12">
        <v>55.54</v>
      </c>
      <c r="J29" s="12">
        <v>62.94</v>
      </c>
      <c r="K29" s="12">
        <v>798.54</v>
      </c>
    </row>
    <row r="30" spans="1:11">
      <c r="A30" s="10" t="s">
        <v>61</v>
      </c>
      <c r="B30" s="11" t="s">
        <v>23</v>
      </c>
      <c r="C30" s="11">
        <v>11</v>
      </c>
      <c r="D30" s="12">
        <v>2651487.5699999998</v>
      </c>
      <c r="E30" s="12">
        <v>0</v>
      </c>
      <c r="F30" s="12">
        <v>0</v>
      </c>
      <c r="G30" s="12">
        <v>2651487.5699999998</v>
      </c>
      <c r="H30" s="12">
        <v>0</v>
      </c>
      <c r="I30" s="12">
        <v>45903.44</v>
      </c>
      <c r="J30" s="12">
        <v>45903.44</v>
      </c>
      <c r="K30" s="12">
        <v>2697391.01</v>
      </c>
    </row>
    <row r="31" spans="1:11">
      <c r="A31" s="10" t="s">
        <v>62</v>
      </c>
      <c r="B31" s="11" t="s">
        <v>25</v>
      </c>
      <c r="C31" s="11">
        <v>6</v>
      </c>
      <c r="D31" s="12">
        <v>775273.38</v>
      </c>
      <c r="E31" s="12">
        <v>0</v>
      </c>
      <c r="F31" s="12">
        <v>0</v>
      </c>
      <c r="G31" s="12">
        <v>775273.38</v>
      </c>
      <c r="H31" s="12">
        <v>2606.87</v>
      </c>
      <c r="I31" s="12">
        <v>23282.09</v>
      </c>
      <c r="J31" s="12">
        <v>25888.959999999999</v>
      </c>
      <c r="K31" s="12">
        <v>801162.34</v>
      </c>
    </row>
    <row r="32" spans="1:11">
      <c r="A32" s="10" t="s">
        <v>63</v>
      </c>
      <c r="B32" s="11" t="s">
        <v>64</v>
      </c>
      <c r="C32" s="11">
        <v>2</v>
      </c>
      <c r="D32" s="12">
        <v>143496.97</v>
      </c>
      <c r="E32" s="12">
        <v>0</v>
      </c>
      <c r="F32" s="12">
        <v>0</v>
      </c>
      <c r="G32" s="12">
        <v>143496.97</v>
      </c>
      <c r="H32" s="12">
        <v>1621.14</v>
      </c>
      <c r="I32" s="12">
        <v>992.58</v>
      </c>
      <c r="J32" s="12">
        <v>2613.7199999999998</v>
      </c>
      <c r="K32" s="12">
        <v>146110.69</v>
      </c>
    </row>
    <row r="33" spans="1:11">
      <c r="A33" s="10" t="s">
        <v>65</v>
      </c>
      <c r="B33" s="11" t="s">
        <v>64</v>
      </c>
      <c r="C33" s="11">
        <v>2</v>
      </c>
      <c r="D33" s="12">
        <v>548041.04</v>
      </c>
      <c r="E33" s="12">
        <v>0</v>
      </c>
      <c r="F33" s="12">
        <v>0</v>
      </c>
      <c r="G33" s="12">
        <v>548041.04</v>
      </c>
      <c r="H33" s="12">
        <v>25578.51</v>
      </c>
      <c r="I33" s="12">
        <v>833.77</v>
      </c>
      <c r="J33" s="12">
        <v>26412.28</v>
      </c>
      <c r="K33" s="12">
        <v>574453.31999999995</v>
      </c>
    </row>
    <row r="34" spans="1:11">
      <c r="A34" s="10" t="s">
        <v>66</v>
      </c>
      <c r="B34" s="11" t="s">
        <v>67</v>
      </c>
      <c r="C34" s="11">
        <v>5</v>
      </c>
      <c r="D34" s="12">
        <v>655.61</v>
      </c>
      <c r="E34" s="12">
        <v>0</v>
      </c>
      <c r="F34" s="12">
        <v>0</v>
      </c>
      <c r="G34" s="12">
        <v>655.61</v>
      </c>
      <c r="H34" s="12">
        <v>0</v>
      </c>
      <c r="I34" s="12">
        <v>314</v>
      </c>
      <c r="J34" s="12">
        <v>314</v>
      </c>
      <c r="K34" s="12">
        <v>969.61</v>
      </c>
    </row>
    <row r="35" spans="1:11">
      <c r="A35" s="10" t="s">
        <v>68</v>
      </c>
      <c r="B35" s="11" t="s">
        <v>69</v>
      </c>
      <c r="C35" s="11" t="s">
        <v>43</v>
      </c>
      <c r="D35" s="12">
        <v>115458.44</v>
      </c>
      <c r="E35" s="12">
        <v>34.450000000000003</v>
      </c>
      <c r="F35" s="12">
        <v>0</v>
      </c>
      <c r="G35" s="12">
        <v>115492.89</v>
      </c>
      <c r="H35" s="12">
        <v>2845.5</v>
      </c>
      <c r="I35" s="12">
        <v>5371.78</v>
      </c>
      <c r="J35" s="12">
        <v>8217.2800000000007</v>
      </c>
      <c r="K35" s="12">
        <v>123710.17</v>
      </c>
    </row>
    <row r="36" spans="1:11">
      <c r="A36" s="10" t="s">
        <v>70</v>
      </c>
      <c r="B36" s="11" t="s">
        <v>25</v>
      </c>
      <c r="C36" s="11">
        <v>6</v>
      </c>
      <c r="D36" s="12">
        <v>108734.76</v>
      </c>
      <c r="E36" s="12">
        <v>13.38</v>
      </c>
      <c r="F36" s="12">
        <v>0</v>
      </c>
      <c r="G36" s="12">
        <v>108748.14</v>
      </c>
      <c r="H36" s="12">
        <v>3465.11</v>
      </c>
      <c r="I36" s="12">
        <v>908.71</v>
      </c>
      <c r="J36" s="12">
        <v>4373.82</v>
      </c>
      <c r="K36" s="12">
        <v>113121.96</v>
      </c>
    </row>
    <row r="37" spans="1:11">
      <c r="A37" s="10" t="s">
        <v>71</v>
      </c>
      <c r="B37" s="11" t="s">
        <v>72</v>
      </c>
      <c r="C37" s="11" t="s">
        <v>73</v>
      </c>
      <c r="D37" s="12">
        <v>48637.33</v>
      </c>
      <c r="E37" s="12">
        <v>834.83</v>
      </c>
      <c r="F37" s="12">
        <v>19670</v>
      </c>
      <c r="G37" s="12">
        <v>69142.16</v>
      </c>
      <c r="H37" s="12">
        <v>1422.18</v>
      </c>
      <c r="I37" s="12">
        <v>49731.86</v>
      </c>
      <c r="J37" s="12">
        <v>51154.04</v>
      </c>
      <c r="K37" s="12">
        <v>120296.2</v>
      </c>
    </row>
    <row r="38" spans="1:11">
      <c r="A38" s="10" t="s">
        <v>74</v>
      </c>
      <c r="B38" s="11" t="s">
        <v>75</v>
      </c>
      <c r="C38" s="11">
        <v>2</v>
      </c>
      <c r="D38" s="12">
        <v>0.23</v>
      </c>
      <c r="E38" s="12">
        <v>0.65</v>
      </c>
      <c r="F38" s="12">
        <v>0</v>
      </c>
      <c r="G38" s="12">
        <v>0.88</v>
      </c>
      <c r="H38" s="12">
        <v>0</v>
      </c>
      <c r="I38" s="12">
        <v>0</v>
      </c>
      <c r="J38" s="12">
        <v>0</v>
      </c>
      <c r="K38" s="12">
        <v>0.88</v>
      </c>
    </row>
    <row r="39" spans="1:11">
      <c r="A39" s="10" t="s">
        <v>76</v>
      </c>
      <c r="B39" s="11" t="s">
        <v>77</v>
      </c>
      <c r="C39" s="11">
        <v>2</v>
      </c>
      <c r="D39" s="12">
        <v>171376.96</v>
      </c>
      <c r="E39" s="12">
        <v>0</v>
      </c>
      <c r="F39" s="12">
        <v>18.45</v>
      </c>
      <c r="G39" s="12">
        <v>171395.41</v>
      </c>
      <c r="H39" s="12">
        <v>1215.8499999999999</v>
      </c>
      <c r="I39" s="12">
        <v>359.85</v>
      </c>
      <c r="J39" s="12">
        <v>1575.7</v>
      </c>
      <c r="K39" s="12">
        <v>172971.11</v>
      </c>
    </row>
    <row r="40" spans="1:11">
      <c r="A40" s="10" t="s">
        <v>78</v>
      </c>
      <c r="B40" s="11" t="s">
        <v>29</v>
      </c>
      <c r="C40" s="11">
        <v>7</v>
      </c>
      <c r="D40" s="12">
        <v>29861.55</v>
      </c>
      <c r="E40" s="12">
        <v>880.05</v>
      </c>
      <c r="F40" s="12">
        <v>21.87</v>
      </c>
      <c r="G40" s="12">
        <v>30763.47</v>
      </c>
      <c r="H40" s="12">
        <v>16.36</v>
      </c>
      <c r="I40" s="12">
        <v>0</v>
      </c>
      <c r="J40" s="12">
        <v>16.36</v>
      </c>
      <c r="K40" s="12">
        <v>30779.83</v>
      </c>
    </row>
    <row r="41" spans="1:11">
      <c r="A41" s="10" t="s">
        <v>79</v>
      </c>
      <c r="B41" s="11" t="s">
        <v>80</v>
      </c>
      <c r="C41" s="11">
        <v>1</v>
      </c>
      <c r="D41" s="12">
        <v>3.06</v>
      </c>
      <c r="E41" s="12">
        <v>84.94</v>
      </c>
      <c r="F41" s="12">
        <v>0</v>
      </c>
      <c r="G41" s="12">
        <v>88</v>
      </c>
      <c r="H41" s="12">
        <v>0</v>
      </c>
      <c r="I41" s="12">
        <v>1401</v>
      </c>
      <c r="J41" s="12">
        <v>1401</v>
      </c>
      <c r="K41" s="12">
        <v>1489</v>
      </c>
    </row>
    <row r="42" spans="1:11">
      <c r="A42" s="10" t="s">
        <v>81</v>
      </c>
      <c r="B42" s="11" t="s">
        <v>25</v>
      </c>
      <c r="C42" s="11">
        <v>6</v>
      </c>
      <c r="D42" s="12">
        <v>0.77</v>
      </c>
      <c r="E42" s="12">
        <v>0</v>
      </c>
      <c r="F42" s="12">
        <v>0</v>
      </c>
      <c r="G42" s="12">
        <v>0.77</v>
      </c>
      <c r="H42" s="12">
        <v>0</v>
      </c>
      <c r="I42" s="12">
        <v>0</v>
      </c>
      <c r="J42" s="12">
        <v>0</v>
      </c>
      <c r="K42" s="12">
        <v>0.77</v>
      </c>
    </row>
    <row r="43" spans="1:11">
      <c r="A43" s="10" t="s">
        <v>82</v>
      </c>
      <c r="B43" s="11" t="s">
        <v>83</v>
      </c>
      <c r="C43" s="11" t="s">
        <v>43</v>
      </c>
      <c r="D43" s="12">
        <v>89438.37</v>
      </c>
      <c r="E43" s="12">
        <v>2784.2</v>
      </c>
      <c r="F43" s="12">
        <v>125</v>
      </c>
      <c r="G43" s="12">
        <v>92347.57</v>
      </c>
      <c r="H43" s="12">
        <v>259.58</v>
      </c>
      <c r="I43" s="12">
        <v>8576.44</v>
      </c>
      <c r="J43" s="12">
        <v>8836.02</v>
      </c>
      <c r="K43" s="12">
        <v>101183.59</v>
      </c>
    </row>
    <row r="44" spans="1:11">
      <c r="A44" s="10" t="s">
        <v>84</v>
      </c>
      <c r="B44" s="11" t="s">
        <v>85</v>
      </c>
      <c r="C44" s="11">
        <v>1</v>
      </c>
      <c r="D44" s="12">
        <v>3032</v>
      </c>
      <c r="E44" s="12">
        <v>0</v>
      </c>
      <c r="F44" s="12">
        <v>0</v>
      </c>
      <c r="G44" s="12">
        <v>3032</v>
      </c>
      <c r="H44" s="12">
        <v>1236</v>
      </c>
      <c r="I44" s="12">
        <v>41.51</v>
      </c>
      <c r="J44" s="12">
        <v>1277.51</v>
      </c>
      <c r="K44" s="12">
        <v>4309.51</v>
      </c>
    </row>
    <row r="45" spans="1:11">
      <c r="A45" s="10" t="s">
        <v>86</v>
      </c>
      <c r="B45" s="11" t="s">
        <v>45</v>
      </c>
      <c r="C45" s="11">
        <v>1</v>
      </c>
      <c r="D45" s="12">
        <v>239.01</v>
      </c>
      <c r="E45" s="12">
        <v>0</v>
      </c>
      <c r="F45" s="12">
        <v>0</v>
      </c>
      <c r="G45" s="12">
        <v>239.01</v>
      </c>
      <c r="H45" s="12">
        <v>0</v>
      </c>
      <c r="I45" s="12">
        <v>0</v>
      </c>
      <c r="J45" s="12">
        <v>0</v>
      </c>
      <c r="K45" s="12">
        <v>239.01</v>
      </c>
    </row>
    <row r="46" spans="1:11">
      <c r="A46" s="10" t="s">
        <v>87</v>
      </c>
      <c r="B46" s="11" t="s">
        <v>17</v>
      </c>
      <c r="C46" s="11">
        <v>1</v>
      </c>
      <c r="D46" s="12">
        <v>0</v>
      </c>
      <c r="E46" s="12">
        <v>0</v>
      </c>
      <c r="F46" s="12">
        <v>0</v>
      </c>
      <c r="G46" s="12">
        <v>0</v>
      </c>
      <c r="H46" s="12">
        <v>0.06</v>
      </c>
      <c r="I46" s="12">
        <v>0.53</v>
      </c>
      <c r="J46" s="12">
        <v>0.59</v>
      </c>
      <c r="K46" s="12">
        <v>0.59</v>
      </c>
    </row>
    <row r="47" spans="1:11">
      <c r="A47" s="10" t="s">
        <v>88</v>
      </c>
      <c r="B47" s="11" t="s">
        <v>17</v>
      </c>
      <c r="C47" s="11">
        <v>1</v>
      </c>
      <c r="D47" s="12">
        <v>0.06</v>
      </c>
      <c r="E47" s="12">
        <v>240.51</v>
      </c>
      <c r="F47" s="12">
        <v>14.61</v>
      </c>
      <c r="G47" s="12">
        <v>255.18</v>
      </c>
      <c r="H47" s="12">
        <v>1657.26</v>
      </c>
      <c r="I47" s="12">
        <v>318.27</v>
      </c>
      <c r="J47" s="12">
        <v>1975.53</v>
      </c>
      <c r="K47" s="12">
        <v>2230.71</v>
      </c>
    </row>
    <row r="48" spans="1:11">
      <c r="A48" s="10" t="s">
        <v>89</v>
      </c>
      <c r="B48" s="11" t="s">
        <v>17</v>
      </c>
      <c r="C48" s="11">
        <v>1</v>
      </c>
      <c r="D48" s="12">
        <v>37.96</v>
      </c>
      <c r="E48" s="12">
        <v>0</v>
      </c>
      <c r="F48" s="12">
        <v>0</v>
      </c>
      <c r="G48" s="12">
        <v>37.96</v>
      </c>
      <c r="H48" s="12">
        <v>5.09</v>
      </c>
      <c r="I48" s="12">
        <v>0.77</v>
      </c>
      <c r="J48" s="12">
        <v>5.86</v>
      </c>
      <c r="K48" s="12">
        <v>43.82</v>
      </c>
    </row>
    <row r="49" spans="1:11">
      <c r="A49" s="10" t="s">
        <v>90</v>
      </c>
      <c r="B49" s="11" t="s">
        <v>91</v>
      </c>
      <c r="C49" s="11">
        <v>4</v>
      </c>
      <c r="D49" s="12">
        <v>1</v>
      </c>
      <c r="E49" s="12">
        <v>0</v>
      </c>
      <c r="F49" s="12">
        <v>0</v>
      </c>
      <c r="G49" s="12">
        <v>1</v>
      </c>
      <c r="H49" s="12">
        <v>0</v>
      </c>
      <c r="I49" s="12">
        <v>0</v>
      </c>
      <c r="J49" s="12">
        <v>0</v>
      </c>
      <c r="K49" s="12">
        <v>1</v>
      </c>
    </row>
    <row r="50" spans="1:11">
      <c r="A50" s="10" t="s">
        <v>92</v>
      </c>
      <c r="B50" s="11" t="s">
        <v>93</v>
      </c>
      <c r="C50" s="11">
        <v>5</v>
      </c>
      <c r="D50" s="12">
        <v>2.46</v>
      </c>
      <c r="E50" s="12">
        <v>0</v>
      </c>
      <c r="F50" s="12">
        <v>0</v>
      </c>
      <c r="G50" s="12">
        <v>2.46</v>
      </c>
      <c r="H50" s="12">
        <v>0.19</v>
      </c>
      <c r="I50" s="12">
        <v>0.5</v>
      </c>
      <c r="J50" s="12">
        <v>0.69</v>
      </c>
      <c r="K50" s="12">
        <v>3.15</v>
      </c>
    </row>
    <row r="51" spans="1:11">
      <c r="A51" s="10" t="s">
        <v>94</v>
      </c>
      <c r="B51" s="11" t="s">
        <v>47</v>
      </c>
      <c r="C51" s="11">
        <v>7</v>
      </c>
      <c r="D51" s="12">
        <v>35832.58</v>
      </c>
      <c r="E51" s="12">
        <v>0</v>
      </c>
      <c r="F51" s="12">
        <v>0</v>
      </c>
      <c r="G51" s="12">
        <v>35832.58</v>
      </c>
      <c r="H51" s="12">
        <v>0</v>
      </c>
      <c r="I51" s="12">
        <v>2.5</v>
      </c>
      <c r="J51" s="12">
        <v>2.5</v>
      </c>
      <c r="K51" s="12">
        <v>35835.08</v>
      </c>
    </row>
    <row r="52" spans="1:11">
      <c r="A52" s="10" t="s">
        <v>95</v>
      </c>
      <c r="B52" s="11" t="s">
        <v>96</v>
      </c>
      <c r="C52" s="11">
        <v>2</v>
      </c>
      <c r="D52" s="12">
        <v>880</v>
      </c>
      <c r="E52" s="12">
        <v>0</v>
      </c>
      <c r="F52" s="12">
        <v>18135.47</v>
      </c>
      <c r="G52" s="12">
        <v>19015.47</v>
      </c>
      <c r="H52" s="12">
        <v>0</v>
      </c>
      <c r="I52" s="12">
        <v>0</v>
      </c>
      <c r="J52" s="12">
        <v>0</v>
      </c>
      <c r="K52" s="12">
        <v>19015.47</v>
      </c>
    </row>
    <row r="53" spans="1:11">
      <c r="A53" s="10" t="s">
        <v>97</v>
      </c>
      <c r="B53" s="11" t="s">
        <v>49</v>
      </c>
      <c r="C53" s="11">
        <v>4</v>
      </c>
      <c r="D53" s="12">
        <v>90597.06</v>
      </c>
      <c r="E53" s="12">
        <v>3476.01</v>
      </c>
      <c r="F53" s="12">
        <v>0</v>
      </c>
      <c r="G53" s="12">
        <v>94073.07</v>
      </c>
      <c r="H53" s="12">
        <v>107.11</v>
      </c>
      <c r="I53" s="12">
        <v>121.14</v>
      </c>
      <c r="J53" s="12">
        <v>228.25</v>
      </c>
      <c r="K53" s="12">
        <v>94301.32</v>
      </c>
    </row>
    <row r="54" spans="1:11">
      <c r="A54" s="10" t="s">
        <v>98</v>
      </c>
      <c r="B54" s="11" t="s">
        <v>99</v>
      </c>
      <c r="C54" s="11">
        <v>1</v>
      </c>
      <c r="D54" s="12">
        <v>13142.92</v>
      </c>
      <c r="E54" s="12">
        <v>1301.8</v>
      </c>
      <c r="F54" s="12">
        <v>11.96</v>
      </c>
      <c r="G54" s="12">
        <v>14456.68</v>
      </c>
      <c r="H54" s="12">
        <v>3412.21</v>
      </c>
      <c r="I54" s="12">
        <v>1762.1</v>
      </c>
      <c r="J54" s="12">
        <v>5174.3100000000004</v>
      </c>
      <c r="K54" s="12">
        <v>19630.990000000002</v>
      </c>
    </row>
    <row r="55" spans="1:11">
      <c r="A55" s="10" t="s">
        <v>100</v>
      </c>
      <c r="B55" s="11" t="s">
        <v>101</v>
      </c>
      <c r="C55" s="11">
        <v>8</v>
      </c>
      <c r="D55" s="12">
        <v>159.94</v>
      </c>
      <c r="E55" s="12">
        <v>0</v>
      </c>
      <c r="F55" s="12">
        <v>0</v>
      </c>
      <c r="G55" s="12">
        <v>159.94</v>
      </c>
      <c r="H55" s="12">
        <v>0</v>
      </c>
      <c r="I55" s="12">
        <v>0</v>
      </c>
      <c r="J55" s="12">
        <v>0</v>
      </c>
      <c r="K55" s="12">
        <v>159.94</v>
      </c>
    </row>
    <row r="56" spans="1:11">
      <c r="A56" s="10" t="s">
        <v>102</v>
      </c>
      <c r="B56" s="11" t="s">
        <v>13</v>
      </c>
      <c r="C56" s="11">
        <v>1</v>
      </c>
      <c r="D56" s="12">
        <v>464.97</v>
      </c>
      <c r="E56" s="12">
        <v>0</v>
      </c>
      <c r="F56" s="12">
        <v>0</v>
      </c>
      <c r="G56" s="12">
        <v>464.97</v>
      </c>
      <c r="H56" s="12">
        <v>0</v>
      </c>
      <c r="I56" s="12">
        <v>0</v>
      </c>
      <c r="J56" s="12">
        <v>0</v>
      </c>
      <c r="K56" s="12">
        <v>464.97</v>
      </c>
    </row>
    <row r="57" spans="1:11">
      <c r="A57" s="10" t="s">
        <v>103</v>
      </c>
      <c r="B57" s="11" t="s">
        <v>77</v>
      </c>
      <c r="C57" s="11">
        <v>2</v>
      </c>
      <c r="D57" s="12">
        <v>17735.689999999999</v>
      </c>
      <c r="E57" s="12">
        <v>0</v>
      </c>
      <c r="F57" s="12">
        <v>39912</v>
      </c>
      <c r="G57" s="12">
        <v>57647.69</v>
      </c>
      <c r="H57" s="12">
        <v>0</v>
      </c>
      <c r="I57" s="12">
        <v>14</v>
      </c>
      <c r="J57" s="12">
        <v>14</v>
      </c>
      <c r="K57" s="12">
        <v>57661.69</v>
      </c>
    </row>
    <row r="58" spans="1:11">
      <c r="A58" s="10" t="s">
        <v>104</v>
      </c>
      <c r="B58" s="11" t="s">
        <v>105</v>
      </c>
      <c r="C58" s="11">
        <v>4</v>
      </c>
      <c r="D58" s="12">
        <v>62.39</v>
      </c>
      <c r="E58" s="12">
        <v>0</v>
      </c>
      <c r="F58" s="12">
        <v>0</v>
      </c>
      <c r="G58" s="12">
        <v>62.39</v>
      </c>
      <c r="H58" s="12">
        <v>4.6399999999999997</v>
      </c>
      <c r="I58" s="12">
        <v>168.34</v>
      </c>
      <c r="J58" s="12">
        <v>172.98</v>
      </c>
      <c r="K58" s="12">
        <v>235.37</v>
      </c>
    </row>
    <row r="59" spans="1:11">
      <c r="A59" s="10" t="s">
        <v>106</v>
      </c>
      <c r="B59" s="11" t="s">
        <v>107</v>
      </c>
      <c r="C59" s="11">
        <v>8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83840</v>
      </c>
      <c r="J59" s="12">
        <v>83840</v>
      </c>
      <c r="K59" s="12">
        <v>83840</v>
      </c>
    </row>
    <row r="60" spans="1:11">
      <c r="A60" s="10" t="s">
        <v>108</v>
      </c>
      <c r="B60" s="11" t="s">
        <v>47</v>
      </c>
      <c r="C60" s="11">
        <v>7</v>
      </c>
      <c r="D60" s="12">
        <v>337269.4</v>
      </c>
      <c r="E60" s="12">
        <v>301.02999999999997</v>
      </c>
      <c r="F60" s="12">
        <v>0</v>
      </c>
      <c r="G60" s="12">
        <v>337570.43</v>
      </c>
      <c r="H60" s="12">
        <v>27.4</v>
      </c>
      <c r="I60" s="12">
        <v>0</v>
      </c>
      <c r="J60" s="12">
        <v>27.4</v>
      </c>
      <c r="K60" s="12">
        <v>337597.83</v>
      </c>
    </row>
    <row r="61" spans="1:11">
      <c r="A61" s="10" t="s">
        <v>109</v>
      </c>
      <c r="B61" s="11" t="s">
        <v>17</v>
      </c>
      <c r="C61" s="11">
        <v>1</v>
      </c>
      <c r="D61" s="12">
        <v>27082.44</v>
      </c>
      <c r="E61" s="12">
        <v>404.33</v>
      </c>
      <c r="F61" s="12">
        <v>31.86</v>
      </c>
      <c r="G61" s="12">
        <v>27518.63</v>
      </c>
      <c r="H61" s="12">
        <v>14563.71</v>
      </c>
      <c r="I61" s="12">
        <v>1508.85</v>
      </c>
      <c r="J61" s="12">
        <v>16072.56</v>
      </c>
      <c r="K61" s="12">
        <v>43591.19</v>
      </c>
    </row>
    <row r="62" spans="1:11">
      <c r="A62" s="10" t="s">
        <v>110</v>
      </c>
      <c r="B62" s="11" t="s">
        <v>111</v>
      </c>
      <c r="C62" s="11">
        <v>2</v>
      </c>
      <c r="D62" s="12">
        <v>22686.31</v>
      </c>
      <c r="E62" s="12">
        <v>0</v>
      </c>
      <c r="F62" s="12">
        <v>5685.94</v>
      </c>
      <c r="G62" s="12">
        <v>28372.25</v>
      </c>
      <c r="H62" s="12">
        <v>13.25</v>
      </c>
      <c r="I62" s="12">
        <v>0.24</v>
      </c>
      <c r="J62" s="12">
        <v>13.49</v>
      </c>
      <c r="K62" s="12">
        <v>28385.74</v>
      </c>
    </row>
    <row r="63" spans="1:11">
      <c r="A63" s="10" t="s">
        <v>112</v>
      </c>
      <c r="B63" s="11" t="s">
        <v>23</v>
      </c>
      <c r="C63" s="11">
        <v>11</v>
      </c>
      <c r="D63" s="12">
        <v>617768.74</v>
      </c>
      <c r="E63" s="12">
        <v>10033.51</v>
      </c>
      <c r="F63" s="12">
        <v>0</v>
      </c>
      <c r="G63" s="12">
        <v>627802.25</v>
      </c>
      <c r="H63" s="12">
        <v>353</v>
      </c>
      <c r="I63" s="12">
        <v>20940.900000000001</v>
      </c>
      <c r="J63" s="12">
        <v>21293.9</v>
      </c>
      <c r="K63" s="12">
        <v>649096.15</v>
      </c>
    </row>
    <row r="64" spans="1:11">
      <c r="A64" s="10" t="s">
        <v>113</v>
      </c>
      <c r="B64" s="11" t="s">
        <v>111</v>
      </c>
      <c r="C64" s="11">
        <v>2</v>
      </c>
      <c r="D64" s="12">
        <v>13915.7</v>
      </c>
      <c r="E64" s="12">
        <v>11243.4</v>
      </c>
      <c r="F64" s="12">
        <v>14.52</v>
      </c>
      <c r="G64" s="12">
        <v>25173.62</v>
      </c>
      <c r="H64" s="12">
        <v>3048.16</v>
      </c>
      <c r="I64" s="12">
        <v>21.58</v>
      </c>
      <c r="J64" s="12">
        <v>3069.74</v>
      </c>
      <c r="K64" s="12">
        <v>28243.360000000001</v>
      </c>
    </row>
    <row r="65" spans="1:11">
      <c r="A65" s="10" t="s">
        <v>114</v>
      </c>
      <c r="B65" s="11" t="s">
        <v>47</v>
      </c>
      <c r="C65" s="11">
        <v>7</v>
      </c>
      <c r="D65" s="12">
        <v>241223.33</v>
      </c>
      <c r="E65" s="12">
        <v>0</v>
      </c>
      <c r="F65" s="12">
        <v>0</v>
      </c>
      <c r="G65" s="12">
        <v>241223.33</v>
      </c>
      <c r="H65" s="12">
        <v>681.17</v>
      </c>
      <c r="I65" s="12">
        <v>0</v>
      </c>
      <c r="J65" s="12">
        <v>681.17</v>
      </c>
      <c r="K65" s="12">
        <v>241904.5</v>
      </c>
    </row>
    <row r="66" spans="1:11">
      <c r="A66" s="10" t="s">
        <v>115</v>
      </c>
      <c r="B66" s="11" t="s">
        <v>54</v>
      </c>
      <c r="C66" s="11">
        <v>7</v>
      </c>
      <c r="D66" s="12">
        <v>792.84</v>
      </c>
      <c r="E66" s="12">
        <v>0</v>
      </c>
      <c r="F66" s="12">
        <v>0</v>
      </c>
      <c r="G66" s="12">
        <v>792.84</v>
      </c>
      <c r="H66" s="12">
        <v>0</v>
      </c>
      <c r="I66" s="12">
        <v>0</v>
      </c>
      <c r="J66" s="12">
        <v>0</v>
      </c>
      <c r="K66" s="12">
        <v>792.84</v>
      </c>
    </row>
    <row r="67" spans="1:11">
      <c r="A67" s="10" t="s">
        <v>116</v>
      </c>
      <c r="B67" s="11" t="s">
        <v>111</v>
      </c>
      <c r="C67" s="11">
        <v>2</v>
      </c>
      <c r="D67" s="12">
        <v>268.36</v>
      </c>
      <c r="E67" s="12">
        <v>0</v>
      </c>
      <c r="F67" s="12">
        <v>0</v>
      </c>
      <c r="G67" s="12">
        <v>268.36</v>
      </c>
      <c r="H67" s="12">
        <v>0</v>
      </c>
      <c r="I67" s="12">
        <v>0.13</v>
      </c>
      <c r="J67" s="12">
        <v>0.13</v>
      </c>
      <c r="K67" s="12">
        <v>268.49</v>
      </c>
    </row>
    <row r="68" spans="1:11">
      <c r="A68" s="10" t="s">
        <v>117</v>
      </c>
      <c r="B68" s="11" t="s">
        <v>27</v>
      </c>
      <c r="C68" s="11">
        <v>1</v>
      </c>
      <c r="D68" s="12">
        <v>0.01</v>
      </c>
      <c r="E68" s="12">
        <v>0</v>
      </c>
      <c r="F68" s="12">
        <v>24.49</v>
      </c>
      <c r="G68" s="12">
        <v>24.5</v>
      </c>
      <c r="H68" s="12">
        <v>0</v>
      </c>
      <c r="I68" s="12">
        <v>0</v>
      </c>
      <c r="J68" s="12">
        <v>0</v>
      </c>
      <c r="K68" s="12">
        <v>24.5</v>
      </c>
    </row>
    <row r="69" spans="1:11">
      <c r="A69" s="10" t="s">
        <v>118</v>
      </c>
      <c r="B69" s="11" t="s">
        <v>54</v>
      </c>
      <c r="C69" s="11">
        <v>7</v>
      </c>
      <c r="D69" s="12">
        <v>46427.26</v>
      </c>
      <c r="E69" s="12">
        <v>0</v>
      </c>
      <c r="F69" s="12">
        <v>0</v>
      </c>
      <c r="G69" s="12">
        <v>46427.26</v>
      </c>
      <c r="H69" s="12">
        <v>0</v>
      </c>
      <c r="I69" s="12">
        <v>339.19</v>
      </c>
      <c r="J69" s="12">
        <v>339.19</v>
      </c>
      <c r="K69" s="12">
        <v>46766.45</v>
      </c>
    </row>
    <row r="70" spans="1:11">
      <c r="A70" s="10" t="s">
        <v>119</v>
      </c>
      <c r="B70" s="11" t="s">
        <v>59</v>
      </c>
      <c r="C70" s="11">
        <v>1</v>
      </c>
      <c r="D70" s="12">
        <v>0.15</v>
      </c>
      <c r="E70" s="12">
        <v>0</v>
      </c>
      <c r="F70" s="12">
        <v>0</v>
      </c>
      <c r="G70" s="12">
        <v>0.15</v>
      </c>
      <c r="H70" s="12">
        <v>0</v>
      </c>
      <c r="I70" s="12">
        <v>0</v>
      </c>
      <c r="J70" s="12">
        <v>0</v>
      </c>
      <c r="K70" s="12">
        <v>0.15</v>
      </c>
    </row>
    <row r="71" spans="1:11">
      <c r="A71" s="10" t="s">
        <v>120</v>
      </c>
      <c r="B71" s="11" t="s">
        <v>107</v>
      </c>
      <c r="C71" s="11">
        <v>8</v>
      </c>
      <c r="D71" s="12">
        <v>472.5</v>
      </c>
      <c r="E71" s="12">
        <v>0</v>
      </c>
      <c r="F71" s="12">
        <v>0</v>
      </c>
      <c r="G71" s="12">
        <v>472.5</v>
      </c>
      <c r="H71" s="12">
        <v>0</v>
      </c>
      <c r="I71" s="12">
        <v>0</v>
      </c>
      <c r="J71" s="12">
        <v>0</v>
      </c>
      <c r="K71" s="12">
        <v>472.5</v>
      </c>
    </row>
    <row r="72" spans="1:11">
      <c r="A72" s="10" t="s">
        <v>121</v>
      </c>
      <c r="B72" s="11" t="s">
        <v>77</v>
      </c>
      <c r="C72" s="11">
        <v>2</v>
      </c>
      <c r="D72" s="12">
        <v>19.309999999999999</v>
      </c>
      <c r="E72" s="12">
        <v>0</v>
      </c>
      <c r="F72" s="12">
        <v>0</v>
      </c>
      <c r="G72" s="12">
        <v>19.309999999999999</v>
      </c>
      <c r="H72" s="12">
        <v>0.06</v>
      </c>
      <c r="I72" s="12">
        <v>0.01</v>
      </c>
      <c r="J72" s="12">
        <v>7.0000000000000007E-2</v>
      </c>
      <c r="K72" s="12">
        <v>19.38</v>
      </c>
    </row>
    <row r="73" spans="1:11">
      <c r="A73" s="10" t="s">
        <v>122</v>
      </c>
      <c r="B73" s="11" t="s">
        <v>19</v>
      </c>
      <c r="C73" s="11">
        <v>1</v>
      </c>
      <c r="D73" s="12">
        <v>1</v>
      </c>
      <c r="E73" s="12">
        <v>0</v>
      </c>
      <c r="F73" s="12">
        <v>0</v>
      </c>
      <c r="G73" s="12">
        <v>1</v>
      </c>
      <c r="H73" s="12">
        <v>0</v>
      </c>
      <c r="I73" s="12">
        <v>0</v>
      </c>
      <c r="J73" s="12">
        <v>0</v>
      </c>
      <c r="K73" s="12">
        <v>1</v>
      </c>
    </row>
    <row r="74" spans="1:11">
      <c r="A74" s="10" t="s">
        <v>123</v>
      </c>
      <c r="B74" s="11" t="s">
        <v>101</v>
      </c>
      <c r="C74" s="11">
        <v>8</v>
      </c>
      <c r="D74" s="12">
        <v>20902</v>
      </c>
      <c r="E74" s="12">
        <v>0</v>
      </c>
      <c r="F74" s="12">
        <v>0</v>
      </c>
      <c r="G74" s="12">
        <v>20902</v>
      </c>
      <c r="H74" s="12">
        <v>106</v>
      </c>
      <c r="I74" s="12">
        <v>17.5</v>
      </c>
      <c r="J74" s="12">
        <v>123.5</v>
      </c>
      <c r="K74" s="12">
        <v>21025.5</v>
      </c>
    </row>
    <row r="75" spans="1:11">
      <c r="A75" s="10" t="s">
        <v>124</v>
      </c>
      <c r="B75" s="11" t="s">
        <v>38</v>
      </c>
      <c r="C75" s="11">
        <v>1</v>
      </c>
      <c r="D75" s="12">
        <v>5885.28</v>
      </c>
      <c r="E75" s="12">
        <v>4.51</v>
      </c>
      <c r="F75" s="12">
        <v>0</v>
      </c>
      <c r="G75" s="12">
        <v>5889.79</v>
      </c>
      <c r="H75" s="12">
        <v>0</v>
      </c>
      <c r="I75" s="12">
        <v>1.1299999999999999</v>
      </c>
      <c r="J75" s="12">
        <v>1.1299999999999999</v>
      </c>
      <c r="K75" s="12">
        <v>5890.92</v>
      </c>
    </row>
    <row r="76" spans="1:11">
      <c r="A76" s="10" t="s">
        <v>125</v>
      </c>
      <c r="B76" s="11" t="s">
        <v>47</v>
      </c>
      <c r="C76" s="11">
        <v>7</v>
      </c>
      <c r="D76" s="12">
        <v>6154.6</v>
      </c>
      <c r="E76" s="12">
        <v>0</v>
      </c>
      <c r="F76" s="12">
        <v>0</v>
      </c>
      <c r="G76" s="12">
        <v>6154.6</v>
      </c>
      <c r="H76" s="12">
        <v>0</v>
      </c>
      <c r="I76" s="12">
        <v>0</v>
      </c>
      <c r="J76" s="12">
        <v>0</v>
      </c>
      <c r="K76" s="12">
        <v>6154.6</v>
      </c>
    </row>
    <row r="77" spans="1:11">
      <c r="A77" s="10" t="s">
        <v>126</v>
      </c>
      <c r="B77" s="11" t="s">
        <v>45</v>
      </c>
      <c r="C77" s="11">
        <v>1</v>
      </c>
      <c r="D77" s="12">
        <v>140.69</v>
      </c>
      <c r="E77" s="12">
        <v>0</v>
      </c>
      <c r="F77" s="12">
        <v>0</v>
      </c>
      <c r="G77" s="12">
        <v>140.69</v>
      </c>
      <c r="H77" s="12">
        <v>21.09</v>
      </c>
      <c r="I77" s="12">
        <v>3545.92</v>
      </c>
      <c r="J77" s="12">
        <v>3567.01</v>
      </c>
      <c r="K77" s="12">
        <v>3707.7</v>
      </c>
    </row>
    <row r="78" spans="1:11">
      <c r="A78" s="10" t="s">
        <v>127</v>
      </c>
      <c r="B78" s="11" t="s">
        <v>101</v>
      </c>
      <c r="C78" s="11">
        <v>10</v>
      </c>
      <c r="D78" s="12">
        <v>1.9</v>
      </c>
      <c r="E78" s="12">
        <v>8.6</v>
      </c>
      <c r="F78" s="12">
        <v>0</v>
      </c>
      <c r="G78" s="12">
        <v>10.5</v>
      </c>
      <c r="H78" s="12">
        <v>0</v>
      </c>
      <c r="I78" s="12">
        <v>106.06</v>
      </c>
      <c r="J78" s="12">
        <v>106.06</v>
      </c>
      <c r="K78" s="12">
        <v>116.56</v>
      </c>
    </row>
    <row r="79" spans="1:11">
      <c r="A79" s="10" t="s">
        <v>128</v>
      </c>
      <c r="B79" s="11" t="s">
        <v>54</v>
      </c>
      <c r="C79" s="11">
        <v>7</v>
      </c>
      <c r="D79" s="12">
        <v>32840.14</v>
      </c>
      <c r="E79" s="12">
        <v>0</v>
      </c>
      <c r="F79" s="12">
        <v>0</v>
      </c>
      <c r="G79" s="12">
        <v>32840.14</v>
      </c>
      <c r="H79" s="12">
        <v>0</v>
      </c>
      <c r="I79" s="12">
        <v>1120.05</v>
      </c>
      <c r="J79" s="12">
        <v>1120.05</v>
      </c>
      <c r="K79" s="12">
        <v>33960.19</v>
      </c>
    </row>
    <row r="80" spans="1:11">
      <c r="A80" s="10" t="s">
        <v>129</v>
      </c>
      <c r="B80" s="11" t="s">
        <v>25</v>
      </c>
      <c r="C80" s="11">
        <v>6</v>
      </c>
      <c r="D80" s="12">
        <v>54.54</v>
      </c>
      <c r="E80" s="12">
        <v>0</v>
      </c>
      <c r="F80" s="12">
        <v>0</v>
      </c>
      <c r="G80" s="12">
        <v>54.54</v>
      </c>
      <c r="H80" s="12">
        <v>0</v>
      </c>
      <c r="I80" s="12">
        <v>0</v>
      </c>
      <c r="J80" s="12">
        <v>0</v>
      </c>
      <c r="K80" s="12">
        <v>54.54</v>
      </c>
    </row>
    <row r="81" spans="1:11">
      <c r="A81" s="10" t="s">
        <v>130</v>
      </c>
      <c r="B81" s="11" t="s">
        <v>101</v>
      </c>
      <c r="C81" s="11">
        <v>8</v>
      </c>
      <c r="D81" s="12">
        <v>69425.66</v>
      </c>
      <c r="E81" s="12">
        <v>0</v>
      </c>
      <c r="F81" s="12">
        <v>9592.9599999999991</v>
      </c>
      <c r="G81" s="12">
        <v>79018.62</v>
      </c>
      <c r="H81" s="12">
        <v>124554.15</v>
      </c>
      <c r="I81" s="12">
        <v>45988.23</v>
      </c>
      <c r="J81" s="12">
        <v>170542.38</v>
      </c>
      <c r="K81" s="12">
        <v>249561</v>
      </c>
    </row>
    <row r="82" spans="1:11">
      <c r="A82" s="10" t="s">
        <v>131</v>
      </c>
      <c r="B82" s="11" t="s">
        <v>132</v>
      </c>
      <c r="C82" s="11">
        <v>2</v>
      </c>
      <c r="D82" s="12">
        <v>28.45</v>
      </c>
      <c r="E82" s="12">
        <v>0</v>
      </c>
      <c r="F82" s="12">
        <v>0</v>
      </c>
      <c r="G82" s="12">
        <v>28.45</v>
      </c>
      <c r="H82" s="12">
        <v>0</v>
      </c>
      <c r="I82" s="12">
        <v>0</v>
      </c>
      <c r="J82" s="12">
        <v>0</v>
      </c>
      <c r="K82" s="12">
        <v>28.45</v>
      </c>
    </row>
    <row r="83" spans="1:11">
      <c r="A83" s="10" t="s">
        <v>133</v>
      </c>
      <c r="B83" s="11" t="s">
        <v>134</v>
      </c>
      <c r="C83" s="11">
        <v>3</v>
      </c>
      <c r="D83" s="12">
        <v>59.66</v>
      </c>
      <c r="E83" s="12">
        <v>0</v>
      </c>
      <c r="F83" s="12">
        <v>0</v>
      </c>
      <c r="G83" s="12">
        <v>59.66</v>
      </c>
      <c r="H83" s="12">
        <v>0</v>
      </c>
      <c r="I83" s="12">
        <v>0</v>
      </c>
      <c r="J83" s="12">
        <v>0</v>
      </c>
      <c r="K83" s="12">
        <v>59.66</v>
      </c>
    </row>
    <row r="84" spans="1:11">
      <c r="A84" s="10" t="s">
        <v>135</v>
      </c>
      <c r="B84" s="11" t="s">
        <v>32</v>
      </c>
      <c r="C84" s="11">
        <v>2</v>
      </c>
      <c r="D84" s="12">
        <v>5143.96</v>
      </c>
      <c r="E84" s="12">
        <v>154.94999999999999</v>
      </c>
      <c r="F84" s="12">
        <v>0.05</v>
      </c>
      <c r="G84" s="12">
        <v>5298.96</v>
      </c>
      <c r="H84" s="12">
        <v>4147.2700000000004</v>
      </c>
      <c r="I84" s="12">
        <v>2970.27</v>
      </c>
      <c r="J84" s="12">
        <v>7117.54</v>
      </c>
      <c r="K84" s="12">
        <v>12416.5</v>
      </c>
    </row>
    <row r="85" spans="1:11">
      <c r="A85" s="10" t="s">
        <v>136</v>
      </c>
      <c r="B85" s="11" t="s">
        <v>137</v>
      </c>
      <c r="C85" s="11">
        <v>2</v>
      </c>
      <c r="D85" s="12">
        <v>9420.08</v>
      </c>
      <c r="E85" s="12">
        <v>12.89</v>
      </c>
      <c r="F85" s="12">
        <v>0</v>
      </c>
      <c r="G85" s="12">
        <v>9432.9699999999993</v>
      </c>
      <c r="H85" s="12">
        <v>27.86</v>
      </c>
      <c r="I85" s="12">
        <v>62.65</v>
      </c>
      <c r="J85" s="12">
        <v>90.51</v>
      </c>
      <c r="K85" s="12">
        <v>9523.48</v>
      </c>
    </row>
    <row r="86" spans="1:11">
      <c r="A86" s="10" t="s">
        <v>138</v>
      </c>
      <c r="B86" s="11" t="s">
        <v>139</v>
      </c>
      <c r="C86" s="11">
        <v>6</v>
      </c>
      <c r="D86" s="12">
        <v>9695.7900000000009</v>
      </c>
      <c r="E86" s="12">
        <v>9.1999999999999993</v>
      </c>
      <c r="F86" s="12">
        <v>189.14</v>
      </c>
      <c r="G86" s="12">
        <v>9894.1299999999992</v>
      </c>
      <c r="H86" s="12">
        <v>4.5</v>
      </c>
      <c r="I86" s="12">
        <v>0</v>
      </c>
      <c r="J86" s="12">
        <v>4.5</v>
      </c>
      <c r="K86" s="12">
        <v>9898.6299999999992</v>
      </c>
    </row>
    <row r="87" spans="1:11">
      <c r="A87" s="10" t="s">
        <v>140</v>
      </c>
      <c r="B87" s="11" t="s">
        <v>107</v>
      </c>
      <c r="C87" s="11">
        <v>8</v>
      </c>
      <c r="D87" s="12">
        <v>12022.38</v>
      </c>
      <c r="E87" s="12">
        <v>0</v>
      </c>
      <c r="F87" s="12">
        <v>0</v>
      </c>
      <c r="G87" s="12">
        <v>12022.38</v>
      </c>
      <c r="H87" s="12">
        <v>0</v>
      </c>
      <c r="I87" s="12">
        <v>2.35</v>
      </c>
      <c r="J87" s="12">
        <v>2.35</v>
      </c>
      <c r="K87" s="12">
        <v>12024.73</v>
      </c>
    </row>
    <row r="88" spans="1:11">
      <c r="A88" s="10" t="s">
        <v>141</v>
      </c>
      <c r="B88" s="11" t="s">
        <v>96</v>
      </c>
      <c r="C88" s="11">
        <v>2</v>
      </c>
      <c r="D88" s="12">
        <v>26.24</v>
      </c>
      <c r="E88" s="12">
        <v>0</v>
      </c>
      <c r="F88" s="12">
        <v>0</v>
      </c>
      <c r="G88" s="12">
        <v>26.24</v>
      </c>
      <c r="H88" s="12">
        <v>0.91</v>
      </c>
      <c r="I88" s="12">
        <v>0</v>
      </c>
      <c r="J88" s="12">
        <v>0.91</v>
      </c>
      <c r="K88" s="12">
        <v>27.15</v>
      </c>
    </row>
    <row r="89" spans="1:11">
      <c r="A89" s="10" t="s">
        <v>142</v>
      </c>
      <c r="B89" s="11" t="s">
        <v>143</v>
      </c>
      <c r="C89" s="11">
        <v>9</v>
      </c>
      <c r="D89" s="12">
        <v>10612.93</v>
      </c>
      <c r="E89" s="12">
        <v>5.08</v>
      </c>
      <c r="F89" s="12">
        <v>0</v>
      </c>
      <c r="G89" s="12">
        <v>10618.01</v>
      </c>
      <c r="H89" s="12">
        <v>640</v>
      </c>
      <c r="I89" s="12">
        <v>3254.26</v>
      </c>
      <c r="J89" s="12">
        <v>3894.26</v>
      </c>
      <c r="K89" s="12">
        <v>14512.27</v>
      </c>
    </row>
    <row r="90" spans="1:11">
      <c r="A90" s="10" t="s">
        <v>144</v>
      </c>
      <c r="B90" s="11" t="s">
        <v>38</v>
      </c>
      <c r="C90" s="11">
        <v>1</v>
      </c>
      <c r="D90" s="12">
        <v>8.59</v>
      </c>
      <c r="E90" s="12">
        <v>0</v>
      </c>
      <c r="F90" s="12">
        <v>0</v>
      </c>
      <c r="G90" s="12">
        <v>8.59</v>
      </c>
      <c r="H90" s="12">
        <v>0</v>
      </c>
      <c r="I90" s="12">
        <v>0</v>
      </c>
      <c r="J90" s="12">
        <v>0</v>
      </c>
      <c r="K90" s="12">
        <v>8.59</v>
      </c>
    </row>
    <row r="91" spans="1:11">
      <c r="A91" s="10" t="s">
        <v>145</v>
      </c>
      <c r="B91" s="11" t="s">
        <v>45</v>
      </c>
      <c r="C91" s="11">
        <v>1</v>
      </c>
      <c r="D91" s="12">
        <v>8048.71</v>
      </c>
      <c r="E91" s="12">
        <v>556.47</v>
      </c>
      <c r="F91" s="12">
        <v>0</v>
      </c>
      <c r="G91" s="12">
        <v>8605.18</v>
      </c>
      <c r="H91" s="12">
        <v>68.83</v>
      </c>
      <c r="I91" s="12">
        <v>1.03</v>
      </c>
      <c r="J91" s="12">
        <v>69.86</v>
      </c>
      <c r="K91" s="12">
        <v>8675.0400000000009</v>
      </c>
    </row>
    <row r="92" spans="1:11">
      <c r="A92" s="10" t="s">
        <v>146</v>
      </c>
      <c r="B92" s="11" t="s">
        <v>29</v>
      </c>
      <c r="C92" s="11">
        <v>7</v>
      </c>
      <c r="D92" s="12">
        <v>20536.39</v>
      </c>
      <c r="E92" s="12">
        <v>0</v>
      </c>
      <c r="F92" s="12">
        <v>0</v>
      </c>
      <c r="G92" s="12">
        <v>20536.39</v>
      </c>
      <c r="H92" s="12">
        <v>0</v>
      </c>
      <c r="I92" s="12">
        <v>0</v>
      </c>
      <c r="J92" s="12">
        <v>0</v>
      </c>
      <c r="K92" s="12">
        <v>20536.39</v>
      </c>
    </row>
    <row r="93" spans="1:11">
      <c r="A93" s="10" t="s">
        <v>147</v>
      </c>
      <c r="B93" s="11" t="s">
        <v>132</v>
      </c>
      <c r="C93" s="11">
        <v>2</v>
      </c>
      <c r="D93" s="12">
        <v>26600.959999999999</v>
      </c>
      <c r="E93" s="12">
        <v>0</v>
      </c>
      <c r="F93" s="12">
        <v>0</v>
      </c>
      <c r="G93" s="12">
        <v>26600.959999999999</v>
      </c>
      <c r="H93" s="12">
        <v>0</v>
      </c>
      <c r="I93" s="12">
        <v>91.64</v>
      </c>
      <c r="J93" s="12">
        <v>91.64</v>
      </c>
      <c r="K93" s="12">
        <v>26692.6</v>
      </c>
    </row>
    <row r="94" spans="1:11">
      <c r="A94" s="10" t="s">
        <v>148</v>
      </c>
      <c r="B94" s="11" t="s">
        <v>59</v>
      </c>
      <c r="C94" s="11">
        <v>1</v>
      </c>
      <c r="D94" s="12">
        <v>39.229999999999997</v>
      </c>
      <c r="E94" s="12">
        <v>0</v>
      </c>
      <c r="F94" s="12">
        <v>0</v>
      </c>
      <c r="G94" s="12">
        <v>39.229999999999997</v>
      </c>
      <c r="H94" s="12">
        <v>0</v>
      </c>
      <c r="I94" s="12">
        <v>0</v>
      </c>
      <c r="J94" s="12">
        <v>0</v>
      </c>
      <c r="K94" s="12">
        <v>39.229999999999997</v>
      </c>
    </row>
    <row r="95" spans="1:11">
      <c r="A95" s="10" t="s">
        <v>149</v>
      </c>
      <c r="B95" s="11" t="s">
        <v>107</v>
      </c>
      <c r="C95" s="11">
        <v>8</v>
      </c>
      <c r="D95" s="12">
        <v>4828.22</v>
      </c>
      <c r="E95" s="12">
        <v>0</v>
      </c>
      <c r="F95" s="12">
        <v>0</v>
      </c>
      <c r="G95" s="12">
        <v>4828.22</v>
      </c>
      <c r="H95" s="12">
        <v>0</v>
      </c>
      <c r="I95" s="12">
        <v>2</v>
      </c>
      <c r="J95" s="12">
        <v>2</v>
      </c>
      <c r="K95" s="12">
        <v>4830.22</v>
      </c>
    </row>
    <row r="96" spans="1:11">
      <c r="A96" s="10" t="s">
        <v>150</v>
      </c>
      <c r="B96" s="11" t="s">
        <v>132</v>
      </c>
      <c r="C96" s="11">
        <v>2</v>
      </c>
      <c r="D96" s="12">
        <v>790.9</v>
      </c>
      <c r="E96" s="12">
        <v>0</v>
      </c>
      <c r="F96" s="12">
        <v>0</v>
      </c>
      <c r="G96" s="12">
        <v>790.9</v>
      </c>
      <c r="H96" s="12">
        <v>46.63</v>
      </c>
      <c r="I96" s="12">
        <v>4.03</v>
      </c>
      <c r="J96" s="12">
        <v>50.66</v>
      </c>
      <c r="K96" s="12">
        <v>841.56</v>
      </c>
    </row>
    <row r="97" spans="1:11">
      <c r="A97" s="10" t="s">
        <v>151</v>
      </c>
      <c r="B97" s="11" t="s">
        <v>152</v>
      </c>
      <c r="C97" s="11" t="s">
        <v>153</v>
      </c>
      <c r="D97" s="12">
        <v>183223.77</v>
      </c>
      <c r="E97" s="12">
        <v>0</v>
      </c>
      <c r="F97" s="12">
        <v>0</v>
      </c>
      <c r="G97" s="12">
        <v>183223.77</v>
      </c>
      <c r="H97" s="12">
        <v>0</v>
      </c>
      <c r="I97" s="12">
        <v>0.28000000000000003</v>
      </c>
      <c r="J97" s="12">
        <v>0.28000000000000003</v>
      </c>
      <c r="K97" s="12">
        <v>183224.05</v>
      </c>
    </row>
    <row r="98" spans="1:11">
      <c r="A98" s="10" t="s">
        <v>154</v>
      </c>
      <c r="B98" s="11" t="s">
        <v>143</v>
      </c>
      <c r="C98" s="11">
        <v>9</v>
      </c>
      <c r="D98" s="12">
        <v>53437.64</v>
      </c>
      <c r="E98" s="12">
        <v>0</v>
      </c>
      <c r="F98" s="12">
        <v>0</v>
      </c>
      <c r="G98" s="12">
        <v>53437.64</v>
      </c>
      <c r="H98" s="12">
        <v>0</v>
      </c>
      <c r="I98" s="12">
        <v>0</v>
      </c>
      <c r="J98" s="12">
        <v>0</v>
      </c>
      <c r="K98" s="12">
        <v>53437.64</v>
      </c>
    </row>
    <row r="99" spans="1:11">
      <c r="A99" s="10" t="s">
        <v>155</v>
      </c>
      <c r="B99" s="11" t="s">
        <v>143</v>
      </c>
      <c r="C99" s="11">
        <v>9</v>
      </c>
      <c r="D99" s="12">
        <v>410732.92</v>
      </c>
      <c r="E99" s="12">
        <v>0</v>
      </c>
      <c r="F99" s="12">
        <v>273488.21999999997</v>
      </c>
      <c r="G99" s="12">
        <v>684221.14</v>
      </c>
      <c r="H99" s="12">
        <v>8156.91</v>
      </c>
      <c r="I99" s="12">
        <v>6561.64</v>
      </c>
      <c r="J99" s="12">
        <v>14718.55</v>
      </c>
      <c r="K99" s="12">
        <v>698939.69</v>
      </c>
    </row>
    <row r="100" spans="1:11">
      <c r="A100" s="10" t="s">
        <v>156</v>
      </c>
      <c r="B100" s="11" t="s">
        <v>157</v>
      </c>
      <c r="C100" s="11" t="s">
        <v>43</v>
      </c>
      <c r="D100" s="12">
        <v>24344.95</v>
      </c>
      <c r="E100" s="12">
        <v>185.61</v>
      </c>
      <c r="F100" s="12">
        <v>0</v>
      </c>
      <c r="G100" s="12">
        <v>24530.560000000001</v>
      </c>
      <c r="H100" s="12">
        <v>10.06</v>
      </c>
      <c r="I100" s="12">
        <v>6.21</v>
      </c>
      <c r="J100" s="12">
        <v>16.27</v>
      </c>
      <c r="K100" s="12">
        <v>24546.83</v>
      </c>
    </row>
    <row r="101" spans="1:11">
      <c r="A101" s="10" t="s">
        <v>158</v>
      </c>
      <c r="B101" s="11" t="s">
        <v>32</v>
      </c>
      <c r="C101" s="11">
        <v>2</v>
      </c>
      <c r="D101" s="12">
        <v>18866.37</v>
      </c>
      <c r="E101" s="12">
        <v>1.63</v>
      </c>
      <c r="F101" s="12">
        <v>656.92</v>
      </c>
      <c r="G101" s="12">
        <v>19524.919999999998</v>
      </c>
      <c r="H101" s="12">
        <v>13820.15</v>
      </c>
      <c r="I101" s="12">
        <v>3001.76</v>
      </c>
      <c r="J101" s="12">
        <v>16821.91</v>
      </c>
      <c r="K101" s="12">
        <v>36346.83</v>
      </c>
    </row>
    <row r="102" spans="1:11">
      <c r="A102" s="10" t="s">
        <v>159</v>
      </c>
      <c r="B102" s="11" t="s">
        <v>160</v>
      </c>
      <c r="C102" s="11">
        <v>7</v>
      </c>
      <c r="D102" s="12">
        <v>1122.3</v>
      </c>
      <c r="E102" s="12">
        <v>0</v>
      </c>
      <c r="F102" s="12">
        <v>42457.42</v>
      </c>
      <c r="G102" s="12">
        <v>43579.72</v>
      </c>
      <c r="H102" s="12">
        <v>10.84</v>
      </c>
      <c r="I102" s="12">
        <v>0</v>
      </c>
      <c r="J102" s="12">
        <v>10.84</v>
      </c>
      <c r="K102" s="12">
        <v>43590.559999999998</v>
      </c>
    </row>
    <row r="103" spans="1:11">
      <c r="A103" s="10" t="s">
        <v>161</v>
      </c>
      <c r="B103" s="11" t="s">
        <v>134</v>
      </c>
      <c r="C103" s="11">
        <v>3</v>
      </c>
      <c r="D103" s="12">
        <v>19261.95</v>
      </c>
      <c r="E103" s="12">
        <v>1453.29</v>
      </c>
      <c r="F103" s="12">
        <v>0</v>
      </c>
      <c r="G103" s="12">
        <v>20715.240000000002</v>
      </c>
      <c r="H103" s="12">
        <v>8488.67</v>
      </c>
      <c r="I103" s="12">
        <v>3403.29</v>
      </c>
      <c r="J103" s="12">
        <v>11891.96</v>
      </c>
      <c r="K103" s="12">
        <v>32607.200000000001</v>
      </c>
    </row>
    <row r="104" spans="1:11">
      <c r="A104" s="10" t="s">
        <v>162</v>
      </c>
      <c r="B104" s="11" t="s">
        <v>134</v>
      </c>
      <c r="C104" s="11">
        <v>3</v>
      </c>
      <c r="D104" s="12">
        <v>0.74</v>
      </c>
      <c r="E104" s="12">
        <v>0</v>
      </c>
      <c r="F104" s="12">
        <v>84.41</v>
      </c>
      <c r="G104" s="12">
        <v>85.15</v>
      </c>
      <c r="H104" s="12">
        <v>20.11</v>
      </c>
      <c r="I104" s="12">
        <v>5.27</v>
      </c>
      <c r="J104" s="12">
        <v>25.38</v>
      </c>
      <c r="K104" s="12">
        <v>110.53</v>
      </c>
    </row>
    <row r="105" spans="1:11">
      <c r="A105" s="10" t="s">
        <v>163</v>
      </c>
      <c r="B105" s="11" t="s">
        <v>77</v>
      </c>
      <c r="C105" s="11">
        <v>2</v>
      </c>
      <c r="D105" s="12">
        <v>24.78</v>
      </c>
      <c r="E105" s="12">
        <v>0</v>
      </c>
      <c r="F105" s="12">
        <v>0</v>
      </c>
      <c r="G105" s="12">
        <v>24.78</v>
      </c>
      <c r="H105" s="12">
        <v>0</v>
      </c>
      <c r="I105" s="12">
        <v>5.22</v>
      </c>
      <c r="J105" s="12">
        <v>5.22</v>
      </c>
      <c r="K105" s="12">
        <v>30</v>
      </c>
    </row>
    <row r="106" spans="1:11">
      <c r="A106" s="10" t="s">
        <v>164</v>
      </c>
      <c r="B106" s="11" t="s">
        <v>165</v>
      </c>
      <c r="C106" s="11" t="s">
        <v>166</v>
      </c>
      <c r="D106" s="12">
        <v>3354777.59</v>
      </c>
      <c r="E106" s="12">
        <v>0</v>
      </c>
      <c r="F106" s="12">
        <v>393.99</v>
      </c>
      <c r="G106" s="12">
        <v>3355171.58</v>
      </c>
      <c r="H106" s="12">
        <v>44270.68</v>
      </c>
      <c r="I106" s="12">
        <v>8932.69</v>
      </c>
      <c r="J106" s="12">
        <v>53203.37</v>
      </c>
      <c r="K106" s="12">
        <v>3408374.95</v>
      </c>
    </row>
    <row r="107" spans="1:11">
      <c r="A107" s="10" t="s">
        <v>167</v>
      </c>
      <c r="B107" s="11" t="s">
        <v>168</v>
      </c>
      <c r="C107" s="11">
        <v>1</v>
      </c>
      <c r="D107" s="12">
        <v>58370.92</v>
      </c>
      <c r="E107" s="12">
        <v>47.55</v>
      </c>
      <c r="F107" s="12">
        <v>0</v>
      </c>
      <c r="G107" s="12">
        <v>58418.47</v>
      </c>
      <c r="H107" s="12">
        <v>7615.09</v>
      </c>
      <c r="I107" s="12">
        <v>2676.71</v>
      </c>
      <c r="J107" s="12">
        <v>10291.799999999999</v>
      </c>
      <c r="K107" s="12">
        <v>68710.27</v>
      </c>
    </row>
    <row r="108" spans="1:11">
      <c r="A108" s="10" t="s">
        <v>169</v>
      </c>
      <c r="B108" s="11" t="s">
        <v>23</v>
      </c>
      <c r="C108" s="11">
        <v>11</v>
      </c>
      <c r="D108" s="12">
        <v>1304241.97</v>
      </c>
      <c r="E108" s="12">
        <v>0</v>
      </c>
      <c r="F108" s="12">
        <v>0</v>
      </c>
      <c r="G108" s="12">
        <v>1304241.97</v>
      </c>
      <c r="H108" s="12">
        <v>640</v>
      </c>
      <c r="I108" s="12">
        <v>29235.83</v>
      </c>
      <c r="J108" s="12">
        <v>29875.83</v>
      </c>
      <c r="K108" s="12">
        <v>1334117.8</v>
      </c>
    </row>
    <row r="109" spans="1:11">
      <c r="A109" s="10" t="s">
        <v>170</v>
      </c>
      <c r="B109" s="11" t="s">
        <v>23</v>
      </c>
      <c r="C109" s="11">
        <v>11</v>
      </c>
      <c r="D109" s="12">
        <v>4732657.96</v>
      </c>
      <c r="E109" s="12">
        <v>2</v>
      </c>
      <c r="F109" s="12">
        <v>0</v>
      </c>
      <c r="G109" s="12">
        <v>4732659.96</v>
      </c>
      <c r="H109" s="12">
        <v>5663</v>
      </c>
      <c r="I109" s="12">
        <v>2588.1999999999998</v>
      </c>
      <c r="J109" s="12">
        <v>8251.2000000000007</v>
      </c>
      <c r="K109" s="12">
        <v>4740911.16</v>
      </c>
    </row>
    <row r="110" spans="1:11">
      <c r="A110" s="10" t="s">
        <v>171</v>
      </c>
      <c r="B110" s="11" t="s">
        <v>101</v>
      </c>
      <c r="C110" s="11">
        <v>10</v>
      </c>
      <c r="D110" s="12">
        <v>800.19</v>
      </c>
      <c r="E110" s="12">
        <v>0</v>
      </c>
      <c r="F110" s="12">
        <v>0</v>
      </c>
      <c r="G110" s="12">
        <v>800.19</v>
      </c>
      <c r="H110" s="12">
        <v>0</v>
      </c>
      <c r="I110" s="12">
        <v>0</v>
      </c>
      <c r="J110" s="12">
        <v>0</v>
      </c>
      <c r="K110" s="12">
        <v>800.19</v>
      </c>
    </row>
    <row r="111" spans="1:11">
      <c r="A111" s="10" t="s">
        <v>172</v>
      </c>
      <c r="B111" s="11" t="s">
        <v>173</v>
      </c>
      <c r="C111" s="11">
        <v>7</v>
      </c>
      <c r="D111" s="12">
        <v>1346.91</v>
      </c>
      <c r="E111" s="12">
        <v>0</v>
      </c>
      <c r="F111" s="12">
        <v>0</v>
      </c>
      <c r="G111" s="12">
        <v>1346.91</v>
      </c>
      <c r="H111" s="12">
        <v>0</v>
      </c>
      <c r="I111" s="12">
        <v>0.3</v>
      </c>
      <c r="J111" s="12">
        <v>0.3</v>
      </c>
      <c r="K111" s="12">
        <v>1347.21</v>
      </c>
    </row>
    <row r="112" spans="1:11">
      <c r="A112" s="10" t="s">
        <v>174</v>
      </c>
      <c r="B112" s="11" t="s">
        <v>175</v>
      </c>
      <c r="C112" s="11">
        <v>7</v>
      </c>
      <c r="D112" s="12">
        <v>203257.93</v>
      </c>
      <c r="E112" s="12">
        <v>2667.58</v>
      </c>
      <c r="F112" s="12">
        <v>0</v>
      </c>
      <c r="G112" s="12">
        <v>205925.51</v>
      </c>
      <c r="H112" s="12">
        <v>50.96</v>
      </c>
      <c r="I112" s="12">
        <v>4305.45</v>
      </c>
      <c r="J112" s="12">
        <v>4356.41</v>
      </c>
      <c r="K112" s="12">
        <v>210281.92</v>
      </c>
    </row>
    <row r="113" spans="1:11">
      <c r="A113" s="10" t="s">
        <v>176</v>
      </c>
      <c r="B113" s="11" t="s">
        <v>77</v>
      </c>
      <c r="C113" s="11">
        <v>2</v>
      </c>
      <c r="D113" s="12">
        <v>61481.22</v>
      </c>
      <c r="E113" s="12">
        <v>0</v>
      </c>
      <c r="F113" s="12">
        <v>0</v>
      </c>
      <c r="G113" s="12">
        <v>61481.22</v>
      </c>
      <c r="H113" s="12">
        <v>3220</v>
      </c>
      <c r="I113" s="12">
        <v>0</v>
      </c>
      <c r="J113" s="12">
        <v>3220</v>
      </c>
      <c r="K113" s="12">
        <v>64701.22</v>
      </c>
    </row>
    <row r="114" spans="1:11">
      <c r="A114" s="10" t="s">
        <v>177</v>
      </c>
      <c r="B114" s="11" t="s">
        <v>59</v>
      </c>
      <c r="C114" s="11">
        <v>1</v>
      </c>
      <c r="D114" s="12">
        <v>3.39</v>
      </c>
      <c r="E114" s="12">
        <v>0</v>
      </c>
      <c r="F114" s="12">
        <v>0</v>
      </c>
      <c r="G114" s="12">
        <v>3.39</v>
      </c>
      <c r="H114" s="12">
        <v>0</v>
      </c>
      <c r="I114" s="12">
        <v>0</v>
      </c>
      <c r="J114" s="12">
        <v>0</v>
      </c>
      <c r="K114" s="12">
        <v>3.39</v>
      </c>
    </row>
    <row r="115" spans="1:11">
      <c r="A115" s="10" t="s">
        <v>178</v>
      </c>
      <c r="B115" s="11" t="s">
        <v>179</v>
      </c>
      <c r="C115" s="11">
        <v>9</v>
      </c>
      <c r="D115" s="12">
        <v>686.18</v>
      </c>
      <c r="E115" s="12">
        <v>2088.65</v>
      </c>
      <c r="F115" s="12">
        <v>0</v>
      </c>
      <c r="G115" s="12">
        <v>2774.83</v>
      </c>
      <c r="H115" s="12">
        <v>68</v>
      </c>
      <c r="I115" s="12">
        <v>16490.68</v>
      </c>
      <c r="J115" s="12">
        <v>16558.68</v>
      </c>
      <c r="K115" s="12">
        <v>19333.509999999998</v>
      </c>
    </row>
    <row r="116" spans="1:11">
      <c r="A116" s="10" t="s">
        <v>180</v>
      </c>
      <c r="B116" s="11" t="s">
        <v>27</v>
      </c>
      <c r="C116" s="11">
        <v>1</v>
      </c>
      <c r="D116" s="12">
        <v>0.52</v>
      </c>
      <c r="E116" s="12">
        <v>0</v>
      </c>
      <c r="F116" s="12">
        <v>0</v>
      </c>
      <c r="G116" s="12">
        <v>0.52</v>
      </c>
      <c r="H116" s="12">
        <v>0</v>
      </c>
      <c r="I116" s="12">
        <v>0</v>
      </c>
      <c r="J116" s="12">
        <v>0</v>
      </c>
      <c r="K116" s="12">
        <v>0.52</v>
      </c>
    </row>
    <row r="117" spans="1:11">
      <c r="A117" s="10" t="s">
        <v>181</v>
      </c>
      <c r="B117" s="11" t="s">
        <v>182</v>
      </c>
      <c r="C117" s="11">
        <v>4</v>
      </c>
      <c r="D117" s="12">
        <v>2489.2600000000002</v>
      </c>
      <c r="E117" s="12">
        <v>0</v>
      </c>
      <c r="F117" s="12">
        <v>0</v>
      </c>
      <c r="G117" s="12">
        <v>2489.2600000000002</v>
      </c>
      <c r="H117" s="12">
        <v>37.130000000000003</v>
      </c>
      <c r="I117" s="12">
        <v>0</v>
      </c>
      <c r="J117" s="12">
        <v>37.130000000000003</v>
      </c>
      <c r="K117" s="12">
        <v>2526.39</v>
      </c>
    </row>
    <row r="118" spans="1:11">
      <c r="A118" s="10" t="s">
        <v>183</v>
      </c>
      <c r="B118" s="11" t="s">
        <v>27</v>
      </c>
      <c r="C118" s="11">
        <v>1</v>
      </c>
      <c r="D118" s="12">
        <v>687.37</v>
      </c>
      <c r="E118" s="12">
        <v>3.09</v>
      </c>
      <c r="F118" s="12">
        <v>0</v>
      </c>
      <c r="G118" s="12">
        <v>690.46</v>
      </c>
      <c r="H118" s="12">
        <v>0</v>
      </c>
      <c r="I118" s="12">
        <v>0</v>
      </c>
      <c r="J118" s="12">
        <v>0</v>
      </c>
      <c r="K118" s="12">
        <v>690.46</v>
      </c>
    </row>
    <row r="119" spans="1:11">
      <c r="A119" s="10" t="s">
        <v>184</v>
      </c>
      <c r="B119" s="11" t="s">
        <v>54</v>
      </c>
      <c r="C119" s="11">
        <v>7</v>
      </c>
      <c r="D119" s="12">
        <v>109967.06</v>
      </c>
      <c r="E119" s="12">
        <v>0</v>
      </c>
      <c r="F119" s="12">
        <v>0</v>
      </c>
      <c r="G119" s="12">
        <v>109967.06</v>
      </c>
      <c r="H119" s="12">
        <v>335.87</v>
      </c>
      <c r="I119" s="12">
        <v>3944.32</v>
      </c>
      <c r="J119" s="12">
        <v>4280.1899999999996</v>
      </c>
      <c r="K119" s="12">
        <v>114247.25</v>
      </c>
    </row>
    <row r="120" spans="1:11">
      <c r="A120" s="10" t="s">
        <v>185</v>
      </c>
      <c r="B120" s="11" t="s">
        <v>54</v>
      </c>
      <c r="C120" s="11">
        <v>7</v>
      </c>
      <c r="D120" s="12">
        <v>1039.92</v>
      </c>
      <c r="E120" s="12">
        <v>0</v>
      </c>
      <c r="F120" s="12">
        <v>0</v>
      </c>
      <c r="G120" s="12">
        <v>1039.92</v>
      </c>
      <c r="H120" s="12">
        <v>0</v>
      </c>
      <c r="I120" s="12">
        <v>238.8</v>
      </c>
      <c r="J120" s="12">
        <v>238.8</v>
      </c>
      <c r="K120" s="12">
        <v>1278.72</v>
      </c>
    </row>
    <row r="121" spans="1:11">
      <c r="A121" s="10" t="s">
        <v>186</v>
      </c>
      <c r="B121" s="11" t="s">
        <v>19</v>
      </c>
      <c r="C121" s="11">
        <v>1</v>
      </c>
      <c r="D121" s="12">
        <v>180.5</v>
      </c>
      <c r="E121" s="12">
        <v>0</v>
      </c>
      <c r="F121" s="12">
        <v>0</v>
      </c>
      <c r="G121" s="12">
        <v>180.5</v>
      </c>
      <c r="H121" s="12">
        <v>0</v>
      </c>
      <c r="I121" s="12">
        <v>0</v>
      </c>
      <c r="J121" s="12">
        <v>0</v>
      </c>
      <c r="K121" s="12">
        <v>180.5</v>
      </c>
    </row>
    <row r="122" spans="1:11">
      <c r="A122" s="10" t="s">
        <v>187</v>
      </c>
      <c r="B122" s="11" t="s">
        <v>188</v>
      </c>
      <c r="C122" s="11" t="s">
        <v>189</v>
      </c>
      <c r="D122" s="12">
        <v>5.34</v>
      </c>
      <c r="E122" s="12">
        <v>0.36</v>
      </c>
      <c r="F122" s="12">
        <v>0</v>
      </c>
      <c r="G122" s="12">
        <v>5.7</v>
      </c>
      <c r="H122" s="12">
        <v>0</v>
      </c>
      <c r="I122" s="12">
        <v>0</v>
      </c>
      <c r="J122" s="12">
        <v>0</v>
      </c>
      <c r="K122" s="12">
        <v>5.7</v>
      </c>
    </row>
    <row r="123" spans="1:11">
      <c r="A123" s="10" t="s">
        <v>190</v>
      </c>
      <c r="B123" s="11" t="s">
        <v>101</v>
      </c>
      <c r="C123" s="11">
        <v>10</v>
      </c>
      <c r="D123" s="12">
        <v>13.19</v>
      </c>
      <c r="E123" s="12">
        <v>0</v>
      </c>
      <c r="F123" s="12">
        <v>0</v>
      </c>
      <c r="G123" s="12">
        <v>13.19</v>
      </c>
      <c r="H123" s="12">
        <v>0</v>
      </c>
      <c r="I123" s="12">
        <v>0</v>
      </c>
      <c r="J123" s="12">
        <v>0</v>
      </c>
      <c r="K123" s="12">
        <v>13.19</v>
      </c>
    </row>
    <row r="124" spans="1:11">
      <c r="A124" s="10" t="s">
        <v>191</v>
      </c>
      <c r="B124" s="11" t="s">
        <v>192</v>
      </c>
      <c r="C124" s="11">
        <v>2</v>
      </c>
      <c r="D124" s="12">
        <v>108377.19</v>
      </c>
      <c r="E124" s="12">
        <v>20.16</v>
      </c>
      <c r="F124" s="12">
        <v>1.92</v>
      </c>
      <c r="G124" s="12">
        <v>108399.27</v>
      </c>
      <c r="H124" s="12">
        <v>0</v>
      </c>
      <c r="I124" s="12">
        <v>0</v>
      </c>
      <c r="J124" s="12">
        <v>0</v>
      </c>
      <c r="K124" s="12">
        <v>108399.27</v>
      </c>
    </row>
    <row r="125" spans="1:11">
      <c r="A125" s="10" t="s">
        <v>193</v>
      </c>
      <c r="B125" s="11" t="s">
        <v>192</v>
      </c>
      <c r="C125" s="11">
        <v>2</v>
      </c>
      <c r="D125" s="12">
        <v>1400253.48</v>
      </c>
      <c r="E125" s="12">
        <v>0</v>
      </c>
      <c r="F125" s="12">
        <v>0</v>
      </c>
      <c r="G125" s="12">
        <v>1400253.48</v>
      </c>
      <c r="H125" s="12">
        <v>0</v>
      </c>
      <c r="I125" s="12">
        <v>286.32</v>
      </c>
      <c r="J125" s="12">
        <v>286.32</v>
      </c>
      <c r="K125" s="12">
        <v>1400539.8</v>
      </c>
    </row>
    <row r="126" spans="1:11">
      <c r="A126" s="10" t="s">
        <v>194</v>
      </c>
      <c r="B126" s="11" t="s">
        <v>59</v>
      </c>
      <c r="C126" s="11">
        <v>1</v>
      </c>
      <c r="D126" s="12">
        <v>8.14</v>
      </c>
      <c r="E126" s="12">
        <v>0</v>
      </c>
      <c r="F126" s="12">
        <v>0</v>
      </c>
      <c r="G126" s="12">
        <v>8.14</v>
      </c>
      <c r="H126" s="12">
        <v>0</v>
      </c>
      <c r="I126" s="12">
        <v>0</v>
      </c>
      <c r="J126" s="12">
        <v>0</v>
      </c>
      <c r="K126" s="12">
        <v>8.14</v>
      </c>
    </row>
    <row r="127" spans="1:11">
      <c r="A127" s="10" t="s">
        <v>195</v>
      </c>
      <c r="B127" s="11" t="s">
        <v>19</v>
      </c>
      <c r="C127" s="11">
        <v>1</v>
      </c>
      <c r="D127" s="12">
        <v>0.45</v>
      </c>
      <c r="E127" s="12">
        <v>0</v>
      </c>
      <c r="F127" s="12">
        <v>0</v>
      </c>
      <c r="G127" s="12">
        <v>0.45</v>
      </c>
      <c r="H127" s="12">
        <v>0</v>
      </c>
      <c r="I127" s="12">
        <v>0</v>
      </c>
      <c r="J127" s="12">
        <v>0</v>
      </c>
      <c r="K127" s="12">
        <v>0.45</v>
      </c>
    </row>
    <row r="128" spans="1:11">
      <c r="A128" s="10" t="s">
        <v>196</v>
      </c>
      <c r="B128" s="11" t="s">
        <v>19</v>
      </c>
      <c r="C128" s="11">
        <v>1</v>
      </c>
      <c r="D128" s="12">
        <v>3090.67</v>
      </c>
      <c r="E128" s="12">
        <v>3151.51</v>
      </c>
      <c r="F128" s="12">
        <v>0</v>
      </c>
      <c r="G128" s="12">
        <v>6242.18</v>
      </c>
      <c r="H128" s="12">
        <v>12422.73</v>
      </c>
      <c r="I128" s="12">
        <v>915.74</v>
      </c>
      <c r="J128" s="12">
        <v>13338.47</v>
      </c>
      <c r="K128" s="12">
        <v>19580.650000000001</v>
      </c>
    </row>
    <row r="129" spans="1:11">
      <c r="A129" s="10" t="s">
        <v>197</v>
      </c>
      <c r="B129" s="11" t="s">
        <v>134</v>
      </c>
      <c r="C129" s="11">
        <v>3</v>
      </c>
      <c r="D129" s="12">
        <v>0.46</v>
      </c>
      <c r="E129" s="12">
        <v>0</v>
      </c>
      <c r="F129" s="12">
        <v>0</v>
      </c>
      <c r="G129" s="12">
        <v>0.46</v>
      </c>
      <c r="H129" s="12">
        <v>0</v>
      </c>
      <c r="I129" s="12">
        <v>0</v>
      </c>
      <c r="J129" s="12">
        <v>0</v>
      </c>
      <c r="K129" s="12">
        <v>0.46</v>
      </c>
    </row>
    <row r="130" spans="1:11">
      <c r="A130" s="10" t="s">
        <v>198</v>
      </c>
      <c r="B130" s="11" t="s">
        <v>199</v>
      </c>
      <c r="C130" s="11">
        <v>1</v>
      </c>
      <c r="D130" s="12">
        <v>1359.31</v>
      </c>
      <c r="E130" s="12">
        <v>5.54</v>
      </c>
      <c r="F130" s="12">
        <v>0</v>
      </c>
      <c r="G130" s="12">
        <v>1364.85</v>
      </c>
      <c r="H130" s="12">
        <v>2.4700000000000002</v>
      </c>
      <c r="I130" s="12">
        <v>41.9</v>
      </c>
      <c r="J130" s="12">
        <v>44.37</v>
      </c>
      <c r="K130" s="12">
        <v>1409.22</v>
      </c>
    </row>
    <row r="131" spans="1:11">
      <c r="A131" s="10" t="s">
        <v>200</v>
      </c>
      <c r="B131" s="11" t="s">
        <v>27</v>
      </c>
      <c r="C131" s="11">
        <v>1</v>
      </c>
      <c r="D131" s="12">
        <v>1584.7</v>
      </c>
      <c r="E131" s="12">
        <v>0</v>
      </c>
      <c r="F131" s="12">
        <v>0</v>
      </c>
      <c r="G131" s="12">
        <v>1584.7</v>
      </c>
      <c r="H131" s="12">
        <v>0</v>
      </c>
      <c r="I131" s="12">
        <v>677.95</v>
      </c>
      <c r="J131" s="12">
        <v>677.95</v>
      </c>
      <c r="K131" s="12">
        <v>2262.65</v>
      </c>
    </row>
    <row r="132" spans="1:11">
      <c r="A132" s="10" t="s">
        <v>201</v>
      </c>
      <c r="B132" s="11" t="s">
        <v>29</v>
      </c>
      <c r="C132" s="11">
        <v>7</v>
      </c>
      <c r="D132" s="12">
        <v>6272.32</v>
      </c>
      <c r="E132" s="12">
        <v>0</v>
      </c>
      <c r="F132" s="12">
        <v>0</v>
      </c>
      <c r="G132" s="12">
        <v>6272.32</v>
      </c>
      <c r="H132" s="12">
        <v>5.77</v>
      </c>
      <c r="I132" s="12">
        <v>0</v>
      </c>
      <c r="J132" s="12">
        <v>5.77</v>
      </c>
      <c r="K132" s="12">
        <v>6278.09</v>
      </c>
    </row>
    <row r="133" spans="1:11">
      <c r="A133" s="10" t="s">
        <v>202</v>
      </c>
      <c r="B133" s="11" t="s">
        <v>59</v>
      </c>
      <c r="C133" s="11">
        <v>1</v>
      </c>
      <c r="D133" s="12">
        <v>0.3</v>
      </c>
      <c r="E133" s="12">
        <v>0</v>
      </c>
      <c r="F133" s="12">
        <v>0</v>
      </c>
      <c r="G133" s="12">
        <v>0.3</v>
      </c>
      <c r="H133" s="12">
        <v>0</v>
      </c>
      <c r="I133" s="12">
        <v>0</v>
      </c>
      <c r="J133" s="12">
        <v>0</v>
      </c>
      <c r="K133" s="12">
        <v>0.3</v>
      </c>
    </row>
    <row r="134" spans="1:11">
      <c r="A134" s="10" t="s">
        <v>203</v>
      </c>
      <c r="B134" s="11" t="s">
        <v>173</v>
      </c>
      <c r="C134" s="11">
        <v>7</v>
      </c>
      <c r="D134" s="12">
        <v>8198</v>
      </c>
      <c r="E134" s="12">
        <v>0</v>
      </c>
      <c r="F134" s="12">
        <v>0</v>
      </c>
      <c r="G134" s="12">
        <v>8198</v>
      </c>
      <c r="H134" s="12">
        <v>0</v>
      </c>
      <c r="I134" s="12">
        <v>0</v>
      </c>
      <c r="J134" s="12">
        <v>0</v>
      </c>
      <c r="K134" s="12">
        <v>8198</v>
      </c>
    </row>
    <row r="135" spans="1:11">
      <c r="A135" s="10" t="s">
        <v>204</v>
      </c>
      <c r="B135" s="11" t="s">
        <v>15</v>
      </c>
      <c r="C135" s="11">
        <v>1</v>
      </c>
      <c r="D135" s="12">
        <v>2.2999999999999998</v>
      </c>
      <c r="E135" s="12">
        <v>0</v>
      </c>
      <c r="F135" s="12">
        <v>0</v>
      </c>
      <c r="G135" s="12">
        <v>2.2999999999999998</v>
      </c>
      <c r="H135" s="12">
        <v>0</v>
      </c>
      <c r="I135" s="12">
        <v>54.7</v>
      </c>
      <c r="J135" s="12">
        <v>54.7</v>
      </c>
      <c r="K135" s="12">
        <v>57</v>
      </c>
    </row>
    <row r="136" spans="1:11">
      <c r="A136" s="10" t="s">
        <v>205</v>
      </c>
      <c r="B136" s="11" t="s">
        <v>59</v>
      </c>
      <c r="C136" s="11">
        <v>1</v>
      </c>
      <c r="D136" s="12">
        <v>8.57</v>
      </c>
      <c r="E136" s="12">
        <v>0</v>
      </c>
      <c r="F136" s="12">
        <v>0</v>
      </c>
      <c r="G136" s="12">
        <v>8.57</v>
      </c>
      <c r="H136" s="12">
        <v>0</v>
      </c>
      <c r="I136" s="12">
        <v>0</v>
      </c>
      <c r="J136" s="12">
        <v>0</v>
      </c>
      <c r="K136" s="12">
        <v>8.57</v>
      </c>
    </row>
    <row r="137" spans="1:11">
      <c r="A137" s="10" t="s">
        <v>206</v>
      </c>
      <c r="B137" s="11" t="s">
        <v>17</v>
      </c>
      <c r="C137" s="11">
        <v>1</v>
      </c>
      <c r="D137" s="12">
        <v>7.06</v>
      </c>
      <c r="E137" s="12">
        <v>0.15</v>
      </c>
      <c r="F137" s="12">
        <v>0</v>
      </c>
      <c r="G137" s="12">
        <v>7.21</v>
      </c>
      <c r="H137" s="12">
        <v>0</v>
      </c>
      <c r="I137" s="12">
        <v>0</v>
      </c>
      <c r="J137" s="12">
        <v>0</v>
      </c>
      <c r="K137" s="12">
        <v>7.21</v>
      </c>
    </row>
    <row r="138" spans="1:11">
      <c r="A138" s="10" t="s">
        <v>207</v>
      </c>
      <c r="B138" s="11" t="s">
        <v>45</v>
      </c>
      <c r="C138" s="11">
        <v>1</v>
      </c>
      <c r="D138" s="12">
        <v>7483.52</v>
      </c>
      <c r="E138" s="12">
        <v>85.69</v>
      </c>
      <c r="F138" s="12">
        <v>0</v>
      </c>
      <c r="G138" s="12">
        <v>7569.21</v>
      </c>
      <c r="H138" s="12">
        <v>13.71</v>
      </c>
      <c r="I138" s="12">
        <v>1002.19</v>
      </c>
      <c r="J138" s="12">
        <v>1015.9</v>
      </c>
      <c r="K138" s="12">
        <v>8585.11</v>
      </c>
    </row>
    <row r="139" spans="1:11">
      <c r="A139" s="10" t="s">
        <v>208</v>
      </c>
      <c r="B139" s="11" t="s">
        <v>75</v>
      </c>
      <c r="C139" s="11">
        <v>2</v>
      </c>
      <c r="D139" s="12">
        <v>6.02</v>
      </c>
      <c r="E139" s="12">
        <v>0</v>
      </c>
      <c r="F139" s="12">
        <v>0</v>
      </c>
      <c r="G139" s="12">
        <v>6.02</v>
      </c>
      <c r="H139" s="12">
        <v>0</v>
      </c>
      <c r="I139" s="12">
        <v>0</v>
      </c>
      <c r="J139" s="12">
        <v>0</v>
      </c>
      <c r="K139" s="12">
        <v>6.02</v>
      </c>
    </row>
    <row r="140" spans="1:11">
      <c r="A140" s="10" t="s">
        <v>209</v>
      </c>
      <c r="B140" s="11" t="s">
        <v>27</v>
      </c>
      <c r="C140" s="11">
        <v>1</v>
      </c>
      <c r="D140" s="12">
        <v>661.44</v>
      </c>
      <c r="E140" s="12">
        <v>0</v>
      </c>
      <c r="F140" s="12">
        <v>0</v>
      </c>
      <c r="G140" s="12">
        <v>661.44</v>
      </c>
      <c r="H140" s="12">
        <v>0</v>
      </c>
      <c r="I140" s="12">
        <v>13.12</v>
      </c>
      <c r="J140" s="12">
        <v>13.12</v>
      </c>
      <c r="K140" s="12">
        <v>674.56</v>
      </c>
    </row>
    <row r="141" spans="1:11">
      <c r="A141" s="10" t="s">
        <v>210</v>
      </c>
      <c r="B141" s="11" t="s">
        <v>107</v>
      </c>
      <c r="C141" s="11">
        <v>8</v>
      </c>
      <c r="D141" s="12">
        <v>999.45</v>
      </c>
      <c r="E141" s="12">
        <v>0.55000000000000004</v>
      </c>
      <c r="F141" s="12">
        <v>0</v>
      </c>
      <c r="G141" s="12">
        <v>1000</v>
      </c>
      <c r="H141" s="12">
        <v>0</v>
      </c>
      <c r="I141" s="12">
        <v>0</v>
      </c>
      <c r="J141" s="12">
        <v>0</v>
      </c>
      <c r="K141" s="12">
        <v>1000</v>
      </c>
    </row>
    <row r="142" spans="1:11">
      <c r="A142" s="10" t="s">
        <v>211</v>
      </c>
      <c r="B142" s="11" t="s">
        <v>77</v>
      </c>
      <c r="C142" s="11">
        <v>2</v>
      </c>
      <c r="D142" s="12">
        <v>137.26</v>
      </c>
      <c r="E142" s="12">
        <v>0</v>
      </c>
      <c r="F142" s="12">
        <v>0</v>
      </c>
      <c r="G142" s="12">
        <v>137.26</v>
      </c>
      <c r="H142" s="12">
        <v>0</v>
      </c>
      <c r="I142" s="12">
        <v>1.1299999999999999</v>
      </c>
      <c r="J142" s="12">
        <v>1.1299999999999999</v>
      </c>
      <c r="K142" s="12">
        <v>138.38999999999999</v>
      </c>
    </row>
    <row r="143" spans="1:11">
      <c r="A143" s="10" t="s">
        <v>212</v>
      </c>
      <c r="B143" s="11" t="s">
        <v>25</v>
      </c>
      <c r="C143" s="11">
        <v>6</v>
      </c>
      <c r="D143" s="12">
        <v>523</v>
      </c>
      <c r="E143" s="12">
        <v>0</v>
      </c>
      <c r="F143" s="12">
        <v>0</v>
      </c>
      <c r="G143" s="12">
        <v>523</v>
      </c>
      <c r="H143" s="12">
        <v>0</v>
      </c>
      <c r="I143" s="12">
        <v>0</v>
      </c>
      <c r="J143" s="12">
        <v>0</v>
      </c>
      <c r="K143" s="12">
        <v>523</v>
      </c>
    </row>
    <row r="144" spans="1:11">
      <c r="A144" s="10" t="s">
        <v>213</v>
      </c>
      <c r="B144" s="11" t="s">
        <v>214</v>
      </c>
      <c r="C144" s="11" t="s">
        <v>43</v>
      </c>
      <c r="D144" s="12">
        <v>1032.19</v>
      </c>
      <c r="E144" s="12">
        <v>0</v>
      </c>
      <c r="F144" s="12">
        <v>226.49</v>
      </c>
      <c r="G144" s="12">
        <v>1258.68</v>
      </c>
      <c r="H144" s="12">
        <v>10.91</v>
      </c>
      <c r="I144" s="12">
        <v>47.19</v>
      </c>
      <c r="J144" s="12">
        <v>58.1</v>
      </c>
      <c r="K144" s="12">
        <v>1316.78</v>
      </c>
    </row>
    <row r="145" spans="1:11">
      <c r="A145" s="10" t="s">
        <v>215</v>
      </c>
      <c r="B145" s="11" t="s">
        <v>32</v>
      </c>
      <c r="C145" s="11">
        <v>2</v>
      </c>
      <c r="D145" s="12">
        <v>301.87</v>
      </c>
      <c r="E145" s="12">
        <v>2.1800000000000002</v>
      </c>
      <c r="F145" s="12">
        <v>0</v>
      </c>
      <c r="G145" s="12">
        <v>304.05</v>
      </c>
      <c r="H145" s="12">
        <v>0</v>
      </c>
      <c r="I145" s="12">
        <v>1.29</v>
      </c>
      <c r="J145" s="12">
        <v>1.29</v>
      </c>
      <c r="K145" s="12">
        <v>305.33999999999997</v>
      </c>
    </row>
    <row r="146" spans="1:11">
      <c r="A146" s="10" t="s">
        <v>216</v>
      </c>
      <c r="B146" s="11" t="s">
        <v>173</v>
      </c>
      <c r="C146" s="11">
        <v>7</v>
      </c>
      <c r="D146" s="12">
        <v>871.78</v>
      </c>
      <c r="E146" s="12">
        <v>0</v>
      </c>
      <c r="F146" s="12">
        <v>0</v>
      </c>
      <c r="G146" s="12">
        <v>871.78</v>
      </c>
      <c r="H146" s="12">
        <v>0</v>
      </c>
      <c r="I146" s="12">
        <v>1.33</v>
      </c>
      <c r="J146" s="12">
        <v>1.33</v>
      </c>
      <c r="K146" s="12">
        <v>873.11</v>
      </c>
    </row>
    <row r="147" spans="1:11">
      <c r="A147" s="10" t="s">
        <v>217</v>
      </c>
      <c r="B147" s="11" t="s">
        <v>218</v>
      </c>
      <c r="C147" s="11">
        <v>5</v>
      </c>
      <c r="D147" s="12">
        <v>410.46</v>
      </c>
      <c r="E147" s="12">
        <v>269.2</v>
      </c>
      <c r="F147" s="12">
        <v>0</v>
      </c>
      <c r="G147" s="12">
        <v>679.66</v>
      </c>
      <c r="H147" s="12">
        <v>38.729999999999997</v>
      </c>
      <c r="I147" s="12">
        <v>0</v>
      </c>
      <c r="J147" s="12">
        <v>38.729999999999997</v>
      </c>
      <c r="K147" s="12">
        <v>718.39</v>
      </c>
    </row>
    <row r="148" spans="1:11">
      <c r="A148" s="10" t="s">
        <v>219</v>
      </c>
      <c r="B148" s="11" t="s">
        <v>77</v>
      </c>
      <c r="C148" s="11">
        <v>2</v>
      </c>
      <c r="D148" s="12">
        <v>298.51</v>
      </c>
      <c r="E148" s="12">
        <v>0</v>
      </c>
      <c r="F148" s="12">
        <v>0</v>
      </c>
      <c r="G148" s="12">
        <v>298.51</v>
      </c>
      <c r="H148" s="12">
        <v>0</v>
      </c>
      <c r="I148" s="12">
        <v>1.6</v>
      </c>
      <c r="J148" s="12">
        <v>1.6</v>
      </c>
      <c r="K148" s="12">
        <v>300.11</v>
      </c>
    </row>
    <row r="149" spans="1:11">
      <c r="A149" s="10" t="s">
        <v>220</v>
      </c>
      <c r="B149" s="11" t="s">
        <v>38</v>
      </c>
      <c r="C149" s="11">
        <v>1</v>
      </c>
      <c r="D149" s="12">
        <v>43.26</v>
      </c>
      <c r="E149" s="12">
        <v>0</v>
      </c>
      <c r="F149" s="12">
        <v>0</v>
      </c>
      <c r="G149" s="12">
        <v>43.26</v>
      </c>
      <c r="H149" s="12">
        <v>0</v>
      </c>
      <c r="I149" s="12">
        <v>0</v>
      </c>
      <c r="J149" s="12">
        <v>0</v>
      </c>
      <c r="K149" s="12">
        <v>43.26</v>
      </c>
    </row>
    <row r="150" spans="1:11">
      <c r="A150" s="10" t="s">
        <v>221</v>
      </c>
      <c r="B150" s="11" t="s">
        <v>45</v>
      </c>
      <c r="C150" s="11">
        <v>1</v>
      </c>
      <c r="D150" s="12">
        <v>121.11</v>
      </c>
      <c r="E150" s="12">
        <v>64.540000000000006</v>
      </c>
      <c r="F150" s="12">
        <v>141.47</v>
      </c>
      <c r="G150" s="12">
        <v>327.12</v>
      </c>
      <c r="H150" s="12">
        <v>40</v>
      </c>
      <c r="I150" s="12">
        <v>0</v>
      </c>
      <c r="J150" s="12">
        <v>40</v>
      </c>
      <c r="K150" s="12">
        <v>367.12</v>
      </c>
    </row>
    <row r="151" spans="1:11">
      <c r="A151" s="10" t="s">
        <v>222</v>
      </c>
      <c r="B151" s="11" t="s">
        <v>27</v>
      </c>
      <c r="C151" s="11">
        <v>1</v>
      </c>
      <c r="D151" s="12">
        <v>894.47</v>
      </c>
      <c r="E151" s="12">
        <v>0</v>
      </c>
      <c r="F151" s="12">
        <v>0</v>
      </c>
      <c r="G151" s="12">
        <v>894.47</v>
      </c>
      <c r="H151" s="12">
        <v>8.33</v>
      </c>
      <c r="I151" s="12">
        <v>0</v>
      </c>
      <c r="J151" s="12">
        <v>8.33</v>
      </c>
      <c r="K151" s="12">
        <v>902.8</v>
      </c>
    </row>
    <row r="152" spans="1:11">
      <c r="A152" s="10" t="s">
        <v>223</v>
      </c>
      <c r="B152" s="11" t="s">
        <v>101</v>
      </c>
      <c r="C152" s="11">
        <v>10</v>
      </c>
      <c r="D152" s="12">
        <v>29</v>
      </c>
      <c r="E152" s="12">
        <v>0</v>
      </c>
      <c r="F152" s="12">
        <v>0</v>
      </c>
      <c r="G152" s="12">
        <v>29</v>
      </c>
      <c r="H152" s="12">
        <v>0</v>
      </c>
      <c r="I152" s="12">
        <v>0</v>
      </c>
      <c r="J152" s="12">
        <v>0</v>
      </c>
      <c r="K152" s="12">
        <v>29</v>
      </c>
    </row>
    <row r="153" spans="1:11">
      <c r="A153" s="10" t="s">
        <v>224</v>
      </c>
      <c r="B153" s="11" t="s">
        <v>32</v>
      </c>
      <c r="C153" s="11">
        <v>2</v>
      </c>
      <c r="D153" s="12">
        <v>5365.13</v>
      </c>
      <c r="E153" s="12">
        <v>0</v>
      </c>
      <c r="F153" s="12">
        <v>0</v>
      </c>
      <c r="G153" s="12">
        <v>5365.13</v>
      </c>
      <c r="H153" s="12">
        <v>257.97000000000003</v>
      </c>
      <c r="I153" s="12">
        <v>0</v>
      </c>
      <c r="J153" s="12">
        <v>257.97000000000003</v>
      </c>
      <c r="K153" s="12">
        <v>5623.1</v>
      </c>
    </row>
    <row r="154" spans="1:11">
      <c r="A154" s="10" t="s">
        <v>225</v>
      </c>
      <c r="B154" s="11" t="s">
        <v>111</v>
      </c>
      <c r="C154" s="11">
        <v>2</v>
      </c>
      <c r="D154" s="12">
        <v>355.45</v>
      </c>
      <c r="E154" s="12">
        <v>0</v>
      </c>
      <c r="F154" s="12">
        <v>0</v>
      </c>
      <c r="G154" s="12">
        <v>355.45</v>
      </c>
      <c r="H154" s="12">
        <v>18.57</v>
      </c>
      <c r="I154" s="12">
        <v>141.71</v>
      </c>
      <c r="J154" s="12">
        <v>160.28</v>
      </c>
      <c r="K154" s="12">
        <v>515.73</v>
      </c>
    </row>
    <row r="155" spans="1:11">
      <c r="A155" s="10" t="s">
        <v>226</v>
      </c>
      <c r="B155" s="11" t="s">
        <v>218</v>
      </c>
      <c r="C155" s="11">
        <v>5</v>
      </c>
      <c r="D155" s="12">
        <v>17.5</v>
      </c>
      <c r="E155" s="12">
        <v>0</v>
      </c>
      <c r="F155" s="12">
        <v>0</v>
      </c>
      <c r="G155" s="12">
        <v>17.5</v>
      </c>
      <c r="H155" s="12">
        <v>0.24</v>
      </c>
      <c r="I155" s="12">
        <v>2.34</v>
      </c>
      <c r="J155" s="12">
        <v>2.58</v>
      </c>
      <c r="K155" s="12">
        <v>20.079999999999998</v>
      </c>
    </row>
    <row r="156" spans="1:11">
      <c r="A156" s="10" t="s">
        <v>227</v>
      </c>
      <c r="B156" s="11" t="s">
        <v>228</v>
      </c>
      <c r="C156" s="11" t="s">
        <v>229</v>
      </c>
      <c r="D156" s="12">
        <v>31.75</v>
      </c>
      <c r="E156" s="12">
        <v>0.41</v>
      </c>
      <c r="F156" s="12">
        <v>5.8</v>
      </c>
      <c r="G156" s="12">
        <v>37.96</v>
      </c>
      <c r="H156" s="12">
        <v>1.44</v>
      </c>
      <c r="I156" s="12">
        <v>35.6</v>
      </c>
      <c r="J156" s="12">
        <v>37.04</v>
      </c>
      <c r="K156" s="12">
        <v>75</v>
      </c>
    </row>
    <row r="157" spans="1:11">
      <c r="A157" s="10" t="s">
        <v>230</v>
      </c>
      <c r="B157" s="11" t="s">
        <v>19</v>
      </c>
      <c r="C157" s="11">
        <v>1</v>
      </c>
      <c r="D157" s="12">
        <v>15.52</v>
      </c>
      <c r="E157" s="12">
        <v>0</v>
      </c>
      <c r="F157" s="12">
        <v>0</v>
      </c>
      <c r="G157" s="12">
        <v>15.52</v>
      </c>
      <c r="H157" s="12">
        <v>0</v>
      </c>
      <c r="I157" s="12">
        <v>0</v>
      </c>
      <c r="J157" s="12">
        <v>0</v>
      </c>
      <c r="K157" s="12">
        <v>15.52</v>
      </c>
    </row>
    <row r="158" spans="1:11">
      <c r="A158" s="10" t="s">
        <v>231</v>
      </c>
      <c r="B158" s="11" t="s">
        <v>132</v>
      </c>
      <c r="C158" s="11">
        <v>2</v>
      </c>
      <c r="D158" s="12">
        <v>164.6</v>
      </c>
      <c r="E158" s="12">
        <v>58.84</v>
      </c>
      <c r="F158" s="12">
        <v>4.97</v>
      </c>
      <c r="G158" s="12">
        <v>228.41</v>
      </c>
      <c r="H158" s="12">
        <v>4.1100000000000003</v>
      </c>
      <c r="I158" s="12">
        <v>0</v>
      </c>
      <c r="J158" s="12">
        <v>4.1100000000000003</v>
      </c>
      <c r="K158" s="12">
        <v>232.52</v>
      </c>
    </row>
    <row r="159" spans="1:11">
      <c r="A159" s="10" t="s">
        <v>232</v>
      </c>
      <c r="B159" s="11" t="s">
        <v>54</v>
      </c>
      <c r="C159" s="11">
        <v>7</v>
      </c>
      <c r="D159" s="12">
        <v>720.6</v>
      </c>
      <c r="E159" s="12">
        <v>0</v>
      </c>
      <c r="F159" s="12">
        <v>0</v>
      </c>
      <c r="G159" s="12">
        <v>720.6</v>
      </c>
      <c r="H159" s="12">
        <v>0</v>
      </c>
      <c r="I159" s="12">
        <v>0</v>
      </c>
      <c r="J159" s="12">
        <v>0</v>
      </c>
      <c r="K159" s="12">
        <v>720.6</v>
      </c>
    </row>
    <row r="160" spans="1:11">
      <c r="A160" s="10" t="s">
        <v>233</v>
      </c>
      <c r="B160" s="11" t="s">
        <v>234</v>
      </c>
      <c r="C160" s="11">
        <v>5</v>
      </c>
      <c r="D160" s="12">
        <v>246.8</v>
      </c>
      <c r="E160" s="12">
        <v>123.43</v>
      </c>
      <c r="F160" s="12">
        <v>0</v>
      </c>
      <c r="G160" s="12">
        <v>370.23</v>
      </c>
      <c r="H160" s="12">
        <v>67.290000000000006</v>
      </c>
      <c r="I160" s="12">
        <v>2.62</v>
      </c>
      <c r="J160" s="12">
        <v>69.91</v>
      </c>
      <c r="K160" s="12">
        <v>440.14</v>
      </c>
    </row>
    <row r="161" spans="1:11">
      <c r="A161" s="10" t="s">
        <v>235</v>
      </c>
      <c r="B161" s="11" t="s">
        <v>236</v>
      </c>
      <c r="C161" s="11">
        <v>9</v>
      </c>
      <c r="D161" s="12">
        <v>198.45</v>
      </c>
      <c r="E161" s="12">
        <v>0.63</v>
      </c>
      <c r="F161" s="12">
        <v>0</v>
      </c>
      <c r="G161" s="12">
        <v>199.08</v>
      </c>
      <c r="H161" s="12">
        <v>9.31</v>
      </c>
      <c r="I161" s="12">
        <v>0</v>
      </c>
      <c r="J161" s="12">
        <v>9.31</v>
      </c>
      <c r="K161" s="12">
        <v>208.39</v>
      </c>
    </row>
    <row r="162" spans="1:11">
      <c r="A162" s="10" t="s">
        <v>237</v>
      </c>
      <c r="B162" s="11" t="s">
        <v>38</v>
      </c>
      <c r="C162" s="11">
        <v>1</v>
      </c>
      <c r="D162" s="12">
        <v>345.05</v>
      </c>
      <c r="E162" s="12">
        <v>0</v>
      </c>
      <c r="F162" s="12">
        <v>0</v>
      </c>
      <c r="G162" s="12">
        <v>345.05</v>
      </c>
      <c r="H162" s="12">
        <v>0</v>
      </c>
      <c r="I162" s="12">
        <v>0</v>
      </c>
      <c r="J162" s="12">
        <v>0</v>
      </c>
      <c r="K162" s="12">
        <v>345.05</v>
      </c>
    </row>
    <row r="163" spans="1:11">
      <c r="A163" s="10" t="s">
        <v>238</v>
      </c>
      <c r="B163" s="11" t="s">
        <v>45</v>
      </c>
      <c r="C163" s="11">
        <v>1</v>
      </c>
      <c r="D163" s="12">
        <v>551.24</v>
      </c>
      <c r="E163" s="12">
        <v>0</v>
      </c>
      <c r="F163" s="12">
        <v>0</v>
      </c>
      <c r="G163" s="12">
        <v>551.24</v>
      </c>
      <c r="H163" s="12">
        <v>0</v>
      </c>
      <c r="I163" s="12">
        <v>102.95</v>
      </c>
      <c r="J163" s="12">
        <v>102.95</v>
      </c>
      <c r="K163" s="12">
        <v>654.19000000000005</v>
      </c>
    </row>
    <row r="164" spans="1:11">
      <c r="A164" s="10" t="s">
        <v>239</v>
      </c>
      <c r="B164" s="11" t="s">
        <v>240</v>
      </c>
      <c r="C164" s="11">
        <v>1</v>
      </c>
      <c r="D164" s="12">
        <v>6066.7</v>
      </c>
      <c r="E164" s="12">
        <v>525.17999999999995</v>
      </c>
      <c r="F164" s="12">
        <v>1.23</v>
      </c>
      <c r="G164" s="12">
        <v>6593.11</v>
      </c>
      <c r="H164" s="12">
        <v>55.66</v>
      </c>
      <c r="I164" s="12">
        <v>72.849999999999994</v>
      </c>
      <c r="J164" s="12">
        <v>128.51</v>
      </c>
      <c r="K164" s="12">
        <v>6721.62</v>
      </c>
    </row>
    <row r="165" spans="1:11">
      <c r="A165" s="10" t="s">
        <v>241</v>
      </c>
      <c r="B165" s="11" t="s">
        <v>23</v>
      </c>
      <c r="C165" s="11">
        <v>11</v>
      </c>
      <c r="D165" s="12">
        <v>948203</v>
      </c>
      <c r="E165" s="12">
        <v>0</v>
      </c>
      <c r="F165" s="12">
        <v>0</v>
      </c>
      <c r="G165" s="12">
        <v>948203</v>
      </c>
      <c r="H165" s="12">
        <v>0</v>
      </c>
      <c r="I165" s="12">
        <v>405.07</v>
      </c>
      <c r="J165" s="12">
        <v>405.07</v>
      </c>
      <c r="K165" s="12">
        <v>948608.07</v>
      </c>
    </row>
    <row r="166" spans="1:11">
      <c r="A166" s="10" t="s">
        <v>242</v>
      </c>
      <c r="B166" s="11" t="s">
        <v>23</v>
      </c>
      <c r="C166" s="11">
        <v>11</v>
      </c>
      <c r="D166" s="12">
        <v>7276030.2000000002</v>
      </c>
      <c r="E166" s="12">
        <v>83780</v>
      </c>
      <c r="F166" s="12">
        <v>0</v>
      </c>
      <c r="G166" s="12">
        <v>7359810.2000000002</v>
      </c>
      <c r="H166" s="12">
        <v>1292</v>
      </c>
      <c r="I166" s="12">
        <v>162795.25</v>
      </c>
      <c r="J166" s="12">
        <v>164087.25</v>
      </c>
      <c r="K166" s="12">
        <v>7523897.4500000002</v>
      </c>
    </row>
    <row r="167" spans="1:11">
      <c r="A167" s="10" t="s">
        <v>243</v>
      </c>
      <c r="B167" s="11" t="s">
        <v>244</v>
      </c>
      <c r="C167" s="11" t="s">
        <v>245</v>
      </c>
      <c r="D167" s="12">
        <v>83.63</v>
      </c>
      <c r="E167" s="12">
        <v>5.5</v>
      </c>
      <c r="F167" s="12">
        <v>0</v>
      </c>
      <c r="G167" s="12">
        <v>89.13</v>
      </c>
      <c r="H167" s="12">
        <v>19.96</v>
      </c>
      <c r="I167" s="12">
        <v>83.74</v>
      </c>
      <c r="J167" s="12">
        <v>103.7</v>
      </c>
      <c r="K167" s="12">
        <v>192.83</v>
      </c>
    </row>
    <row r="168" spans="1:11">
      <c r="A168" s="10" t="s">
        <v>246</v>
      </c>
      <c r="B168" s="11" t="s">
        <v>247</v>
      </c>
      <c r="C168" s="11">
        <v>1</v>
      </c>
      <c r="D168" s="12">
        <v>20164.79</v>
      </c>
      <c r="E168" s="12">
        <v>1.65</v>
      </c>
      <c r="F168" s="12">
        <v>279.24</v>
      </c>
      <c r="G168" s="12">
        <v>20445.68</v>
      </c>
      <c r="H168" s="12">
        <v>5475.81</v>
      </c>
      <c r="I168" s="12">
        <v>688.96</v>
      </c>
      <c r="J168" s="12">
        <v>6164.77</v>
      </c>
      <c r="K168" s="12">
        <v>26610.45</v>
      </c>
    </row>
    <row r="169" spans="1:11">
      <c r="A169" s="10" t="s">
        <v>248</v>
      </c>
      <c r="B169" s="11" t="s">
        <v>85</v>
      </c>
      <c r="C169" s="11">
        <v>1</v>
      </c>
      <c r="D169" s="12">
        <v>5138.2700000000004</v>
      </c>
      <c r="E169" s="12">
        <v>0.49</v>
      </c>
      <c r="F169" s="12">
        <v>43.36</v>
      </c>
      <c r="G169" s="12">
        <v>5182.12</v>
      </c>
      <c r="H169" s="12">
        <v>989.83</v>
      </c>
      <c r="I169" s="12">
        <v>5312.45</v>
      </c>
      <c r="J169" s="12">
        <v>6302.28</v>
      </c>
      <c r="K169" s="12">
        <v>11484.4</v>
      </c>
    </row>
    <row r="170" spans="1:11">
      <c r="A170" s="10" t="s">
        <v>249</v>
      </c>
      <c r="B170" s="11" t="s">
        <v>19</v>
      </c>
      <c r="C170" s="11">
        <v>1</v>
      </c>
      <c r="D170" s="12">
        <v>0.76</v>
      </c>
      <c r="E170" s="12">
        <v>0</v>
      </c>
      <c r="F170" s="12">
        <v>0</v>
      </c>
      <c r="G170" s="12">
        <v>0.76</v>
      </c>
      <c r="H170" s="12">
        <v>0</v>
      </c>
      <c r="I170" s="12">
        <v>0</v>
      </c>
      <c r="J170" s="12">
        <v>0</v>
      </c>
      <c r="K170" s="12">
        <v>0.76</v>
      </c>
    </row>
    <row r="171" spans="1:11">
      <c r="A171" s="10" t="s">
        <v>250</v>
      </c>
      <c r="B171" s="11" t="s">
        <v>251</v>
      </c>
      <c r="C171" s="11">
        <v>3</v>
      </c>
      <c r="D171" s="12">
        <v>25.3</v>
      </c>
      <c r="E171" s="12">
        <v>0</v>
      </c>
      <c r="F171" s="12">
        <v>0</v>
      </c>
      <c r="G171" s="12">
        <v>25.3</v>
      </c>
      <c r="H171" s="12">
        <v>0.87</v>
      </c>
      <c r="I171" s="12">
        <v>0</v>
      </c>
      <c r="J171" s="12">
        <v>0.87</v>
      </c>
      <c r="K171" s="12">
        <v>26.17</v>
      </c>
    </row>
    <row r="172" spans="1:11">
      <c r="A172" s="10" t="s">
        <v>252</v>
      </c>
      <c r="B172" s="11" t="s">
        <v>253</v>
      </c>
      <c r="C172" s="11">
        <v>4</v>
      </c>
      <c r="D172" s="12">
        <v>240</v>
      </c>
      <c r="E172" s="12">
        <v>0</v>
      </c>
      <c r="F172" s="12">
        <v>0</v>
      </c>
      <c r="G172" s="12">
        <v>240</v>
      </c>
      <c r="H172" s="12">
        <v>0</v>
      </c>
      <c r="I172" s="12">
        <v>0</v>
      </c>
      <c r="J172" s="12">
        <v>0</v>
      </c>
      <c r="K172" s="12">
        <v>240</v>
      </c>
    </row>
    <row r="173" spans="1:11">
      <c r="A173" s="10" t="s">
        <v>254</v>
      </c>
      <c r="B173" s="11" t="s">
        <v>27</v>
      </c>
      <c r="C173" s="11">
        <v>1</v>
      </c>
      <c r="D173" s="12">
        <v>4610.49</v>
      </c>
      <c r="E173" s="12">
        <v>590.80999999999995</v>
      </c>
      <c r="F173" s="12">
        <v>0.01</v>
      </c>
      <c r="G173" s="12">
        <v>5201.3100000000004</v>
      </c>
      <c r="H173" s="12">
        <v>2.59</v>
      </c>
      <c r="I173" s="12">
        <v>833.24</v>
      </c>
      <c r="J173" s="12">
        <v>835.83</v>
      </c>
      <c r="K173" s="12">
        <v>6037.14</v>
      </c>
    </row>
    <row r="174" spans="1:11">
      <c r="A174" s="10" t="s">
        <v>255</v>
      </c>
      <c r="B174" s="11" t="s">
        <v>54</v>
      </c>
      <c r="C174" s="11">
        <v>7</v>
      </c>
      <c r="D174" s="12">
        <v>533.13</v>
      </c>
      <c r="E174" s="12">
        <v>0</v>
      </c>
      <c r="F174" s="12">
        <v>0</v>
      </c>
      <c r="G174" s="12">
        <v>533.13</v>
      </c>
      <c r="H174" s="12">
        <v>0</v>
      </c>
      <c r="I174" s="12">
        <v>0</v>
      </c>
      <c r="J174" s="12">
        <v>0</v>
      </c>
      <c r="K174" s="12">
        <v>533.13</v>
      </c>
    </row>
    <row r="175" spans="1:11">
      <c r="A175" s="10" t="s">
        <v>256</v>
      </c>
      <c r="B175" s="11" t="s">
        <v>23</v>
      </c>
      <c r="C175" s="11">
        <v>11</v>
      </c>
      <c r="D175" s="12">
        <v>58406</v>
      </c>
      <c r="E175" s="12">
        <v>0</v>
      </c>
      <c r="F175" s="12">
        <v>0</v>
      </c>
      <c r="G175" s="12">
        <v>58406</v>
      </c>
      <c r="H175" s="12">
        <v>0</v>
      </c>
      <c r="I175" s="12">
        <v>0</v>
      </c>
      <c r="J175" s="12">
        <v>0</v>
      </c>
      <c r="K175" s="12">
        <v>58406</v>
      </c>
    </row>
    <row r="176" spans="1:11">
      <c r="A176" s="10" t="s">
        <v>257</v>
      </c>
      <c r="B176" s="11" t="s">
        <v>23</v>
      </c>
      <c r="C176" s="11">
        <v>11</v>
      </c>
      <c r="D176" s="12">
        <v>3222434.78</v>
      </c>
      <c r="E176" s="12">
        <v>0</v>
      </c>
      <c r="F176" s="12">
        <v>0</v>
      </c>
      <c r="G176" s="12">
        <v>3222434.78</v>
      </c>
      <c r="H176" s="12">
        <v>0</v>
      </c>
      <c r="I176" s="12">
        <v>948.65</v>
      </c>
      <c r="J176" s="12">
        <v>948.65</v>
      </c>
      <c r="K176" s="12">
        <v>3223383.43</v>
      </c>
    </row>
    <row r="177" spans="1:11">
      <c r="A177" s="10" t="s">
        <v>258</v>
      </c>
      <c r="B177" s="11" t="s">
        <v>67</v>
      </c>
      <c r="C177" s="11" t="s">
        <v>259</v>
      </c>
      <c r="D177" s="12">
        <v>1012843.24</v>
      </c>
      <c r="E177" s="12">
        <v>54.65</v>
      </c>
      <c r="F177" s="12">
        <v>0</v>
      </c>
      <c r="G177" s="12">
        <v>1012897.89</v>
      </c>
      <c r="H177" s="12">
        <v>2.5099999999999998</v>
      </c>
      <c r="I177" s="12">
        <v>225.99</v>
      </c>
      <c r="J177" s="12">
        <v>228.5</v>
      </c>
      <c r="K177" s="12">
        <v>1013126.39</v>
      </c>
    </row>
    <row r="178" spans="1:11">
      <c r="A178" s="10" t="s">
        <v>260</v>
      </c>
      <c r="B178" s="11" t="s">
        <v>261</v>
      </c>
      <c r="C178" s="11" t="s">
        <v>262</v>
      </c>
      <c r="D178" s="12">
        <v>1238621.99</v>
      </c>
      <c r="E178" s="12">
        <v>0</v>
      </c>
      <c r="F178" s="12">
        <v>1141.8499999999999</v>
      </c>
      <c r="G178" s="12">
        <v>1239763.8400000001</v>
      </c>
      <c r="H178" s="12">
        <v>14352.78</v>
      </c>
      <c r="I178" s="12">
        <v>0</v>
      </c>
      <c r="J178" s="12">
        <v>14352.78</v>
      </c>
      <c r="K178" s="12">
        <v>1254116.6200000001</v>
      </c>
    </row>
    <row r="179" spans="1:11">
      <c r="A179" s="10" t="s">
        <v>263</v>
      </c>
      <c r="B179" s="11" t="s">
        <v>101</v>
      </c>
      <c r="C179" s="11">
        <v>10</v>
      </c>
      <c r="D179" s="12">
        <v>34747.17</v>
      </c>
      <c r="E179" s="12">
        <v>22250.1</v>
      </c>
      <c r="F179" s="12">
        <v>325.10000000000002</v>
      </c>
      <c r="G179" s="12">
        <v>57322.37</v>
      </c>
      <c r="H179" s="12">
        <v>22310.33</v>
      </c>
      <c r="I179" s="12">
        <v>2715.12</v>
      </c>
      <c r="J179" s="12">
        <v>25025.45</v>
      </c>
      <c r="K179" s="12">
        <v>82347.820000000007</v>
      </c>
    </row>
    <row r="180" spans="1:11">
      <c r="A180" s="10" t="s">
        <v>264</v>
      </c>
      <c r="B180" s="11" t="s">
        <v>47</v>
      </c>
      <c r="C180" s="11">
        <v>7</v>
      </c>
      <c r="D180" s="12">
        <v>2203.1999999999998</v>
      </c>
      <c r="E180" s="12">
        <v>0</v>
      </c>
      <c r="F180" s="12">
        <v>0</v>
      </c>
      <c r="G180" s="12">
        <v>2203.1999999999998</v>
      </c>
      <c r="H180" s="12">
        <v>0</v>
      </c>
      <c r="I180" s="12">
        <v>532.08000000000004</v>
      </c>
      <c r="J180" s="12">
        <v>532.08000000000004</v>
      </c>
      <c r="K180" s="12">
        <v>2735.28</v>
      </c>
    </row>
    <row r="181" spans="1:11">
      <c r="A181" s="10" t="s">
        <v>265</v>
      </c>
      <c r="B181" s="11" t="s">
        <v>19</v>
      </c>
      <c r="C181" s="11">
        <v>1</v>
      </c>
      <c r="D181" s="12">
        <v>22.4</v>
      </c>
      <c r="E181" s="12">
        <v>0.01</v>
      </c>
      <c r="F181" s="12">
        <v>0</v>
      </c>
      <c r="G181" s="12">
        <v>22.41</v>
      </c>
      <c r="H181" s="12">
        <v>0</v>
      </c>
      <c r="I181" s="12">
        <v>0.5</v>
      </c>
      <c r="J181" s="12">
        <v>0.5</v>
      </c>
      <c r="K181" s="12">
        <v>22.91</v>
      </c>
    </row>
    <row r="182" spans="1:11">
      <c r="A182" s="10" t="s">
        <v>266</v>
      </c>
      <c r="B182" s="11" t="s">
        <v>107</v>
      </c>
      <c r="C182" s="11">
        <v>8</v>
      </c>
      <c r="D182" s="12">
        <v>1180650.8500000001</v>
      </c>
      <c r="E182" s="12">
        <v>0</v>
      </c>
      <c r="F182" s="12">
        <v>0</v>
      </c>
      <c r="G182" s="12">
        <v>1180650.8500000001</v>
      </c>
      <c r="H182" s="12">
        <v>11860</v>
      </c>
      <c r="I182" s="12">
        <v>9136.18</v>
      </c>
      <c r="J182" s="12">
        <v>20996.18</v>
      </c>
      <c r="K182" s="12">
        <v>1201647.03</v>
      </c>
    </row>
    <row r="183" spans="1:11">
      <c r="A183" s="10" t="s">
        <v>267</v>
      </c>
      <c r="B183" s="11" t="s">
        <v>268</v>
      </c>
      <c r="C183" s="11">
        <v>3</v>
      </c>
      <c r="D183" s="12">
        <v>709.97</v>
      </c>
      <c r="E183" s="12">
        <v>0</v>
      </c>
      <c r="F183" s="12">
        <v>0</v>
      </c>
      <c r="G183" s="12">
        <v>709.97</v>
      </c>
      <c r="H183" s="12">
        <v>0</v>
      </c>
      <c r="I183" s="12">
        <v>0</v>
      </c>
      <c r="J183" s="12">
        <v>0</v>
      </c>
      <c r="K183" s="12">
        <v>709.97</v>
      </c>
    </row>
    <row r="184" spans="1:11">
      <c r="A184" s="10" t="s">
        <v>269</v>
      </c>
      <c r="B184" s="11" t="s">
        <v>173</v>
      </c>
      <c r="C184" s="11">
        <v>7</v>
      </c>
      <c r="D184" s="12">
        <v>274259.96000000002</v>
      </c>
      <c r="E184" s="12">
        <v>8.85</v>
      </c>
      <c r="F184" s="12">
        <v>34984.620000000003</v>
      </c>
      <c r="G184" s="12">
        <v>309253.43</v>
      </c>
      <c r="H184" s="12">
        <v>13.34</v>
      </c>
      <c r="I184" s="12">
        <v>777.59</v>
      </c>
      <c r="J184" s="12">
        <v>790.93</v>
      </c>
      <c r="K184" s="12">
        <v>310044.36</v>
      </c>
    </row>
    <row r="185" spans="1:11">
      <c r="A185" s="10" t="s">
        <v>270</v>
      </c>
      <c r="B185" s="11" t="s">
        <v>67</v>
      </c>
      <c r="C185" s="11">
        <v>9</v>
      </c>
      <c r="D185" s="12">
        <v>1325.83</v>
      </c>
      <c r="E185" s="12">
        <v>165.63</v>
      </c>
      <c r="F185" s="12">
        <v>0</v>
      </c>
      <c r="G185" s="12">
        <v>1491.46</v>
      </c>
      <c r="H185" s="12">
        <v>69.47</v>
      </c>
      <c r="I185" s="12">
        <v>57.5</v>
      </c>
      <c r="J185" s="12">
        <v>126.97</v>
      </c>
      <c r="K185" s="12">
        <v>1618.43</v>
      </c>
    </row>
    <row r="186" spans="1:11">
      <c r="A186" s="10" t="s">
        <v>271</v>
      </c>
      <c r="B186" s="11" t="s">
        <v>272</v>
      </c>
      <c r="C186" s="11">
        <v>10</v>
      </c>
      <c r="D186" s="12">
        <v>77180</v>
      </c>
      <c r="E186" s="12">
        <v>0</v>
      </c>
      <c r="F186" s="12">
        <v>0</v>
      </c>
      <c r="G186" s="12">
        <v>77180</v>
      </c>
      <c r="H186" s="12">
        <v>0</v>
      </c>
      <c r="I186" s="12">
        <v>0</v>
      </c>
      <c r="J186" s="12">
        <v>0</v>
      </c>
      <c r="K186" s="12">
        <v>77180</v>
      </c>
    </row>
    <row r="187" spans="1:11">
      <c r="A187" s="10" t="s">
        <v>273</v>
      </c>
      <c r="B187" s="11" t="s">
        <v>274</v>
      </c>
      <c r="C187" s="11">
        <v>1</v>
      </c>
      <c r="D187" s="12">
        <v>0</v>
      </c>
      <c r="E187" s="12">
        <v>0</v>
      </c>
      <c r="F187" s="12">
        <v>0</v>
      </c>
      <c r="G187" s="12">
        <v>0</v>
      </c>
      <c r="H187" s="12">
        <v>43311.42</v>
      </c>
      <c r="I187" s="12">
        <v>0</v>
      </c>
      <c r="J187" s="12">
        <v>43311.42</v>
      </c>
      <c r="K187" s="12">
        <v>43311.42</v>
      </c>
    </row>
    <row r="188" spans="1:11">
      <c r="A188" s="10" t="s">
        <v>275</v>
      </c>
      <c r="B188" s="11" t="s">
        <v>29</v>
      </c>
      <c r="C188" s="11">
        <v>7</v>
      </c>
      <c r="D188" s="12">
        <v>41686</v>
      </c>
      <c r="E188" s="12">
        <v>0</v>
      </c>
      <c r="F188" s="12">
        <v>0</v>
      </c>
      <c r="G188" s="12">
        <v>41686</v>
      </c>
      <c r="H188" s="12">
        <v>0</v>
      </c>
      <c r="I188" s="12">
        <v>0</v>
      </c>
      <c r="J188" s="12">
        <v>0</v>
      </c>
      <c r="K188" s="12">
        <v>41686</v>
      </c>
    </row>
    <row r="189" spans="1:11">
      <c r="A189" s="10" t="s">
        <v>276</v>
      </c>
      <c r="B189" s="11" t="s">
        <v>29</v>
      </c>
      <c r="C189" s="11">
        <v>7</v>
      </c>
      <c r="D189" s="12">
        <v>104041.32</v>
      </c>
      <c r="E189" s="12">
        <v>0</v>
      </c>
      <c r="F189" s="12">
        <v>0</v>
      </c>
      <c r="G189" s="12">
        <v>104041.32</v>
      </c>
      <c r="H189" s="12">
        <v>40</v>
      </c>
      <c r="I189" s="12">
        <v>3255.63</v>
      </c>
      <c r="J189" s="12">
        <v>3295.63</v>
      </c>
      <c r="K189" s="12">
        <v>107336.95</v>
      </c>
    </row>
    <row r="190" spans="1:11">
      <c r="A190" s="10" t="s">
        <v>277</v>
      </c>
      <c r="B190" s="11" t="s">
        <v>278</v>
      </c>
      <c r="C190" s="11">
        <v>2</v>
      </c>
      <c r="D190" s="12">
        <v>521984.15</v>
      </c>
      <c r="E190" s="12">
        <v>92.58</v>
      </c>
      <c r="F190" s="12">
        <v>0</v>
      </c>
      <c r="G190" s="12">
        <v>522076.73</v>
      </c>
      <c r="H190" s="12">
        <v>0</v>
      </c>
      <c r="I190" s="12">
        <v>350.15</v>
      </c>
      <c r="J190" s="12">
        <v>350.15</v>
      </c>
      <c r="K190" s="12">
        <v>522426.88</v>
      </c>
    </row>
    <row r="191" spans="1:11">
      <c r="A191" s="10" t="s">
        <v>279</v>
      </c>
      <c r="B191" s="11" t="s">
        <v>38</v>
      </c>
      <c r="C191" s="11">
        <v>1</v>
      </c>
      <c r="D191" s="12">
        <v>1105.79</v>
      </c>
      <c r="E191" s="12">
        <v>-0.01</v>
      </c>
      <c r="F191" s="12">
        <v>0</v>
      </c>
      <c r="G191" s="12">
        <v>1105.78</v>
      </c>
      <c r="H191" s="12">
        <v>58.3</v>
      </c>
      <c r="I191" s="12">
        <v>11.9</v>
      </c>
      <c r="J191" s="12">
        <v>70.2</v>
      </c>
      <c r="K191" s="12">
        <v>1175.98</v>
      </c>
    </row>
    <row r="192" spans="1:11">
      <c r="A192" s="10" t="s">
        <v>280</v>
      </c>
      <c r="B192" s="11" t="s">
        <v>25</v>
      </c>
      <c r="C192" s="11" t="s">
        <v>281</v>
      </c>
      <c r="D192" s="12">
        <v>86367.1</v>
      </c>
      <c r="E192" s="12">
        <v>0</v>
      </c>
      <c r="F192" s="12">
        <v>0</v>
      </c>
      <c r="G192" s="12">
        <v>86367.1</v>
      </c>
      <c r="H192" s="12">
        <v>0</v>
      </c>
      <c r="I192" s="12">
        <v>0</v>
      </c>
      <c r="J192" s="12">
        <v>0</v>
      </c>
      <c r="K192" s="12">
        <v>86367.1</v>
      </c>
    </row>
    <row r="193" spans="1:11">
      <c r="A193" s="10" t="s">
        <v>282</v>
      </c>
      <c r="B193" s="11" t="s">
        <v>111</v>
      </c>
      <c r="C193" s="11">
        <v>2</v>
      </c>
      <c r="D193" s="12">
        <v>254.9</v>
      </c>
      <c r="E193" s="12">
        <v>0</v>
      </c>
      <c r="F193" s="12">
        <v>0</v>
      </c>
      <c r="G193" s="12">
        <v>254.9</v>
      </c>
      <c r="H193" s="12">
        <v>0</v>
      </c>
      <c r="I193" s="12">
        <v>0</v>
      </c>
      <c r="J193" s="12">
        <v>0</v>
      </c>
      <c r="K193" s="12">
        <v>254.9</v>
      </c>
    </row>
    <row r="194" spans="1:11">
      <c r="A194" s="10" t="s">
        <v>283</v>
      </c>
      <c r="B194" s="11" t="s">
        <v>284</v>
      </c>
      <c r="C194" s="11" t="s">
        <v>285</v>
      </c>
      <c r="D194" s="12">
        <v>95225.05</v>
      </c>
      <c r="E194" s="12">
        <v>2.09</v>
      </c>
      <c r="F194" s="12">
        <v>4553.25</v>
      </c>
      <c r="G194" s="12">
        <v>99780.39</v>
      </c>
      <c r="H194" s="12">
        <v>37807.56</v>
      </c>
      <c r="I194" s="12">
        <v>718.69</v>
      </c>
      <c r="J194" s="12">
        <v>38526.25</v>
      </c>
      <c r="K194" s="12">
        <v>138306.64000000001</v>
      </c>
    </row>
    <row r="195" spans="1:11">
      <c r="A195" s="10" t="s">
        <v>286</v>
      </c>
      <c r="B195" s="11" t="s">
        <v>143</v>
      </c>
      <c r="C195" s="11">
        <v>9</v>
      </c>
      <c r="D195" s="12">
        <v>4334.6499999999996</v>
      </c>
      <c r="E195" s="12">
        <v>0</v>
      </c>
      <c r="F195" s="12">
        <v>0</v>
      </c>
      <c r="G195" s="12">
        <v>4334.6499999999996</v>
      </c>
      <c r="H195" s="12">
        <v>0</v>
      </c>
      <c r="I195" s="12">
        <v>16.5</v>
      </c>
      <c r="J195" s="12">
        <v>16.5</v>
      </c>
      <c r="K195" s="12">
        <v>4351.1499999999996</v>
      </c>
    </row>
    <row r="196" spans="1:11">
      <c r="A196" s="10" t="s">
        <v>287</v>
      </c>
      <c r="B196" s="11" t="s">
        <v>288</v>
      </c>
      <c r="C196" s="11">
        <v>12</v>
      </c>
      <c r="D196" s="12">
        <v>33480.65</v>
      </c>
      <c r="E196" s="12">
        <v>8.44</v>
      </c>
      <c r="F196" s="12">
        <v>0</v>
      </c>
      <c r="G196" s="12">
        <v>33489.089999999997</v>
      </c>
      <c r="H196" s="12">
        <v>0.15</v>
      </c>
      <c r="I196" s="12">
        <v>0</v>
      </c>
      <c r="J196" s="12">
        <v>0.15</v>
      </c>
      <c r="K196" s="12">
        <v>33489.24</v>
      </c>
    </row>
    <row r="197" spans="1:11">
      <c r="A197" s="10" t="s">
        <v>289</v>
      </c>
      <c r="B197" s="11" t="s">
        <v>19</v>
      </c>
      <c r="C197" s="11">
        <v>1</v>
      </c>
      <c r="D197" s="12">
        <v>0.11</v>
      </c>
      <c r="E197" s="12">
        <v>0.93</v>
      </c>
      <c r="F197" s="12">
        <v>0</v>
      </c>
      <c r="G197" s="12">
        <v>1.04</v>
      </c>
      <c r="H197" s="12">
        <v>0</v>
      </c>
      <c r="I197" s="12">
        <v>0.71</v>
      </c>
      <c r="J197" s="12">
        <v>0.71</v>
      </c>
      <c r="K197" s="12">
        <v>1.75</v>
      </c>
    </row>
    <row r="198" spans="1:11">
      <c r="A198" s="10" t="s">
        <v>290</v>
      </c>
      <c r="B198" s="11" t="s">
        <v>38</v>
      </c>
      <c r="C198" s="11">
        <v>1</v>
      </c>
      <c r="D198" s="12">
        <v>62.04</v>
      </c>
      <c r="E198" s="12">
        <v>0</v>
      </c>
      <c r="F198" s="12">
        <v>0</v>
      </c>
      <c r="G198" s="12">
        <v>62.04</v>
      </c>
      <c r="H198" s="12">
        <v>0</v>
      </c>
      <c r="I198" s="12">
        <v>0</v>
      </c>
      <c r="J198" s="12">
        <v>0</v>
      </c>
      <c r="K198" s="12">
        <v>62.04</v>
      </c>
    </row>
    <row r="199" spans="1:11">
      <c r="A199" s="10" t="s">
        <v>291</v>
      </c>
      <c r="B199" s="11" t="s">
        <v>292</v>
      </c>
      <c r="C199" s="11">
        <v>1</v>
      </c>
      <c r="D199" s="12">
        <v>3432.86</v>
      </c>
      <c r="E199" s="12">
        <v>53.67</v>
      </c>
      <c r="F199" s="12">
        <v>71.510000000000005</v>
      </c>
      <c r="G199" s="12">
        <v>3558.04</v>
      </c>
      <c r="H199" s="12">
        <v>59.1</v>
      </c>
      <c r="I199" s="12">
        <v>49.07</v>
      </c>
      <c r="J199" s="12">
        <v>108.17</v>
      </c>
      <c r="K199" s="12">
        <v>3666.21</v>
      </c>
    </row>
    <row r="200" spans="1:11">
      <c r="A200" s="10" t="s">
        <v>293</v>
      </c>
      <c r="B200" s="11" t="s">
        <v>19</v>
      </c>
      <c r="C200" s="11">
        <v>1</v>
      </c>
      <c r="D200" s="12">
        <v>0.5</v>
      </c>
      <c r="E200" s="12">
        <v>0</v>
      </c>
      <c r="F200" s="12">
        <v>0</v>
      </c>
      <c r="G200" s="12">
        <v>0.5</v>
      </c>
      <c r="H200" s="12">
        <v>0</v>
      </c>
      <c r="I200" s="12">
        <v>31</v>
      </c>
      <c r="J200" s="12">
        <v>31</v>
      </c>
      <c r="K200" s="12">
        <v>31.5</v>
      </c>
    </row>
    <row r="201" spans="1:11">
      <c r="A201" s="10" t="s">
        <v>294</v>
      </c>
      <c r="B201" s="11" t="s">
        <v>38</v>
      </c>
      <c r="C201" s="11">
        <v>1</v>
      </c>
      <c r="D201" s="12">
        <v>480</v>
      </c>
      <c r="E201" s="12">
        <v>0</v>
      </c>
      <c r="F201" s="12">
        <v>0</v>
      </c>
      <c r="G201" s="12">
        <v>480</v>
      </c>
      <c r="H201" s="12">
        <v>0</v>
      </c>
      <c r="I201" s="12">
        <v>0</v>
      </c>
      <c r="J201" s="12">
        <v>0</v>
      </c>
      <c r="K201" s="12">
        <v>480</v>
      </c>
    </row>
    <row r="202" spans="1:11">
      <c r="A202" s="10" t="s">
        <v>295</v>
      </c>
      <c r="B202" s="11" t="s">
        <v>253</v>
      </c>
      <c r="C202" s="11">
        <v>4</v>
      </c>
      <c r="D202" s="12">
        <v>13.67</v>
      </c>
      <c r="E202" s="12">
        <v>0</v>
      </c>
      <c r="F202" s="12">
        <v>0</v>
      </c>
      <c r="G202" s="12">
        <v>13.67</v>
      </c>
      <c r="H202" s="12">
        <v>0</v>
      </c>
      <c r="I202" s="12">
        <v>0</v>
      </c>
      <c r="J202" s="12">
        <v>0</v>
      </c>
      <c r="K202" s="12">
        <v>13.67</v>
      </c>
    </row>
    <row r="203" spans="1:11">
      <c r="A203" s="10" t="s">
        <v>296</v>
      </c>
      <c r="B203" s="11" t="s">
        <v>288</v>
      </c>
      <c r="C203" s="11">
        <v>12</v>
      </c>
      <c r="D203" s="12">
        <v>344812.18</v>
      </c>
      <c r="E203" s="12">
        <v>0</v>
      </c>
      <c r="F203" s="12">
        <v>0</v>
      </c>
      <c r="G203" s="12">
        <v>344812.18</v>
      </c>
      <c r="H203" s="12">
        <v>0</v>
      </c>
      <c r="I203" s="12">
        <v>0</v>
      </c>
      <c r="J203" s="12">
        <v>0</v>
      </c>
      <c r="K203" s="12">
        <v>344812.18</v>
      </c>
    </row>
    <row r="204" spans="1:11">
      <c r="A204" s="10" t="s">
        <v>297</v>
      </c>
      <c r="B204" s="11" t="s">
        <v>182</v>
      </c>
      <c r="C204" s="11">
        <v>4</v>
      </c>
      <c r="D204" s="12">
        <v>181.11</v>
      </c>
      <c r="E204" s="12">
        <v>0</v>
      </c>
      <c r="F204" s="12">
        <v>0</v>
      </c>
      <c r="G204" s="12">
        <v>181.11</v>
      </c>
      <c r="H204" s="12">
        <v>4.59</v>
      </c>
      <c r="I204" s="12">
        <v>1.1000000000000001</v>
      </c>
      <c r="J204" s="12">
        <v>5.69</v>
      </c>
      <c r="K204" s="12">
        <v>186.8</v>
      </c>
    </row>
    <row r="205" spans="1:11">
      <c r="A205" s="10" t="s">
        <v>298</v>
      </c>
      <c r="B205" s="11" t="s">
        <v>107</v>
      </c>
      <c r="C205" s="11">
        <v>8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1690</v>
      </c>
      <c r="J205" s="12">
        <v>1690</v>
      </c>
      <c r="K205" s="12">
        <v>1690</v>
      </c>
    </row>
    <row r="206" spans="1:11">
      <c r="A206" s="10" t="s">
        <v>299</v>
      </c>
      <c r="B206" s="11" t="s">
        <v>19</v>
      </c>
      <c r="C206" s="11">
        <v>1</v>
      </c>
      <c r="D206" s="12">
        <v>790.45</v>
      </c>
      <c r="E206" s="12">
        <v>46.98</v>
      </c>
      <c r="F206" s="12">
        <v>1</v>
      </c>
      <c r="G206" s="12">
        <v>838.43</v>
      </c>
      <c r="H206" s="12">
        <v>0</v>
      </c>
      <c r="I206" s="12">
        <v>0</v>
      </c>
      <c r="J206" s="12">
        <v>0</v>
      </c>
      <c r="K206" s="12">
        <v>838.43</v>
      </c>
    </row>
    <row r="207" spans="1:11">
      <c r="A207" s="10" t="s">
        <v>300</v>
      </c>
      <c r="B207" s="11" t="s">
        <v>21</v>
      </c>
      <c r="C207" s="11">
        <v>5</v>
      </c>
      <c r="D207" s="12">
        <v>180.47</v>
      </c>
      <c r="E207" s="12">
        <v>24.07</v>
      </c>
      <c r="F207" s="12">
        <v>0</v>
      </c>
      <c r="G207" s="12">
        <v>204.54</v>
      </c>
      <c r="H207" s="12">
        <v>5.91</v>
      </c>
      <c r="I207" s="12">
        <v>0</v>
      </c>
      <c r="J207" s="12">
        <v>5.91</v>
      </c>
      <c r="K207" s="12">
        <v>210.45</v>
      </c>
    </row>
    <row r="208" spans="1:11">
      <c r="A208" s="10" t="s">
        <v>301</v>
      </c>
      <c r="B208" s="11" t="s">
        <v>288</v>
      </c>
      <c r="C208" s="11">
        <v>12</v>
      </c>
      <c r="D208" s="12">
        <v>144.27000000000001</v>
      </c>
      <c r="E208" s="12">
        <v>0</v>
      </c>
      <c r="F208" s="12">
        <v>0</v>
      </c>
      <c r="G208" s="12">
        <v>144.27000000000001</v>
      </c>
      <c r="H208" s="12">
        <v>0</v>
      </c>
      <c r="I208" s="12">
        <v>10.19</v>
      </c>
      <c r="J208" s="12">
        <v>10.19</v>
      </c>
      <c r="K208" s="12">
        <v>154.46</v>
      </c>
    </row>
    <row r="209" spans="1:11">
      <c r="A209" s="10" t="s">
        <v>302</v>
      </c>
      <c r="B209" s="11" t="s">
        <v>134</v>
      </c>
      <c r="C209" s="11">
        <v>3</v>
      </c>
      <c r="D209" s="12">
        <v>1141.8499999999999</v>
      </c>
      <c r="E209" s="12">
        <v>8.0500000000000007</v>
      </c>
      <c r="F209" s="12">
        <v>0</v>
      </c>
      <c r="G209" s="12">
        <v>1149.9000000000001</v>
      </c>
      <c r="H209" s="12">
        <v>0</v>
      </c>
      <c r="I209" s="12">
        <v>625.88</v>
      </c>
      <c r="J209" s="12">
        <v>625.88</v>
      </c>
      <c r="K209" s="12">
        <v>1775.78</v>
      </c>
    </row>
    <row r="210" spans="1:11">
      <c r="A210" s="10" t="s">
        <v>303</v>
      </c>
      <c r="B210" s="11" t="s">
        <v>27</v>
      </c>
      <c r="C210" s="11">
        <v>1</v>
      </c>
      <c r="D210" s="12">
        <v>848.06</v>
      </c>
      <c r="E210" s="12">
        <v>0</v>
      </c>
      <c r="F210" s="12">
        <v>0</v>
      </c>
      <c r="G210" s="12">
        <v>848.06</v>
      </c>
      <c r="H210" s="12">
        <v>0</v>
      </c>
      <c r="I210" s="12">
        <v>0</v>
      </c>
      <c r="J210" s="12">
        <v>0</v>
      </c>
      <c r="K210" s="12">
        <v>848.06</v>
      </c>
    </row>
    <row r="211" spans="1:11">
      <c r="A211" s="10" t="s">
        <v>304</v>
      </c>
      <c r="B211" s="11" t="s">
        <v>75</v>
      </c>
      <c r="C211" s="11">
        <v>2</v>
      </c>
      <c r="D211" s="12">
        <v>2040</v>
      </c>
      <c r="E211" s="12">
        <v>0</v>
      </c>
      <c r="F211" s="12">
        <v>0</v>
      </c>
      <c r="G211" s="12">
        <v>2040</v>
      </c>
      <c r="H211" s="12">
        <v>0</v>
      </c>
      <c r="I211" s="12">
        <v>0</v>
      </c>
      <c r="J211" s="12">
        <v>0</v>
      </c>
      <c r="K211" s="12">
        <v>2040</v>
      </c>
    </row>
    <row r="212" spans="1:11">
      <c r="A212" s="10" t="s">
        <v>305</v>
      </c>
      <c r="B212" s="11" t="s">
        <v>49</v>
      </c>
      <c r="C212" s="11">
        <v>4</v>
      </c>
      <c r="D212" s="12">
        <v>5005.21</v>
      </c>
      <c r="E212" s="12">
        <v>20.89</v>
      </c>
      <c r="F212" s="12">
        <v>0</v>
      </c>
      <c r="G212" s="12">
        <v>5026.1000000000004</v>
      </c>
      <c r="H212" s="12">
        <v>315.17</v>
      </c>
      <c r="I212" s="12">
        <v>212.88</v>
      </c>
      <c r="J212" s="12">
        <v>528.04999999999995</v>
      </c>
      <c r="K212" s="12">
        <v>5554.15</v>
      </c>
    </row>
    <row r="213" spans="1:11">
      <c r="A213" s="10" t="s">
        <v>306</v>
      </c>
      <c r="B213" s="11" t="s">
        <v>175</v>
      </c>
      <c r="C213" s="11">
        <v>7</v>
      </c>
      <c r="D213" s="12">
        <v>784.93</v>
      </c>
      <c r="E213" s="12">
        <v>0</v>
      </c>
      <c r="F213" s="12">
        <v>0</v>
      </c>
      <c r="G213" s="12">
        <v>784.93</v>
      </c>
      <c r="H213" s="12">
        <v>0</v>
      </c>
      <c r="I213" s="12">
        <v>0</v>
      </c>
      <c r="J213" s="12">
        <v>0</v>
      </c>
      <c r="K213" s="12">
        <v>784.93</v>
      </c>
    </row>
    <row r="214" spans="1:11">
      <c r="A214" s="10" t="s">
        <v>307</v>
      </c>
      <c r="B214" s="11" t="s">
        <v>107</v>
      </c>
      <c r="C214" s="11">
        <v>8</v>
      </c>
      <c r="D214" s="12">
        <v>160.09</v>
      </c>
      <c r="E214" s="12">
        <v>0</v>
      </c>
      <c r="F214" s="12">
        <v>0</v>
      </c>
      <c r="G214" s="12">
        <v>160.09</v>
      </c>
      <c r="H214" s="12">
        <v>0</v>
      </c>
      <c r="I214" s="12">
        <v>0</v>
      </c>
      <c r="J214" s="12">
        <v>0</v>
      </c>
      <c r="K214" s="12">
        <v>160.09</v>
      </c>
    </row>
    <row r="215" spans="1:11">
      <c r="A215" s="10" t="s">
        <v>308</v>
      </c>
      <c r="B215" s="11" t="s">
        <v>40</v>
      </c>
      <c r="C215" s="11">
        <v>3</v>
      </c>
      <c r="D215" s="12">
        <v>235.16</v>
      </c>
      <c r="E215" s="12">
        <v>0</v>
      </c>
      <c r="F215" s="12">
        <v>0</v>
      </c>
      <c r="G215" s="12">
        <v>235.16</v>
      </c>
      <c r="H215" s="12">
        <v>0</v>
      </c>
      <c r="I215" s="12">
        <v>0</v>
      </c>
      <c r="J215" s="12">
        <v>0</v>
      </c>
      <c r="K215" s="12">
        <v>235.16</v>
      </c>
    </row>
    <row r="216" spans="1:11">
      <c r="A216" s="10" t="s">
        <v>309</v>
      </c>
      <c r="B216" s="11" t="s">
        <v>27</v>
      </c>
      <c r="C216" s="11">
        <v>1</v>
      </c>
      <c r="D216" s="12">
        <v>33.270000000000003</v>
      </c>
      <c r="E216" s="12">
        <v>1.47</v>
      </c>
      <c r="F216" s="12">
        <v>0.02</v>
      </c>
      <c r="G216" s="12">
        <v>34.76</v>
      </c>
      <c r="H216" s="12">
        <v>4.95</v>
      </c>
      <c r="I216" s="12">
        <v>5.16</v>
      </c>
      <c r="J216" s="12">
        <v>10.11</v>
      </c>
      <c r="K216" s="12">
        <v>44.87</v>
      </c>
    </row>
    <row r="217" spans="1:11">
      <c r="A217" s="10" t="s">
        <v>310</v>
      </c>
      <c r="B217" s="11" t="s">
        <v>251</v>
      </c>
      <c r="C217" s="11">
        <v>3</v>
      </c>
      <c r="D217" s="12">
        <v>10664.85</v>
      </c>
      <c r="E217" s="12">
        <v>539.15</v>
      </c>
      <c r="F217" s="12">
        <v>0</v>
      </c>
      <c r="G217" s="12">
        <v>11204</v>
      </c>
      <c r="H217" s="12">
        <v>4054.7</v>
      </c>
      <c r="I217" s="12">
        <v>1008.83</v>
      </c>
      <c r="J217" s="12">
        <v>5063.53</v>
      </c>
      <c r="K217" s="12">
        <v>16267.53</v>
      </c>
    </row>
    <row r="218" spans="1:11">
      <c r="A218" s="10" t="s">
        <v>311</v>
      </c>
      <c r="B218" s="11" t="s">
        <v>312</v>
      </c>
      <c r="C218" s="11">
        <v>3</v>
      </c>
      <c r="D218" s="12">
        <v>539281.91</v>
      </c>
      <c r="E218" s="12">
        <v>0</v>
      </c>
      <c r="F218" s="12">
        <v>0</v>
      </c>
      <c r="G218" s="12">
        <v>539281.91</v>
      </c>
      <c r="H218" s="12">
        <v>32508.39</v>
      </c>
      <c r="I218" s="12">
        <v>0</v>
      </c>
      <c r="J218" s="12">
        <v>32508.39</v>
      </c>
      <c r="K218" s="12">
        <v>571790.30000000005</v>
      </c>
    </row>
    <row r="219" spans="1:11">
      <c r="A219" s="10" t="s">
        <v>313</v>
      </c>
      <c r="B219" s="11" t="s">
        <v>17</v>
      </c>
      <c r="C219" s="11">
        <v>1</v>
      </c>
      <c r="D219" s="12">
        <v>0.09</v>
      </c>
      <c r="E219" s="12">
        <v>0</v>
      </c>
      <c r="F219" s="12">
        <v>0</v>
      </c>
      <c r="G219" s="12">
        <v>0.09</v>
      </c>
      <c r="H219" s="12">
        <v>0</v>
      </c>
      <c r="I219" s="12">
        <v>0</v>
      </c>
      <c r="J219" s="12">
        <v>0</v>
      </c>
      <c r="K219" s="12">
        <v>0.09</v>
      </c>
    </row>
    <row r="220" spans="1:11">
      <c r="A220" s="10" t="s">
        <v>314</v>
      </c>
      <c r="B220" s="11" t="s">
        <v>134</v>
      </c>
      <c r="C220" s="11">
        <v>3</v>
      </c>
      <c r="D220" s="12">
        <v>7.82</v>
      </c>
      <c r="E220" s="12">
        <v>0</v>
      </c>
      <c r="F220" s="12">
        <v>0</v>
      </c>
      <c r="G220" s="12">
        <v>7.82</v>
      </c>
      <c r="H220" s="12">
        <v>0</v>
      </c>
      <c r="I220" s="12">
        <v>0</v>
      </c>
      <c r="J220" s="12">
        <v>0</v>
      </c>
      <c r="K220" s="12">
        <v>7.82</v>
      </c>
    </row>
    <row r="221" spans="1:11">
      <c r="A221" s="10" t="s">
        <v>315</v>
      </c>
      <c r="B221" s="11" t="s">
        <v>173</v>
      </c>
      <c r="C221" s="11">
        <v>7</v>
      </c>
      <c r="D221" s="12">
        <v>23777.22</v>
      </c>
      <c r="E221" s="12">
        <v>0</v>
      </c>
      <c r="F221" s="12">
        <v>0</v>
      </c>
      <c r="G221" s="12">
        <v>23777.22</v>
      </c>
      <c r="H221" s="12">
        <v>0</v>
      </c>
      <c r="I221" s="12">
        <v>0</v>
      </c>
      <c r="J221" s="12">
        <v>0</v>
      </c>
      <c r="K221" s="12">
        <v>23777.22</v>
      </c>
    </row>
    <row r="222" spans="1:11">
      <c r="A222" s="10" t="s">
        <v>316</v>
      </c>
      <c r="B222" s="11" t="s">
        <v>105</v>
      </c>
      <c r="C222" s="11">
        <v>4</v>
      </c>
      <c r="D222" s="12">
        <v>21080.080000000002</v>
      </c>
      <c r="E222" s="12">
        <v>0.4</v>
      </c>
      <c r="F222" s="12">
        <v>0</v>
      </c>
      <c r="G222" s="12">
        <v>21080.48</v>
      </c>
      <c r="H222" s="12">
        <v>2353.96</v>
      </c>
      <c r="I222" s="12">
        <v>2440.96</v>
      </c>
      <c r="J222" s="12">
        <v>4794.92</v>
      </c>
      <c r="K222" s="12">
        <v>25875.4</v>
      </c>
    </row>
    <row r="223" spans="1:11">
      <c r="A223" s="10" t="s">
        <v>317</v>
      </c>
      <c r="B223" s="11" t="s">
        <v>56</v>
      </c>
      <c r="C223" s="11">
        <v>5</v>
      </c>
      <c r="D223" s="12">
        <v>1273.51</v>
      </c>
      <c r="E223" s="12">
        <v>0</v>
      </c>
      <c r="F223" s="12">
        <v>0</v>
      </c>
      <c r="G223" s="12">
        <v>1273.51</v>
      </c>
      <c r="H223" s="12">
        <v>0</v>
      </c>
      <c r="I223" s="12">
        <v>0</v>
      </c>
      <c r="J223" s="12">
        <v>0</v>
      </c>
      <c r="K223" s="12">
        <v>1273.51</v>
      </c>
    </row>
    <row r="224" spans="1:11">
      <c r="A224" s="10" t="s">
        <v>318</v>
      </c>
      <c r="B224" s="11" t="s">
        <v>32</v>
      </c>
      <c r="C224" s="11">
        <v>2</v>
      </c>
      <c r="D224" s="12">
        <v>38.729999999999997</v>
      </c>
      <c r="E224" s="12">
        <v>8.81</v>
      </c>
      <c r="F224" s="12">
        <v>0</v>
      </c>
      <c r="G224" s="12">
        <v>47.54</v>
      </c>
      <c r="H224" s="12">
        <v>0.01</v>
      </c>
      <c r="I224" s="12">
        <v>30.8</v>
      </c>
      <c r="J224" s="12">
        <v>30.81</v>
      </c>
      <c r="K224" s="12">
        <v>78.349999999999994</v>
      </c>
    </row>
    <row r="225" spans="1:11">
      <c r="A225" s="10" t="s">
        <v>319</v>
      </c>
      <c r="B225" s="11" t="s">
        <v>152</v>
      </c>
      <c r="C225" s="11">
        <v>9</v>
      </c>
      <c r="D225" s="12">
        <v>7082.05</v>
      </c>
      <c r="E225" s="12">
        <v>1403.05</v>
      </c>
      <c r="F225" s="12">
        <v>4971.0600000000004</v>
      </c>
      <c r="G225" s="12">
        <v>13456.16</v>
      </c>
      <c r="H225" s="12">
        <v>134.54</v>
      </c>
      <c r="I225" s="12">
        <v>471.49</v>
      </c>
      <c r="J225" s="12">
        <v>606.03</v>
      </c>
      <c r="K225" s="12">
        <v>14062.19</v>
      </c>
    </row>
    <row r="226" spans="1:11">
      <c r="A226" s="10" t="s">
        <v>320</v>
      </c>
      <c r="B226" s="11" t="s">
        <v>101</v>
      </c>
      <c r="C226" s="11">
        <v>10</v>
      </c>
      <c r="D226" s="12">
        <v>382.66</v>
      </c>
      <c r="E226" s="12">
        <v>0</v>
      </c>
      <c r="F226" s="12">
        <v>0</v>
      </c>
      <c r="G226" s="12">
        <v>382.66</v>
      </c>
      <c r="H226" s="12">
        <v>3.9</v>
      </c>
      <c r="I226" s="12">
        <v>1.94</v>
      </c>
      <c r="J226" s="12">
        <v>5.84</v>
      </c>
      <c r="K226" s="12">
        <v>388.5</v>
      </c>
    </row>
    <row r="227" spans="1:11">
      <c r="A227" s="10" t="s">
        <v>321</v>
      </c>
      <c r="B227" s="11" t="s">
        <v>27</v>
      </c>
      <c r="C227" s="11">
        <v>1</v>
      </c>
      <c r="D227" s="12">
        <v>167.77</v>
      </c>
      <c r="E227" s="12">
        <v>1.24</v>
      </c>
      <c r="F227" s="12">
        <v>0</v>
      </c>
      <c r="G227" s="12">
        <v>169.01</v>
      </c>
      <c r="H227" s="12">
        <v>5.55</v>
      </c>
      <c r="I227" s="12">
        <v>3.2</v>
      </c>
      <c r="J227" s="12">
        <v>8.75</v>
      </c>
      <c r="K227" s="12">
        <v>177.76</v>
      </c>
    </row>
    <row r="228" spans="1:11">
      <c r="A228" s="10" t="s">
        <v>322</v>
      </c>
      <c r="B228" s="11" t="s">
        <v>101</v>
      </c>
      <c r="C228" s="11">
        <v>8</v>
      </c>
      <c r="D228" s="12">
        <v>781988.85</v>
      </c>
      <c r="E228" s="12">
        <v>0</v>
      </c>
      <c r="F228" s="12">
        <v>0</v>
      </c>
      <c r="G228" s="12">
        <v>781988.85</v>
      </c>
      <c r="H228" s="12">
        <v>2572.7399999999998</v>
      </c>
      <c r="I228" s="12">
        <v>10594.26</v>
      </c>
      <c r="J228" s="12">
        <v>13167</v>
      </c>
      <c r="K228" s="12">
        <v>795155.85</v>
      </c>
    </row>
    <row r="229" spans="1:11">
      <c r="A229" s="10" t="s">
        <v>323</v>
      </c>
      <c r="B229" s="11" t="s">
        <v>288</v>
      </c>
      <c r="C229" s="11">
        <v>12</v>
      </c>
      <c r="D229" s="12">
        <v>22.88</v>
      </c>
      <c r="E229" s="12">
        <v>0</v>
      </c>
      <c r="F229" s="12">
        <v>0</v>
      </c>
      <c r="G229" s="12">
        <v>22.88</v>
      </c>
      <c r="H229" s="12">
        <v>10684</v>
      </c>
      <c r="I229" s="12">
        <v>72</v>
      </c>
      <c r="J229" s="12">
        <v>10756</v>
      </c>
      <c r="K229" s="12">
        <v>10778.88</v>
      </c>
    </row>
    <row r="230" spans="1:11">
      <c r="A230" s="10" t="s">
        <v>324</v>
      </c>
      <c r="B230" s="11" t="s">
        <v>288</v>
      </c>
      <c r="C230" s="11">
        <v>12</v>
      </c>
      <c r="D230" s="12">
        <v>615.9</v>
      </c>
      <c r="E230" s="12">
        <v>0</v>
      </c>
      <c r="F230" s="12">
        <v>0</v>
      </c>
      <c r="G230" s="12">
        <v>615.9</v>
      </c>
      <c r="H230" s="12">
        <v>518.83000000000004</v>
      </c>
      <c r="I230" s="12">
        <v>28.32</v>
      </c>
      <c r="J230" s="12">
        <v>547.15</v>
      </c>
      <c r="K230" s="12">
        <v>1163.05</v>
      </c>
    </row>
    <row r="231" spans="1:11">
      <c r="A231" s="10" t="s">
        <v>325</v>
      </c>
      <c r="B231" s="11" t="s">
        <v>15</v>
      </c>
      <c r="C231" s="11">
        <v>1</v>
      </c>
      <c r="D231" s="12">
        <v>87564.27</v>
      </c>
      <c r="E231" s="12">
        <v>0</v>
      </c>
      <c r="F231" s="12">
        <v>0</v>
      </c>
      <c r="G231" s="12">
        <v>87564.27</v>
      </c>
      <c r="H231" s="12">
        <v>0</v>
      </c>
      <c r="I231" s="12">
        <v>0</v>
      </c>
      <c r="J231" s="12">
        <v>0</v>
      </c>
      <c r="K231" s="12">
        <v>87564.27</v>
      </c>
    </row>
    <row r="232" spans="1:11">
      <c r="A232" s="10" t="s">
        <v>326</v>
      </c>
      <c r="B232" s="11" t="s">
        <v>23</v>
      </c>
      <c r="C232" s="11">
        <v>11</v>
      </c>
      <c r="D232" s="12">
        <v>333400.98</v>
      </c>
      <c r="E232" s="12">
        <v>0</v>
      </c>
      <c r="F232" s="12">
        <v>0</v>
      </c>
      <c r="G232" s="12">
        <v>333400.98</v>
      </c>
      <c r="H232" s="12">
        <v>76881</v>
      </c>
      <c r="I232" s="12">
        <v>8416.82</v>
      </c>
      <c r="J232" s="12">
        <v>85297.82</v>
      </c>
      <c r="K232" s="12">
        <v>418698.8</v>
      </c>
    </row>
    <row r="233" spans="1:11">
      <c r="A233" s="10" t="s">
        <v>327</v>
      </c>
      <c r="B233" s="11" t="s">
        <v>23</v>
      </c>
      <c r="C233" s="11">
        <v>11</v>
      </c>
      <c r="D233" s="12">
        <v>3611536.5</v>
      </c>
      <c r="E233" s="12">
        <v>20.43</v>
      </c>
      <c r="F233" s="12">
        <v>7.5</v>
      </c>
      <c r="G233" s="12">
        <v>3611564.43</v>
      </c>
      <c r="H233" s="12">
        <v>50172</v>
      </c>
      <c r="I233" s="12">
        <v>12792.9</v>
      </c>
      <c r="J233" s="12">
        <v>62964.9</v>
      </c>
      <c r="K233" s="12">
        <v>3674529.33</v>
      </c>
    </row>
    <row r="234" spans="1:11">
      <c r="A234" s="10" t="s">
        <v>328</v>
      </c>
      <c r="B234" s="11" t="s">
        <v>23</v>
      </c>
      <c r="C234" s="11">
        <v>11</v>
      </c>
      <c r="D234" s="12">
        <v>603129.86</v>
      </c>
      <c r="E234" s="12">
        <v>0</v>
      </c>
      <c r="F234" s="12">
        <v>0</v>
      </c>
      <c r="G234" s="12">
        <v>603129.86</v>
      </c>
      <c r="H234" s="12">
        <v>19302</v>
      </c>
      <c r="I234" s="12">
        <v>47218.19</v>
      </c>
      <c r="J234" s="12">
        <v>66520.19</v>
      </c>
      <c r="K234" s="12">
        <v>669650.05000000005</v>
      </c>
    </row>
    <row r="235" spans="1:11">
      <c r="A235" s="10" t="s">
        <v>329</v>
      </c>
      <c r="B235" s="11" t="s">
        <v>32</v>
      </c>
      <c r="C235" s="11">
        <v>2</v>
      </c>
      <c r="D235" s="12">
        <v>2919</v>
      </c>
      <c r="E235" s="12">
        <v>0</v>
      </c>
      <c r="F235" s="12">
        <v>0</v>
      </c>
      <c r="G235" s="12">
        <v>2919</v>
      </c>
      <c r="H235" s="12">
        <v>16.100000000000001</v>
      </c>
      <c r="I235" s="12">
        <v>0</v>
      </c>
      <c r="J235" s="12">
        <v>16.100000000000001</v>
      </c>
      <c r="K235" s="12">
        <v>2935.1</v>
      </c>
    </row>
    <row r="236" spans="1:11">
      <c r="A236" s="10" t="s">
        <v>330</v>
      </c>
      <c r="B236" s="11" t="s">
        <v>312</v>
      </c>
      <c r="C236" s="11">
        <v>3</v>
      </c>
      <c r="D236" s="12">
        <v>135.78</v>
      </c>
      <c r="E236" s="12">
        <v>0</v>
      </c>
      <c r="F236" s="12">
        <v>0</v>
      </c>
      <c r="G236" s="12">
        <v>135.78</v>
      </c>
      <c r="H236" s="12">
        <v>0</v>
      </c>
      <c r="I236" s="12">
        <v>1734.22</v>
      </c>
      <c r="J236" s="12">
        <v>1734.22</v>
      </c>
      <c r="K236" s="12">
        <v>1870</v>
      </c>
    </row>
    <row r="237" spans="1:11">
      <c r="A237" s="10" t="s">
        <v>331</v>
      </c>
      <c r="B237" s="11" t="s">
        <v>101</v>
      </c>
      <c r="C237" s="11">
        <v>10</v>
      </c>
      <c r="D237" s="12">
        <v>461846.82</v>
      </c>
      <c r="E237" s="12">
        <v>0</v>
      </c>
      <c r="F237" s="12">
        <v>0</v>
      </c>
      <c r="G237" s="12">
        <v>461846.82</v>
      </c>
      <c r="H237" s="12">
        <v>0</v>
      </c>
      <c r="I237" s="12">
        <v>54.55</v>
      </c>
      <c r="J237" s="12">
        <v>54.55</v>
      </c>
      <c r="K237" s="12">
        <v>461901.37</v>
      </c>
    </row>
    <row r="238" spans="1:11">
      <c r="A238" s="10" t="s">
        <v>332</v>
      </c>
      <c r="B238" s="11" t="s">
        <v>132</v>
      </c>
      <c r="C238" s="11">
        <v>2</v>
      </c>
      <c r="D238" s="12">
        <v>3945.29</v>
      </c>
      <c r="E238" s="12">
        <v>0</v>
      </c>
      <c r="F238" s="12">
        <v>0</v>
      </c>
      <c r="G238" s="12">
        <v>3945.29</v>
      </c>
      <c r="H238" s="12">
        <v>0</v>
      </c>
      <c r="I238" s="12">
        <v>0</v>
      </c>
      <c r="J238" s="12">
        <v>0</v>
      </c>
      <c r="K238" s="12">
        <v>3945.29</v>
      </c>
    </row>
    <row r="239" spans="1:11">
      <c r="A239" s="10" t="s">
        <v>333</v>
      </c>
      <c r="B239" s="11" t="s">
        <v>334</v>
      </c>
      <c r="C239" s="11" t="s">
        <v>335</v>
      </c>
      <c r="D239" s="12">
        <v>3640.35</v>
      </c>
      <c r="E239" s="12">
        <v>0</v>
      </c>
      <c r="F239" s="12">
        <v>0</v>
      </c>
      <c r="G239" s="12">
        <v>3640.35</v>
      </c>
      <c r="H239" s="12">
        <v>9199.3799999999992</v>
      </c>
      <c r="I239" s="12">
        <v>156.76</v>
      </c>
      <c r="J239" s="12">
        <v>9356.14</v>
      </c>
      <c r="K239" s="12">
        <v>12996.49</v>
      </c>
    </row>
    <row r="240" spans="1:11">
      <c r="A240" s="10" t="s">
        <v>336</v>
      </c>
      <c r="B240" s="11" t="s">
        <v>337</v>
      </c>
      <c r="C240" s="11">
        <v>5</v>
      </c>
      <c r="D240" s="12">
        <v>1473.05</v>
      </c>
      <c r="E240" s="12">
        <v>122.8</v>
      </c>
      <c r="F240" s="12">
        <v>0</v>
      </c>
      <c r="G240" s="12">
        <v>1595.85</v>
      </c>
      <c r="H240" s="12">
        <v>0</v>
      </c>
      <c r="I240" s="12">
        <v>155.15</v>
      </c>
      <c r="J240" s="12">
        <v>155.15</v>
      </c>
      <c r="K240" s="12">
        <v>1751</v>
      </c>
    </row>
    <row r="241" spans="1:11">
      <c r="A241" s="10" t="s">
        <v>338</v>
      </c>
      <c r="B241" s="11" t="s">
        <v>23</v>
      </c>
      <c r="C241" s="11">
        <v>11</v>
      </c>
      <c r="D241" s="12">
        <v>1714753.37</v>
      </c>
      <c r="E241" s="12">
        <v>5</v>
      </c>
      <c r="F241" s="12">
        <v>0</v>
      </c>
      <c r="G241" s="12">
        <v>1714758.37</v>
      </c>
      <c r="H241" s="12">
        <v>966</v>
      </c>
      <c r="I241" s="12">
        <v>34991.79</v>
      </c>
      <c r="J241" s="12">
        <v>35957.79</v>
      </c>
      <c r="K241" s="12">
        <v>1750716.16</v>
      </c>
    </row>
    <row r="242" spans="1:11">
      <c r="A242" s="10" t="s">
        <v>339</v>
      </c>
      <c r="B242" s="11" t="s">
        <v>59</v>
      </c>
      <c r="C242" s="11">
        <v>1</v>
      </c>
      <c r="D242" s="12">
        <v>1.56</v>
      </c>
      <c r="E242" s="12">
        <v>0</v>
      </c>
      <c r="F242" s="12">
        <v>0</v>
      </c>
      <c r="G242" s="12">
        <v>1.56</v>
      </c>
      <c r="H242" s="12">
        <v>0</v>
      </c>
      <c r="I242" s="12">
        <v>0</v>
      </c>
      <c r="J242" s="12">
        <v>0</v>
      </c>
      <c r="K242" s="12">
        <v>1.56</v>
      </c>
    </row>
    <row r="243" spans="1:11">
      <c r="A243" s="10" t="s">
        <v>340</v>
      </c>
      <c r="B243" s="11" t="s">
        <v>179</v>
      </c>
      <c r="C243" s="11">
        <v>9</v>
      </c>
      <c r="D243" s="12">
        <v>59341.81</v>
      </c>
      <c r="E243" s="12">
        <v>11.83</v>
      </c>
      <c r="F243" s="12">
        <v>0</v>
      </c>
      <c r="G243" s="12">
        <v>59353.64</v>
      </c>
      <c r="H243" s="12">
        <v>2210.44</v>
      </c>
      <c r="I243" s="12">
        <v>375.07</v>
      </c>
      <c r="J243" s="12">
        <v>2585.5100000000002</v>
      </c>
      <c r="K243" s="12">
        <v>61939.15</v>
      </c>
    </row>
    <row r="244" spans="1:11">
      <c r="A244" s="10" t="s">
        <v>341</v>
      </c>
      <c r="B244" s="11" t="s">
        <v>23</v>
      </c>
      <c r="C244" s="11">
        <v>11</v>
      </c>
      <c r="D244" s="12">
        <v>1250069.29</v>
      </c>
      <c r="E244" s="12">
        <v>23643.98</v>
      </c>
      <c r="F244" s="12">
        <v>0</v>
      </c>
      <c r="G244" s="12">
        <v>1273713.27</v>
      </c>
      <c r="H244" s="12">
        <v>58224.63</v>
      </c>
      <c r="I244" s="12">
        <v>78355.78</v>
      </c>
      <c r="J244" s="12">
        <v>136580.41</v>
      </c>
      <c r="K244" s="12">
        <v>1410293.68</v>
      </c>
    </row>
    <row r="245" spans="1:11">
      <c r="A245" s="10" t="s">
        <v>342</v>
      </c>
      <c r="B245" s="11" t="s">
        <v>23</v>
      </c>
      <c r="C245" s="11">
        <v>11</v>
      </c>
      <c r="D245" s="12">
        <v>2481440.5099999998</v>
      </c>
      <c r="E245" s="12">
        <v>0</v>
      </c>
      <c r="F245" s="12">
        <v>0</v>
      </c>
      <c r="G245" s="12">
        <v>2481440.5099999998</v>
      </c>
      <c r="H245" s="12">
        <v>37426</v>
      </c>
      <c r="I245" s="12">
        <v>100949.98</v>
      </c>
      <c r="J245" s="12">
        <v>138375.98000000001</v>
      </c>
      <c r="K245" s="12">
        <v>2619816.4900000002</v>
      </c>
    </row>
    <row r="246" spans="1:11">
      <c r="A246" s="10" t="s">
        <v>343</v>
      </c>
      <c r="B246" s="11" t="s">
        <v>344</v>
      </c>
      <c r="C246" s="11">
        <v>8</v>
      </c>
      <c r="D246" s="12">
        <v>1392808.52</v>
      </c>
      <c r="E246" s="12">
        <v>41.31</v>
      </c>
      <c r="F246" s="12">
        <v>78230.759999999995</v>
      </c>
      <c r="G246" s="12">
        <v>1471080.59</v>
      </c>
      <c r="H246" s="12">
        <v>2444.75</v>
      </c>
      <c r="I246" s="12">
        <v>22330.19</v>
      </c>
      <c r="J246" s="12">
        <v>24774.94</v>
      </c>
      <c r="K246" s="12">
        <v>1495855.53</v>
      </c>
    </row>
    <row r="247" spans="1:11">
      <c r="A247" s="10" t="s">
        <v>345</v>
      </c>
      <c r="B247" s="11" t="s">
        <v>25</v>
      </c>
      <c r="C247" s="11">
        <v>6</v>
      </c>
      <c r="D247" s="12">
        <v>43964.51</v>
      </c>
      <c r="E247" s="12">
        <v>0</v>
      </c>
      <c r="F247" s="12">
        <v>1013</v>
      </c>
      <c r="G247" s="12">
        <v>44977.51</v>
      </c>
      <c r="H247" s="12">
        <v>0</v>
      </c>
      <c r="I247" s="12">
        <v>0.12</v>
      </c>
      <c r="J247" s="12">
        <v>0.12</v>
      </c>
      <c r="K247" s="12">
        <v>44977.63</v>
      </c>
    </row>
    <row r="248" spans="1:11">
      <c r="A248" s="10" t="s">
        <v>346</v>
      </c>
      <c r="B248" s="11" t="s">
        <v>347</v>
      </c>
      <c r="C248" s="11">
        <v>9</v>
      </c>
      <c r="D248" s="12">
        <v>331.31</v>
      </c>
      <c r="E248" s="12">
        <v>0</v>
      </c>
      <c r="F248" s="12">
        <v>100059</v>
      </c>
      <c r="G248" s="12">
        <v>100390.31</v>
      </c>
      <c r="H248" s="12">
        <v>0</v>
      </c>
      <c r="I248" s="12">
        <v>0</v>
      </c>
      <c r="J248" s="12">
        <v>0</v>
      </c>
      <c r="K248" s="12">
        <v>100390.31</v>
      </c>
    </row>
    <row r="249" spans="1:11">
      <c r="A249" s="10" t="s">
        <v>348</v>
      </c>
      <c r="B249" s="11" t="s">
        <v>101</v>
      </c>
      <c r="C249" s="11">
        <v>10</v>
      </c>
      <c r="D249" s="12">
        <v>106505.38</v>
      </c>
      <c r="E249" s="12">
        <v>0</v>
      </c>
      <c r="F249" s="12">
        <v>0</v>
      </c>
      <c r="G249" s="12">
        <v>106505.38</v>
      </c>
      <c r="H249" s="12">
        <v>0</v>
      </c>
      <c r="I249" s="12">
        <v>83.64</v>
      </c>
      <c r="J249" s="12">
        <v>83.64</v>
      </c>
      <c r="K249" s="12">
        <v>106589.02</v>
      </c>
    </row>
    <row r="250" spans="1:11">
      <c r="A250" s="10" t="s">
        <v>349</v>
      </c>
      <c r="B250" s="11" t="s">
        <v>101</v>
      </c>
      <c r="C250" s="11">
        <v>10</v>
      </c>
      <c r="D250" s="12">
        <v>46692.42</v>
      </c>
      <c r="E250" s="12">
        <v>0</v>
      </c>
      <c r="F250" s="12">
        <v>0</v>
      </c>
      <c r="G250" s="12">
        <v>46692.42</v>
      </c>
      <c r="H250" s="12">
        <v>0</v>
      </c>
      <c r="I250" s="12">
        <v>0</v>
      </c>
      <c r="J250" s="12">
        <v>0</v>
      </c>
      <c r="K250" s="12">
        <v>46692.42</v>
      </c>
    </row>
    <row r="251" spans="1:11">
      <c r="A251" s="10" t="s">
        <v>350</v>
      </c>
      <c r="B251" s="11" t="s">
        <v>59</v>
      </c>
      <c r="C251" s="11">
        <v>1</v>
      </c>
      <c r="D251" s="12">
        <v>17</v>
      </c>
      <c r="E251" s="12">
        <v>0</v>
      </c>
      <c r="F251" s="12">
        <v>0</v>
      </c>
      <c r="G251" s="12">
        <v>17</v>
      </c>
      <c r="H251" s="12">
        <v>0</v>
      </c>
      <c r="I251" s="12">
        <v>0</v>
      </c>
      <c r="J251" s="12">
        <v>0</v>
      </c>
      <c r="K251" s="12">
        <v>17</v>
      </c>
    </row>
    <row r="252" spans="1:11">
      <c r="A252" s="10" t="s">
        <v>351</v>
      </c>
      <c r="B252" s="11" t="s">
        <v>352</v>
      </c>
      <c r="C252" s="11">
        <v>9</v>
      </c>
      <c r="D252" s="12">
        <v>2822.82</v>
      </c>
      <c r="E252" s="12">
        <v>268.41000000000003</v>
      </c>
      <c r="F252" s="12">
        <v>0</v>
      </c>
      <c r="G252" s="12">
        <v>3091.23</v>
      </c>
      <c r="H252" s="12">
        <v>261.11</v>
      </c>
      <c r="I252" s="12">
        <v>56.94</v>
      </c>
      <c r="J252" s="12">
        <v>318.05</v>
      </c>
      <c r="K252" s="12">
        <v>3409.28</v>
      </c>
    </row>
    <row r="253" spans="1:11">
      <c r="A253" s="10" t="s">
        <v>353</v>
      </c>
      <c r="B253" s="11" t="s">
        <v>251</v>
      </c>
      <c r="C253" s="11">
        <v>3</v>
      </c>
      <c r="D253" s="12">
        <v>185.68</v>
      </c>
      <c r="E253" s="12">
        <v>0</v>
      </c>
      <c r="F253" s="12">
        <v>0</v>
      </c>
      <c r="G253" s="12">
        <v>185.68</v>
      </c>
      <c r="H253" s="12">
        <v>6.38</v>
      </c>
      <c r="I253" s="12">
        <v>7.9</v>
      </c>
      <c r="J253" s="12">
        <v>14.28</v>
      </c>
      <c r="K253" s="12">
        <v>199.96</v>
      </c>
    </row>
    <row r="254" spans="1:11">
      <c r="A254" s="10" t="s">
        <v>354</v>
      </c>
      <c r="B254" s="11" t="s">
        <v>355</v>
      </c>
      <c r="C254" s="11">
        <v>3</v>
      </c>
      <c r="D254" s="12">
        <v>12.03</v>
      </c>
      <c r="E254" s="12">
        <v>0</v>
      </c>
      <c r="F254" s="12">
        <v>0</v>
      </c>
      <c r="G254" s="12">
        <v>12.03</v>
      </c>
      <c r="H254" s="12">
        <v>0</v>
      </c>
      <c r="I254" s="12">
        <v>0.21</v>
      </c>
      <c r="J254" s="12">
        <v>0.21</v>
      </c>
      <c r="K254" s="12">
        <v>12.24</v>
      </c>
    </row>
    <row r="255" spans="1:11">
      <c r="A255" s="10" t="s">
        <v>356</v>
      </c>
      <c r="B255" s="11" t="s">
        <v>59</v>
      </c>
      <c r="C255" s="11">
        <v>1</v>
      </c>
      <c r="D255" s="12">
        <v>7.29</v>
      </c>
      <c r="E255" s="12">
        <v>0</v>
      </c>
      <c r="F255" s="12">
        <v>0</v>
      </c>
      <c r="G255" s="12">
        <v>7.29</v>
      </c>
      <c r="H255" s="12">
        <v>0</v>
      </c>
      <c r="I255" s="12">
        <v>0</v>
      </c>
      <c r="J255" s="12">
        <v>0</v>
      </c>
      <c r="K255" s="12">
        <v>7.29</v>
      </c>
    </row>
    <row r="256" spans="1:11">
      <c r="A256" s="10" t="s">
        <v>357</v>
      </c>
      <c r="B256" s="11" t="s">
        <v>67</v>
      </c>
      <c r="C256" s="11">
        <v>5</v>
      </c>
      <c r="D256" s="12">
        <v>765.34</v>
      </c>
      <c r="E256" s="12">
        <v>0</v>
      </c>
      <c r="F256" s="12">
        <v>0</v>
      </c>
      <c r="G256" s="12">
        <v>765.34</v>
      </c>
      <c r="H256" s="12">
        <v>0</v>
      </c>
      <c r="I256" s="12">
        <v>0</v>
      </c>
      <c r="J256" s="12">
        <v>0</v>
      </c>
      <c r="K256" s="12">
        <v>765.34</v>
      </c>
    </row>
    <row r="257" spans="1:11">
      <c r="A257" s="10" t="s">
        <v>358</v>
      </c>
      <c r="B257" s="11" t="s">
        <v>75</v>
      </c>
      <c r="C257" s="11">
        <v>2</v>
      </c>
      <c r="D257" s="12">
        <v>11162.12</v>
      </c>
      <c r="E257" s="12">
        <v>72.59</v>
      </c>
      <c r="F257" s="12">
        <v>13.33</v>
      </c>
      <c r="G257" s="12">
        <v>11248.04</v>
      </c>
      <c r="H257" s="12">
        <v>3287.87</v>
      </c>
      <c r="I257" s="12">
        <v>757.97</v>
      </c>
      <c r="J257" s="12">
        <v>4045.84</v>
      </c>
      <c r="K257" s="12">
        <v>15293.88</v>
      </c>
    </row>
    <row r="258" spans="1:11">
      <c r="A258" s="10" t="s">
        <v>359</v>
      </c>
      <c r="B258" s="11" t="s">
        <v>49</v>
      </c>
      <c r="C258" s="11">
        <v>4</v>
      </c>
      <c r="D258" s="12">
        <v>2.2200000000000002</v>
      </c>
      <c r="E258" s="12">
        <v>0</v>
      </c>
      <c r="F258" s="12">
        <v>0</v>
      </c>
      <c r="G258" s="12">
        <v>2.2200000000000002</v>
      </c>
      <c r="H258" s="12">
        <v>25.14</v>
      </c>
      <c r="I258" s="12">
        <v>0.86</v>
      </c>
      <c r="J258" s="12">
        <v>26</v>
      </c>
      <c r="K258" s="12">
        <v>28.22</v>
      </c>
    </row>
    <row r="259" spans="1:11">
      <c r="A259" s="10" t="s">
        <v>360</v>
      </c>
      <c r="B259" s="11" t="s">
        <v>17</v>
      </c>
      <c r="C259" s="11">
        <v>1</v>
      </c>
      <c r="D259" s="12">
        <v>1.98</v>
      </c>
      <c r="E259" s="12">
        <v>0</v>
      </c>
      <c r="F259" s="12">
        <v>0</v>
      </c>
      <c r="G259" s="12">
        <v>1.98</v>
      </c>
      <c r="H259" s="12">
        <v>0</v>
      </c>
      <c r="I259" s="12">
        <v>0</v>
      </c>
      <c r="J259" s="12">
        <v>0</v>
      </c>
      <c r="K259" s="12">
        <v>1.98</v>
      </c>
    </row>
    <row r="260" spans="1:11">
      <c r="A260" s="10" t="s">
        <v>361</v>
      </c>
      <c r="B260" s="11" t="s">
        <v>17</v>
      </c>
      <c r="C260" s="11">
        <v>1</v>
      </c>
      <c r="D260" s="12">
        <v>8.6</v>
      </c>
      <c r="E260" s="12">
        <v>21.98</v>
      </c>
      <c r="F260" s="12">
        <v>0</v>
      </c>
      <c r="G260" s="12">
        <v>30.58</v>
      </c>
      <c r="H260" s="12">
        <v>63.59</v>
      </c>
      <c r="I260" s="12">
        <v>44.55</v>
      </c>
      <c r="J260" s="12">
        <v>108.14</v>
      </c>
      <c r="K260" s="12">
        <v>138.72</v>
      </c>
    </row>
    <row r="261" spans="1:11">
      <c r="A261" s="10" t="s">
        <v>362</v>
      </c>
      <c r="B261" s="11" t="s">
        <v>363</v>
      </c>
      <c r="C261" s="11">
        <v>3</v>
      </c>
      <c r="D261" s="12">
        <v>4941.82</v>
      </c>
      <c r="E261" s="12">
        <v>3489.86</v>
      </c>
      <c r="F261" s="12">
        <v>0</v>
      </c>
      <c r="G261" s="12">
        <v>8431.68</v>
      </c>
      <c r="H261" s="12">
        <v>4470.9799999999996</v>
      </c>
      <c r="I261" s="12">
        <v>12373.79</v>
      </c>
      <c r="J261" s="12">
        <v>16844.77</v>
      </c>
      <c r="K261" s="12">
        <v>25276.45</v>
      </c>
    </row>
    <row r="262" spans="1:11">
      <c r="A262" s="10" t="s">
        <v>364</v>
      </c>
      <c r="B262" s="11" t="s">
        <v>25</v>
      </c>
      <c r="C262" s="11">
        <v>6</v>
      </c>
      <c r="D262" s="12">
        <v>672.75</v>
      </c>
      <c r="E262" s="12">
        <v>2.0499999999999998</v>
      </c>
      <c r="F262" s="12">
        <v>0</v>
      </c>
      <c r="G262" s="12">
        <v>674.8</v>
      </c>
      <c r="H262" s="12">
        <v>2.42</v>
      </c>
      <c r="I262" s="12">
        <v>894.53</v>
      </c>
      <c r="J262" s="12">
        <v>896.95</v>
      </c>
      <c r="K262" s="12">
        <v>1571.75</v>
      </c>
    </row>
    <row r="263" spans="1:11">
      <c r="A263" s="10" t="s">
        <v>365</v>
      </c>
      <c r="B263" s="11" t="s">
        <v>59</v>
      </c>
      <c r="C263" s="11">
        <v>1</v>
      </c>
      <c r="D263" s="12">
        <v>7.0000000000000007E-2</v>
      </c>
      <c r="E263" s="12">
        <v>0</v>
      </c>
      <c r="F263" s="12">
        <v>0</v>
      </c>
      <c r="G263" s="12">
        <v>7.0000000000000007E-2</v>
      </c>
      <c r="H263" s="12">
        <v>0</v>
      </c>
      <c r="I263" s="12">
        <v>0</v>
      </c>
      <c r="J263" s="12">
        <v>0</v>
      </c>
      <c r="K263" s="12">
        <v>7.0000000000000007E-2</v>
      </c>
    </row>
    <row r="264" spans="1:11">
      <c r="A264" s="10" t="s">
        <v>366</v>
      </c>
      <c r="B264" s="11" t="s">
        <v>45</v>
      </c>
      <c r="C264" s="11">
        <v>1</v>
      </c>
      <c r="D264" s="12">
        <v>0.36</v>
      </c>
      <c r="E264" s="12">
        <v>0</v>
      </c>
      <c r="F264" s="12">
        <v>0</v>
      </c>
      <c r="G264" s="12">
        <v>0.36</v>
      </c>
      <c r="H264" s="12">
        <v>0</v>
      </c>
      <c r="I264" s="12">
        <v>0.93</v>
      </c>
      <c r="J264" s="12">
        <v>0.93</v>
      </c>
      <c r="K264" s="12">
        <v>1.29</v>
      </c>
    </row>
    <row r="265" spans="1:11">
      <c r="A265" s="10" t="s">
        <v>367</v>
      </c>
      <c r="B265" s="11" t="s">
        <v>13</v>
      </c>
      <c r="C265" s="11">
        <v>1</v>
      </c>
      <c r="D265" s="12">
        <v>52007.62</v>
      </c>
      <c r="E265" s="12">
        <v>0</v>
      </c>
      <c r="F265" s="12">
        <v>0</v>
      </c>
      <c r="G265" s="12">
        <v>52007.62</v>
      </c>
      <c r="H265" s="12">
        <v>815.59</v>
      </c>
      <c r="I265" s="12">
        <v>19218.52</v>
      </c>
      <c r="J265" s="12">
        <v>20034.11</v>
      </c>
      <c r="K265" s="12">
        <v>72041.73</v>
      </c>
    </row>
    <row r="266" spans="1:11">
      <c r="A266" s="10" t="s">
        <v>368</v>
      </c>
      <c r="B266" s="11" t="s">
        <v>45</v>
      </c>
      <c r="C266" s="11">
        <v>1</v>
      </c>
      <c r="D266" s="12">
        <v>4404.3</v>
      </c>
      <c r="E266" s="12">
        <v>22.33</v>
      </c>
      <c r="F266" s="12">
        <v>0</v>
      </c>
      <c r="G266" s="12">
        <v>4426.63</v>
      </c>
      <c r="H266" s="12">
        <v>8.8699999999999992</v>
      </c>
      <c r="I266" s="12">
        <v>651.37</v>
      </c>
      <c r="J266" s="12">
        <v>660.24</v>
      </c>
      <c r="K266" s="12">
        <v>5086.87</v>
      </c>
    </row>
    <row r="267" spans="1:11">
      <c r="A267" s="10" t="s">
        <v>369</v>
      </c>
      <c r="B267" s="11" t="s">
        <v>370</v>
      </c>
      <c r="C267" s="11" t="s">
        <v>371</v>
      </c>
      <c r="D267" s="12">
        <v>0</v>
      </c>
      <c r="E267" s="12">
        <v>0</v>
      </c>
      <c r="F267" s="12">
        <v>113.61</v>
      </c>
      <c r="G267" s="12">
        <v>113.61</v>
      </c>
      <c r="H267" s="12">
        <v>0</v>
      </c>
      <c r="I267" s="12">
        <v>0</v>
      </c>
      <c r="J267" s="12">
        <v>0</v>
      </c>
      <c r="K267" s="12">
        <v>113.61</v>
      </c>
    </row>
    <row r="268" spans="1:11">
      <c r="A268" s="10" t="s">
        <v>372</v>
      </c>
      <c r="B268" s="11" t="s">
        <v>101</v>
      </c>
      <c r="C268" s="11">
        <v>10</v>
      </c>
      <c r="D268" s="12">
        <v>813.81</v>
      </c>
      <c r="E268" s="12">
        <v>0</v>
      </c>
      <c r="F268" s="12">
        <v>0</v>
      </c>
      <c r="G268" s="12">
        <v>813.81</v>
      </c>
      <c r="H268" s="12">
        <v>0</v>
      </c>
      <c r="I268" s="12">
        <v>0</v>
      </c>
      <c r="J268" s="12">
        <v>0</v>
      </c>
      <c r="K268" s="12">
        <v>813.81</v>
      </c>
    </row>
    <row r="269" spans="1:11">
      <c r="A269" s="10" t="s">
        <v>373</v>
      </c>
      <c r="B269" s="11" t="s">
        <v>374</v>
      </c>
      <c r="C269" s="11">
        <v>1</v>
      </c>
      <c r="D269" s="12">
        <v>555.07000000000005</v>
      </c>
      <c r="E269" s="12">
        <v>0</v>
      </c>
      <c r="F269" s="12">
        <v>0</v>
      </c>
      <c r="G269" s="12">
        <v>555.07000000000005</v>
      </c>
      <c r="H269" s="12">
        <v>0</v>
      </c>
      <c r="I269" s="12">
        <v>88</v>
      </c>
      <c r="J269" s="12">
        <v>88</v>
      </c>
      <c r="K269" s="12">
        <v>643.07000000000005</v>
      </c>
    </row>
    <row r="270" spans="1:11">
      <c r="A270" s="10" t="s">
        <v>375</v>
      </c>
      <c r="B270" s="11" t="s">
        <v>59</v>
      </c>
      <c r="C270" s="11">
        <v>1</v>
      </c>
      <c r="D270" s="12">
        <v>2.74</v>
      </c>
      <c r="E270" s="12">
        <v>0</v>
      </c>
      <c r="F270" s="12">
        <v>0</v>
      </c>
      <c r="G270" s="12">
        <v>2.74</v>
      </c>
      <c r="H270" s="12">
        <v>0</v>
      </c>
      <c r="I270" s="12">
        <v>0</v>
      </c>
      <c r="J270" s="12">
        <v>0</v>
      </c>
      <c r="K270" s="12">
        <v>2.74</v>
      </c>
    </row>
    <row r="271" spans="1:11">
      <c r="A271" s="10" t="s">
        <v>376</v>
      </c>
      <c r="B271" s="11" t="s">
        <v>32</v>
      </c>
      <c r="C271" s="11">
        <v>2</v>
      </c>
      <c r="D271" s="12">
        <v>14.07</v>
      </c>
      <c r="E271" s="12">
        <v>0</v>
      </c>
      <c r="F271" s="12">
        <v>0</v>
      </c>
      <c r="G271" s="12">
        <v>14.07</v>
      </c>
      <c r="H271" s="12">
        <v>10.220000000000001</v>
      </c>
      <c r="I271" s="12">
        <v>14.88</v>
      </c>
      <c r="J271" s="12">
        <v>25.1</v>
      </c>
      <c r="K271" s="12">
        <v>39.17</v>
      </c>
    </row>
    <row r="272" spans="1:11">
      <c r="A272" s="10" t="s">
        <v>377</v>
      </c>
      <c r="B272" s="11" t="s">
        <v>19</v>
      </c>
      <c r="C272" s="11">
        <v>1</v>
      </c>
      <c r="D272" s="12">
        <v>44.53</v>
      </c>
      <c r="E272" s="12">
        <v>7.64</v>
      </c>
      <c r="F272" s="12">
        <v>0</v>
      </c>
      <c r="G272" s="12">
        <v>52.17</v>
      </c>
      <c r="H272" s="12">
        <v>0.24</v>
      </c>
      <c r="I272" s="12">
        <v>232.52</v>
      </c>
      <c r="J272" s="12">
        <v>232.76</v>
      </c>
      <c r="K272" s="12">
        <v>284.93</v>
      </c>
    </row>
    <row r="273" spans="1:11">
      <c r="A273" s="10" t="s">
        <v>378</v>
      </c>
      <c r="B273" s="11" t="s">
        <v>91</v>
      </c>
      <c r="C273" s="11">
        <v>4</v>
      </c>
      <c r="D273" s="12">
        <v>0.74</v>
      </c>
      <c r="E273" s="12">
        <v>0</v>
      </c>
      <c r="F273" s="12">
        <v>0</v>
      </c>
      <c r="G273" s="12">
        <v>0.74</v>
      </c>
      <c r="H273" s="12">
        <v>0</v>
      </c>
      <c r="I273" s="12">
        <v>0</v>
      </c>
      <c r="J273" s="12">
        <v>0</v>
      </c>
      <c r="K273" s="12">
        <v>0.74</v>
      </c>
    </row>
    <row r="274" spans="1:11">
      <c r="A274" s="10" t="s">
        <v>379</v>
      </c>
      <c r="B274" s="11" t="s">
        <v>29</v>
      </c>
      <c r="C274" s="11">
        <v>7</v>
      </c>
      <c r="D274" s="12">
        <v>52252.46</v>
      </c>
      <c r="E274" s="12">
        <v>0</v>
      </c>
      <c r="F274" s="12">
        <v>0.12</v>
      </c>
      <c r="G274" s="12">
        <v>52252.58</v>
      </c>
      <c r="H274" s="12">
        <v>40.409999999999997</v>
      </c>
      <c r="I274" s="12">
        <v>192.18</v>
      </c>
      <c r="J274" s="12">
        <v>232.59</v>
      </c>
      <c r="K274" s="12">
        <v>52485.17</v>
      </c>
    </row>
    <row r="275" spans="1:11">
      <c r="A275" s="10" t="s">
        <v>380</v>
      </c>
      <c r="B275" s="11" t="s">
        <v>168</v>
      </c>
      <c r="C275" s="11">
        <v>1</v>
      </c>
      <c r="D275" s="12">
        <v>0</v>
      </c>
      <c r="E275" s="12">
        <v>0</v>
      </c>
      <c r="F275" s="12">
        <v>0</v>
      </c>
      <c r="G275" s="12">
        <v>0</v>
      </c>
      <c r="H275" s="12">
        <v>1973.33</v>
      </c>
      <c r="I275" s="12">
        <v>0</v>
      </c>
      <c r="J275" s="12">
        <v>1973.33</v>
      </c>
      <c r="K275" s="12">
        <v>1973.33</v>
      </c>
    </row>
    <row r="276" spans="1:11">
      <c r="A276" s="10" t="s">
        <v>381</v>
      </c>
      <c r="B276" s="11" t="s">
        <v>13</v>
      </c>
      <c r="C276" s="11">
        <v>1</v>
      </c>
      <c r="D276" s="12">
        <v>248.08</v>
      </c>
      <c r="E276" s="12">
        <v>0</v>
      </c>
      <c r="F276" s="12">
        <v>0</v>
      </c>
      <c r="G276" s="12">
        <v>248.08</v>
      </c>
      <c r="H276" s="12">
        <v>0</v>
      </c>
      <c r="I276" s="12">
        <v>1207.8599999999999</v>
      </c>
      <c r="J276" s="12">
        <v>1207.8599999999999</v>
      </c>
      <c r="K276" s="12">
        <v>1455.94</v>
      </c>
    </row>
    <row r="277" spans="1:11">
      <c r="A277" s="10" t="s">
        <v>382</v>
      </c>
      <c r="B277" s="11" t="s">
        <v>383</v>
      </c>
      <c r="C277" s="11">
        <v>9</v>
      </c>
      <c r="D277" s="12">
        <v>299.79000000000002</v>
      </c>
      <c r="E277" s="12">
        <v>88.51</v>
      </c>
      <c r="F277" s="12">
        <v>0</v>
      </c>
      <c r="G277" s="12">
        <v>388.3</v>
      </c>
      <c r="H277" s="12">
        <v>8</v>
      </c>
      <c r="I277" s="12">
        <v>0</v>
      </c>
      <c r="J277" s="12">
        <v>8</v>
      </c>
      <c r="K277" s="12">
        <v>396.3</v>
      </c>
    </row>
    <row r="278" spans="1:11">
      <c r="A278" s="10" t="s">
        <v>384</v>
      </c>
      <c r="B278" s="11" t="s">
        <v>17</v>
      </c>
      <c r="C278" s="11">
        <v>1</v>
      </c>
      <c r="D278" s="12">
        <v>789.4</v>
      </c>
      <c r="E278" s="12">
        <v>7.47</v>
      </c>
      <c r="F278" s="12">
        <v>6.78</v>
      </c>
      <c r="G278" s="12">
        <v>803.65</v>
      </c>
      <c r="H278" s="12">
        <v>125.53</v>
      </c>
      <c r="I278" s="12">
        <v>98.58</v>
      </c>
      <c r="J278" s="12">
        <v>224.11</v>
      </c>
      <c r="K278" s="12">
        <v>1027.76</v>
      </c>
    </row>
    <row r="279" spans="1:11">
      <c r="A279" s="10" t="s">
        <v>385</v>
      </c>
      <c r="B279" s="11" t="s">
        <v>56</v>
      </c>
      <c r="C279" s="11">
        <v>5</v>
      </c>
      <c r="D279" s="12">
        <v>39.22</v>
      </c>
      <c r="E279" s="12">
        <v>0.93</v>
      </c>
      <c r="F279" s="12">
        <v>0</v>
      </c>
      <c r="G279" s="12">
        <v>40.15</v>
      </c>
      <c r="H279" s="12">
        <v>0</v>
      </c>
      <c r="I279" s="12">
        <v>3.65</v>
      </c>
      <c r="J279" s="12">
        <v>3.65</v>
      </c>
      <c r="K279" s="12">
        <v>43.8</v>
      </c>
    </row>
    <row r="280" spans="1:11">
      <c r="A280" s="10" t="s">
        <v>386</v>
      </c>
      <c r="B280" s="11" t="s">
        <v>268</v>
      </c>
      <c r="C280" s="11">
        <v>3</v>
      </c>
      <c r="D280" s="12">
        <v>91.74</v>
      </c>
      <c r="E280" s="12">
        <v>0</v>
      </c>
      <c r="F280" s="12">
        <v>0</v>
      </c>
      <c r="G280" s="12">
        <v>91.74</v>
      </c>
      <c r="H280" s="12">
        <v>0</v>
      </c>
      <c r="I280" s="12">
        <v>53683.26</v>
      </c>
      <c r="J280" s="12">
        <v>53683.26</v>
      </c>
      <c r="K280" s="12">
        <v>53775</v>
      </c>
    </row>
    <row r="281" spans="1:11">
      <c r="A281" s="10" t="s">
        <v>387</v>
      </c>
      <c r="B281" s="11" t="s">
        <v>388</v>
      </c>
      <c r="C281" s="11">
        <v>5</v>
      </c>
      <c r="D281" s="12">
        <v>1562.77</v>
      </c>
      <c r="E281" s="12">
        <v>1.1000000000000001</v>
      </c>
      <c r="F281" s="12">
        <v>0</v>
      </c>
      <c r="G281" s="12">
        <v>1563.87</v>
      </c>
      <c r="H281" s="12">
        <v>0</v>
      </c>
      <c r="I281" s="12">
        <v>46892.68</v>
      </c>
      <c r="J281" s="12">
        <v>46892.68</v>
      </c>
      <c r="K281" s="12">
        <v>48456.55</v>
      </c>
    </row>
    <row r="282" spans="1:11">
      <c r="A282" s="10" t="s">
        <v>389</v>
      </c>
      <c r="B282" s="11" t="s">
        <v>101</v>
      </c>
      <c r="C282" s="11">
        <v>8</v>
      </c>
      <c r="D282" s="12">
        <v>1487594.54</v>
      </c>
      <c r="E282" s="12">
        <v>0</v>
      </c>
      <c r="F282" s="12">
        <v>0</v>
      </c>
      <c r="G282" s="12">
        <v>1487594.54</v>
      </c>
      <c r="H282" s="12">
        <v>43555.02</v>
      </c>
      <c r="I282" s="12">
        <v>18816.46</v>
      </c>
      <c r="J282" s="12">
        <v>62371.48</v>
      </c>
      <c r="K282" s="12">
        <v>1549966.02</v>
      </c>
    </row>
    <row r="283" spans="1:11">
      <c r="A283" s="10" t="s">
        <v>390</v>
      </c>
      <c r="B283" s="11" t="s">
        <v>38</v>
      </c>
      <c r="C283" s="11">
        <v>1</v>
      </c>
      <c r="D283" s="12">
        <v>1357.51</v>
      </c>
      <c r="E283" s="12">
        <v>195.37</v>
      </c>
      <c r="F283" s="12">
        <v>0</v>
      </c>
      <c r="G283" s="12">
        <v>1552.88</v>
      </c>
      <c r="H283" s="12">
        <v>52.24</v>
      </c>
      <c r="I283" s="12">
        <v>42.25</v>
      </c>
      <c r="J283" s="12">
        <v>94.49</v>
      </c>
      <c r="K283" s="12">
        <v>1647.37</v>
      </c>
    </row>
    <row r="284" spans="1:11">
      <c r="A284" s="10" t="s">
        <v>391</v>
      </c>
      <c r="B284" s="11" t="s">
        <v>107</v>
      </c>
      <c r="C284" s="11">
        <v>8</v>
      </c>
      <c r="D284" s="12">
        <v>998.69</v>
      </c>
      <c r="E284" s="12">
        <v>0</v>
      </c>
      <c r="F284" s="12">
        <v>0</v>
      </c>
      <c r="G284" s="12">
        <v>998.69</v>
      </c>
      <c r="H284" s="12">
        <v>0</v>
      </c>
      <c r="I284" s="12">
        <v>16.829999999999998</v>
      </c>
      <c r="J284" s="12">
        <v>16.829999999999998</v>
      </c>
      <c r="K284" s="12">
        <v>1015.52</v>
      </c>
    </row>
    <row r="285" spans="1:11">
      <c r="A285" s="10" t="s">
        <v>392</v>
      </c>
      <c r="B285" s="11" t="s">
        <v>111</v>
      </c>
      <c r="C285" s="11">
        <v>2</v>
      </c>
      <c r="D285" s="12">
        <v>85.35</v>
      </c>
      <c r="E285" s="12">
        <v>2.4</v>
      </c>
      <c r="F285" s="12">
        <v>0</v>
      </c>
      <c r="G285" s="12">
        <v>87.75</v>
      </c>
      <c r="H285" s="12">
        <v>0</v>
      </c>
      <c r="I285" s="12">
        <v>0</v>
      </c>
      <c r="J285" s="12">
        <v>0</v>
      </c>
      <c r="K285" s="12">
        <v>87.75</v>
      </c>
    </row>
    <row r="286" spans="1:11">
      <c r="A286" s="10" t="s">
        <v>393</v>
      </c>
      <c r="B286" s="11" t="s">
        <v>274</v>
      </c>
      <c r="C286" s="11">
        <v>1</v>
      </c>
      <c r="D286" s="12">
        <v>1704.74</v>
      </c>
      <c r="E286" s="12">
        <v>0.95</v>
      </c>
      <c r="F286" s="12">
        <v>0</v>
      </c>
      <c r="G286" s="12">
        <v>1705.69</v>
      </c>
      <c r="H286" s="12">
        <v>0</v>
      </c>
      <c r="I286" s="12">
        <v>5.03</v>
      </c>
      <c r="J286" s="12">
        <v>5.03</v>
      </c>
      <c r="K286" s="12">
        <v>1710.72</v>
      </c>
    </row>
    <row r="287" spans="1:11">
      <c r="A287" s="10" t="s">
        <v>394</v>
      </c>
      <c r="B287" s="11" t="s">
        <v>179</v>
      </c>
      <c r="C287" s="11">
        <v>9</v>
      </c>
      <c r="D287" s="12">
        <v>236337.27</v>
      </c>
      <c r="E287" s="12">
        <v>0</v>
      </c>
      <c r="F287" s="12">
        <v>0</v>
      </c>
      <c r="G287" s="12">
        <v>236337.27</v>
      </c>
      <c r="H287" s="12">
        <v>20.7</v>
      </c>
      <c r="I287" s="12">
        <v>23.67</v>
      </c>
      <c r="J287" s="12">
        <v>44.37</v>
      </c>
      <c r="K287" s="12">
        <v>236381.64</v>
      </c>
    </row>
    <row r="288" spans="1:11">
      <c r="A288" s="10" t="s">
        <v>395</v>
      </c>
      <c r="B288" s="11" t="s">
        <v>56</v>
      </c>
      <c r="C288" s="11">
        <v>5</v>
      </c>
      <c r="D288" s="12">
        <v>1238.45</v>
      </c>
      <c r="E288" s="12">
        <v>1.07</v>
      </c>
      <c r="F288" s="12">
        <v>0</v>
      </c>
      <c r="G288" s="12">
        <v>1239.52</v>
      </c>
      <c r="H288" s="12">
        <v>38.93</v>
      </c>
      <c r="I288" s="12">
        <v>0</v>
      </c>
      <c r="J288" s="12">
        <v>38.93</v>
      </c>
      <c r="K288" s="12">
        <v>1278.45</v>
      </c>
    </row>
    <row r="289" spans="1:11">
      <c r="A289" s="10" t="s">
        <v>396</v>
      </c>
      <c r="B289" s="11" t="s">
        <v>101</v>
      </c>
      <c r="C289" s="11">
        <v>10</v>
      </c>
      <c r="D289" s="12">
        <v>522.98</v>
      </c>
      <c r="E289" s="12">
        <v>0</v>
      </c>
      <c r="F289" s="12">
        <v>0</v>
      </c>
      <c r="G289" s="12">
        <v>522.98</v>
      </c>
      <c r="H289" s="12">
        <v>30.57</v>
      </c>
      <c r="I289" s="12">
        <v>0</v>
      </c>
      <c r="J289" s="12">
        <v>30.57</v>
      </c>
      <c r="K289" s="12">
        <v>553.54999999999995</v>
      </c>
    </row>
    <row r="290" spans="1:11">
      <c r="A290" s="10" t="s">
        <v>397</v>
      </c>
      <c r="B290" s="11" t="s">
        <v>91</v>
      </c>
      <c r="C290" s="11">
        <v>4</v>
      </c>
      <c r="D290" s="12">
        <v>99.9</v>
      </c>
      <c r="E290" s="12">
        <v>0</v>
      </c>
      <c r="F290" s="12">
        <v>0</v>
      </c>
      <c r="G290" s="12">
        <v>99.9</v>
      </c>
      <c r="H290" s="12">
        <v>5.0199999999999996</v>
      </c>
      <c r="I290" s="12">
        <v>17.3</v>
      </c>
      <c r="J290" s="12">
        <v>22.32</v>
      </c>
      <c r="K290" s="12">
        <v>122.22</v>
      </c>
    </row>
    <row r="291" spans="1:11" ht="14.25" customHeight="1">
      <c r="A291" s="10" t="s">
        <v>398</v>
      </c>
      <c r="B291" s="11" t="s">
        <v>399</v>
      </c>
      <c r="C291" s="11" t="s">
        <v>285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10995</v>
      </c>
      <c r="J291" s="12">
        <v>10995</v>
      </c>
      <c r="K291" s="12">
        <v>10995</v>
      </c>
    </row>
    <row r="292" spans="1:11">
      <c r="A292" s="10" t="s">
        <v>400</v>
      </c>
      <c r="B292" s="11" t="s">
        <v>399</v>
      </c>
      <c r="C292" s="11" t="s">
        <v>285</v>
      </c>
      <c r="D292" s="12">
        <v>46398.48</v>
      </c>
      <c r="E292" s="12">
        <v>5887.28</v>
      </c>
      <c r="F292" s="12">
        <v>0</v>
      </c>
      <c r="G292" s="12">
        <v>52285.760000000002</v>
      </c>
      <c r="H292" s="12">
        <v>34.54</v>
      </c>
      <c r="I292" s="12">
        <v>60.16</v>
      </c>
      <c r="J292" s="12">
        <v>94.7</v>
      </c>
      <c r="K292" s="12">
        <v>52380.46</v>
      </c>
    </row>
    <row r="293" spans="1:11">
      <c r="A293" s="10" t="s">
        <v>401</v>
      </c>
      <c r="B293" s="11" t="s">
        <v>402</v>
      </c>
      <c r="C293" s="11">
        <v>1</v>
      </c>
      <c r="D293" s="12">
        <v>6745.38</v>
      </c>
      <c r="E293" s="12">
        <v>91.48</v>
      </c>
      <c r="F293" s="12">
        <v>0</v>
      </c>
      <c r="G293" s="12">
        <v>6836.86</v>
      </c>
      <c r="H293" s="12">
        <v>135.6</v>
      </c>
      <c r="I293" s="12">
        <v>38.340000000000003</v>
      </c>
      <c r="J293" s="12">
        <v>173.94</v>
      </c>
      <c r="K293" s="12">
        <v>7010.8</v>
      </c>
    </row>
    <row r="294" spans="1:11">
      <c r="A294" s="10" t="s">
        <v>403</v>
      </c>
      <c r="B294" s="11" t="s">
        <v>59</v>
      </c>
      <c r="C294" s="11">
        <v>1</v>
      </c>
      <c r="D294" s="12">
        <v>150.38</v>
      </c>
      <c r="E294" s="12">
        <v>5.4</v>
      </c>
      <c r="F294" s="12">
        <v>11.32</v>
      </c>
      <c r="G294" s="12">
        <v>167.1</v>
      </c>
      <c r="H294" s="12">
        <v>0.11</v>
      </c>
      <c r="I294" s="12">
        <v>0</v>
      </c>
      <c r="J294" s="12">
        <v>0.11</v>
      </c>
      <c r="K294" s="12">
        <v>167.21</v>
      </c>
    </row>
    <row r="295" spans="1:11">
      <c r="A295" s="10" t="s">
        <v>404</v>
      </c>
      <c r="B295" s="11" t="s">
        <v>59</v>
      </c>
      <c r="C295" s="11">
        <v>1</v>
      </c>
      <c r="D295" s="12">
        <v>8.25</v>
      </c>
      <c r="E295" s="12">
        <v>0</v>
      </c>
      <c r="F295" s="12">
        <v>0</v>
      </c>
      <c r="G295" s="12">
        <v>8.25</v>
      </c>
      <c r="H295" s="12">
        <v>0</v>
      </c>
      <c r="I295" s="12">
        <v>0</v>
      </c>
      <c r="J295" s="12">
        <v>0</v>
      </c>
      <c r="K295" s="12">
        <v>8.25</v>
      </c>
    </row>
    <row r="296" spans="1:11">
      <c r="A296" s="10" t="s">
        <v>405</v>
      </c>
      <c r="B296" s="11" t="s">
        <v>47</v>
      </c>
      <c r="C296" s="11">
        <v>7</v>
      </c>
      <c r="D296" s="12">
        <v>7620.49</v>
      </c>
      <c r="E296" s="12">
        <v>16</v>
      </c>
      <c r="F296" s="12">
        <v>0</v>
      </c>
      <c r="G296" s="12">
        <v>7636.49</v>
      </c>
      <c r="H296" s="12">
        <v>0</v>
      </c>
      <c r="I296" s="12">
        <v>0</v>
      </c>
      <c r="J296" s="12">
        <v>0</v>
      </c>
      <c r="K296" s="12">
        <v>7636.49</v>
      </c>
    </row>
    <row r="297" spans="1:11">
      <c r="A297" s="10" t="s">
        <v>406</v>
      </c>
      <c r="B297" s="11" t="s">
        <v>107</v>
      </c>
      <c r="C297" s="11">
        <v>8</v>
      </c>
      <c r="D297" s="12">
        <v>360</v>
      </c>
      <c r="E297" s="12">
        <v>0</v>
      </c>
      <c r="F297" s="12">
        <v>0</v>
      </c>
      <c r="G297" s="12">
        <v>360</v>
      </c>
      <c r="H297" s="12">
        <v>0</v>
      </c>
      <c r="I297" s="12">
        <v>0</v>
      </c>
      <c r="J297" s="12">
        <v>0</v>
      </c>
      <c r="K297" s="12">
        <v>360</v>
      </c>
    </row>
    <row r="298" spans="1:11">
      <c r="A298" s="10" t="s">
        <v>407</v>
      </c>
      <c r="B298" s="11" t="s">
        <v>17</v>
      </c>
      <c r="C298" s="11">
        <v>1</v>
      </c>
      <c r="D298" s="12">
        <v>0.34</v>
      </c>
      <c r="E298" s="12">
        <v>0</v>
      </c>
      <c r="F298" s="12">
        <v>0</v>
      </c>
      <c r="G298" s="12">
        <v>0.34</v>
      </c>
      <c r="H298" s="12">
        <v>0</v>
      </c>
      <c r="I298" s="12">
        <v>33.659999999999997</v>
      </c>
      <c r="J298" s="12">
        <v>33.659999999999997</v>
      </c>
      <c r="K298" s="12">
        <v>34</v>
      </c>
    </row>
    <row r="299" spans="1:11">
      <c r="A299" s="10" t="s">
        <v>408</v>
      </c>
      <c r="B299" s="11" t="s">
        <v>409</v>
      </c>
      <c r="C299" s="11">
        <v>1</v>
      </c>
      <c r="D299" s="12">
        <v>196.04</v>
      </c>
      <c r="E299" s="12">
        <v>0</v>
      </c>
      <c r="F299" s="12">
        <v>0</v>
      </c>
      <c r="G299" s="12">
        <v>196.04</v>
      </c>
      <c r="H299" s="12">
        <v>0</v>
      </c>
      <c r="I299" s="12">
        <v>0</v>
      </c>
      <c r="J299" s="12">
        <v>0</v>
      </c>
      <c r="K299" s="12">
        <v>196.04</v>
      </c>
    </row>
    <row r="300" spans="1:11">
      <c r="A300" s="10" t="s">
        <v>410</v>
      </c>
      <c r="B300" s="11" t="s">
        <v>105</v>
      </c>
      <c r="C300" s="11">
        <v>4</v>
      </c>
      <c r="D300" s="12">
        <v>0</v>
      </c>
      <c r="E300" s="12">
        <v>0</v>
      </c>
      <c r="F300" s="12">
        <v>0</v>
      </c>
      <c r="G300" s="12">
        <v>0</v>
      </c>
      <c r="H300" s="12">
        <v>5.13</v>
      </c>
      <c r="I300" s="12">
        <v>0</v>
      </c>
      <c r="J300" s="12">
        <v>5.13</v>
      </c>
      <c r="K300" s="12">
        <v>5.13</v>
      </c>
    </row>
    <row r="301" spans="1:11">
      <c r="A301" s="10" t="s">
        <v>411</v>
      </c>
      <c r="B301" s="11" t="s">
        <v>355</v>
      </c>
      <c r="C301" s="11">
        <v>3</v>
      </c>
      <c r="D301" s="12">
        <v>24.76</v>
      </c>
      <c r="E301" s="12">
        <v>0</v>
      </c>
      <c r="F301" s="12">
        <v>0</v>
      </c>
      <c r="G301" s="12">
        <v>24.76</v>
      </c>
      <c r="H301" s="12">
        <v>4.0999999999999996</v>
      </c>
      <c r="I301" s="12">
        <v>95.19</v>
      </c>
      <c r="J301" s="12">
        <v>99.29</v>
      </c>
      <c r="K301" s="12">
        <v>124.05</v>
      </c>
    </row>
    <row r="302" spans="1:11">
      <c r="A302" s="10" t="s">
        <v>412</v>
      </c>
      <c r="B302" s="11" t="s">
        <v>85</v>
      </c>
      <c r="C302" s="11">
        <v>1</v>
      </c>
      <c r="D302" s="12">
        <v>55029.78</v>
      </c>
      <c r="E302" s="12">
        <v>164.21</v>
      </c>
      <c r="F302" s="12">
        <v>0</v>
      </c>
      <c r="G302" s="12">
        <v>55193.99</v>
      </c>
      <c r="H302" s="12">
        <v>4607.99</v>
      </c>
      <c r="I302" s="12">
        <v>12603.26</v>
      </c>
      <c r="J302" s="12">
        <v>17211.25</v>
      </c>
      <c r="K302" s="12">
        <v>72405.240000000005</v>
      </c>
    </row>
    <row r="303" spans="1:11">
      <c r="A303" s="10" t="s">
        <v>413</v>
      </c>
      <c r="B303" s="11" t="s">
        <v>414</v>
      </c>
      <c r="C303" s="11" t="s">
        <v>259</v>
      </c>
      <c r="D303" s="12">
        <v>1972.61</v>
      </c>
      <c r="E303" s="12">
        <v>1885.33</v>
      </c>
      <c r="F303" s="12">
        <v>5.12</v>
      </c>
      <c r="G303" s="12">
        <v>3863.06</v>
      </c>
      <c r="H303" s="12">
        <v>261.2</v>
      </c>
      <c r="I303" s="12">
        <v>440.67</v>
      </c>
      <c r="J303" s="12">
        <v>701.87</v>
      </c>
      <c r="K303" s="12">
        <v>4564.93</v>
      </c>
    </row>
    <row r="304" spans="1:11">
      <c r="A304" s="10" t="s">
        <v>415</v>
      </c>
      <c r="B304" s="11" t="s">
        <v>218</v>
      </c>
      <c r="C304" s="11">
        <v>5</v>
      </c>
      <c r="D304" s="12">
        <v>1.41</v>
      </c>
      <c r="E304" s="12">
        <v>1.42</v>
      </c>
      <c r="F304" s="12">
        <v>0</v>
      </c>
      <c r="G304" s="12">
        <v>2.83</v>
      </c>
      <c r="H304" s="12">
        <v>0</v>
      </c>
      <c r="I304" s="12">
        <v>2.78</v>
      </c>
      <c r="J304" s="12">
        <v>2.78</v>
      </c>
      <c r="K304" s="12">
        <v>5.61</v>
      </c>
    </row>
    <row r="305" spans="1:11">
      <c r="A305" s="10" t="s">
        <v>416</v>
      </c>
      <c r="B305" s="11" t="s">
        <v>132</v>
      </c>
      <c r="C305" s="11">
        <v>2</v>
      </c>
      <c r="D305" s="12">
        <v>1021.94</v>
      </c>
      <c r="E305" s="12">
        <v>0</v>
      </c>
      <c r="F305" s="12">
        <v>0</v>
      </c>
      <c r="G305" s="12">
        <v>1021.94</v>
      </c>
      <c r="H305" s="12">
        <v>0</v>
      </c>
      <c r="I305" s="12">
        <v>0</v>
      </c>
      <c r="J305" s="12">
        <v>0</v>
      </c>
      <c r="K305" s="12">
        <v>1021.94</v>
      </c>
    </row>
    <row r="306" spans="1:11">
      <c r="A306" s="10" t="s">
        <v>417</v>
      </c>
      <c r="B306" s="11" t="s">
        <v>21</v>
      </c>
      <c r="C306" s="11">
        <v>5</v>
      </c>
      <c r="D306" s="12">
        <v>185.88</v>
      </c>
      <c r="E306" s="12">
        <v>0</v>
      </c>
      <c r="F306" s="12">
        <v>844.52</v>
      </c>
      <c r="G306" s="12">
        <v>1030.4000000000001</v>
      </c>
      <c r="H306" s="12">
        <v>398.68</v>
      </c>
      <c r="I306" s="12">
        <v>27659.49</v>
      </c>
      <c r="J306" s="12">
        <v>28058.17</v>
      </c>
      <c r="K306" s="12">
        <v>29088.57</v>
      </c>
    </row>
    <row r="307" spans="1:11">
      <c r="A307" s="10" t="s">
        <v>418</v>
      </c>
      <c r="B307" s="11" t="s">
        <v>23</v>
      </c>
      <c r="C307" s="11">
        <v>11</v>
      </c>
      <c r="D307" s="12">
        <v>6549220.04</v>
      </c>
      <c r="E307" s="12">
        <v>0</v>
      </c>
      <c r="F307" s="12">
        <v>0</v>
      </c>
      <c r="G307" s="12">
        <v>6549220.04</v>
      </c>
      <c r="H307" s="12">
        <v>1197</v>
      </c>
      <c r="I307" s="12">
        <v>36654.35</v>
      </c>
      <c r="J307" s="12">
        <v>37851.35</v>
      </c>
      <c r="K307" s="12">
        <v>6587071.3899999997</v>
      </c>
    </row>
    <row r="308" spans="1:11">
      <c r="A308" s="10" t="s">
        <v>419</v>
      </c>
      <c r="B308" s="11" t="s">
        <v>179</v>
      </c>
      <c r="C308" s="11">
        <v>9</v>
      </c>
      <c r="D308" s="12">
        <v>504654.18</v>
      </c>
      <c r="E308" s="12">
        <v>0</v>
      </c>
      <c r="F308" s="12">
        <v>0</v>
      </c>
      <c r="G308" s="12">
        <v>504654.18</v>
      </c>
      <c r="H308" s="12">
        <v>0</v>
      </c>
      <c r="I308" s="12">
        <v>126.76</v>
      </c>
      <c r="J308" s="12">
        <v>126.76</v>
      </c>
      <c r="K308" s="12">
        <v>504780.94</v>
      </c>
    </row>
    <row r="309" spans="1:11">
      <c r="A309" s="10" t="s">
        <v>420</v>
      </c>
      <c r="B309" s="11" t="s">
        <v>421</v>
      </c>
      <c r="C309" s="11" t="s">
        <v>422</v>
      </c>
      <c r="D309" s="12">
        <v>813.41</v>
      </c>
      <c r="E309" s="12">
        <v>0</v>
      </c>
      <c r="F309" s="12">
        <v>0</v>
      </c>
      <c r="G309" s="12">
        <v>813.41</v>
      </c>
      <c r="H309" s="12">
        <v>0</v>
      </c>
      <c r="I309" s="12">
        <v>0</v>
      </c>
      <c r="J309" s="12">
        <v>0</v>
      </c>
      <c r="K309" s="12">
        <v>813.41</v>
      </c>
    </row>
    <row r="310" spans="1:11">
      <c r="A310" s="10" t="s">
        <v>423</v>
      </c>
      <c r="B310" s="11" t="s">
        <v>424</v>
      </c>
      <c r="C310" s="11">
        <v>12</v>
      </c>
      <c r="D310" s="12">
        <v>0</v>
      </c>
      <c r="E310" s="12">
        <v>0</v>
      </c>
      <c r="F310" s="12">
        <v>0</v>
      </c>
      <c r="G310" s="12">
        <v>0</v>
      </c>
      <c r="H310" s="12">
        <v>8256.67</v>
      </c>
      <c r="I310" s="12">
        <v>0</v>
      </c>
      <c r="J310" s="12">
        <v>8256.67</v>
      </c>
      <c r="K310" s="12">
        <v>8256.67</v>
      </c>
    </row>
    <row r="311" spans="1:11">
      <c r="A311" s="10" t="s">
        <v>425</v>
      </c>
      <c r="B311" s="11" t="s">
        <v>34</v>
      </c>
      <c r="C311" s="11">
        <v>2</v>
      </c>
      <c r="D311" s="12">
        <v>3099.89</v>
      </c>
      <c r="E311" s="12">
        <v>1080.0999999999999</v>
      </c>
      <c r="F311" s="12">
        <v>0</v>
      </c>
      <c r="G311" s="12">
        <v>4179.99</v>
      </c>
      <c r="H311" s="12">
        <v>350.44</v>
      </c>
      <c r="I311" s="12">
        <v>962.1</v>
      </c>
      <c r="J311" s="12">
        <v>1312.54</v>
      </c>
      <c r="K311" s="12">
        <v>5492.53</v>
      </c>
    </row>
    <row r="312" spans="1:11">
      <c r="A312" s="10" t="s">
        <v>426</v>
      </c>
      <c r="B312" s="11" t="s">
        <v>32</v>
      </c>
      <c r="C312" s="11">
        <v>2</v>
      </c>
      <c r="D312" s="12">
        <v>2002.79</v>
      </c>
      <c r="E312" s="12">
        <v>0</v>
      </c>
      <c r="F312" s="12">
        <v>0</v>
      </c>
      <c r="G312" s="12">
        <v>2002.79</v>
      </c>
      <c r="H312" s="12">
        <v>3.77</v>
      </c>
      <c r="I312" s="12">
        <v>1437.76</v>
      </c>
      <c r="J312" s="12">
        <v>1441.53</v>
      </c>
      <c r="K312" s="12">
        <v>3444.32</v>
      </c>
    </row>
    <row r="313" spans="1:11">
      <c r="A313" s="10" t="s">
        <v>427</v>
      </c>
      <c r="B313" s="11" t="s">
        <v>179</v>
      </c>
      <c r="C313" s="11">
        <v>9</v>
      </c>
      <c r="D313" s="12">
        <v>913410.93</v>
      </c>
      <c r="E313" s="12">
        <v>64.64</v>
      </c>
      <c r="F313" s="12">
        <v>156.91999999999999</v>
      </c>
      <c r="G313" s="12">
        <v>913632.49</v>
      </c>
      <c r="H313" s="12">
        <v>9089.3700000000008</v>
      </c>
      <c r="I313" s="12">
        <v>323.94</v>
      </c>
      <c r="J313" s="12">
        <v>9413.31</v>
      </c>
      <c r="K313" s="12">
        <v>923045.8</v>
      </c>
    </row>
    <row r="314" spans="1:11">
      <c r="A314" s="10" t="s">
        <v>428</v>
      </c>
      <c r="B314" s="11" t="s">
        <v>152</v>
      </c>
      <c r="C314" s="11">
        <v>9</v>
      </c>
      <c r="D314" s="12">
        <v>4554.03</v>
      </c>
      <c r="E314" s="12">
        <v>0</v>
      </c>
      <c r="F314" s="12">
        <v>0</v>
      </c>
      <c r="G314" s="12">
        <v>4554.03</v>
      </c>
      <c r="H314" s="12">
        <v>0</v>
      </c>
      <c r="I314" s="12">
        <v>0</v>
      </c>
      <c r="J314" s="12">
        <v>0</v>
      </c>
      <c r="K314" s="12">
        <v>4554.03</v>
      </c>
    </row>
    <row r="315" spans="1:11">
      <c r="A315" s="10" t="s">
        <v>429</v>
      </c>
      <c r="B315" s="11" t="s">
        <v>107</v>
      </c>
      <c r="C315" s="11">
        <v>8</v>
      </c>
      <c r="D315" s="12">
        <v>329332.69</v>
      </c>
      <c r="E315" s="12">
        <v>24.39</v>
      </c>
      <c r="F315" s="12">
        <v>8.4499999999999993</v>
      </c>
      <c r="G315" s="12">
        <v>329365.53000000003</v>
      </c>
      <c r="H315" s="12">
        <v>1280</v>
      </c>
      <c r="I315" s="12">
        <v>46.3</v>
      </c>
      <c r="J315" s="12">
        <v>1326.3</v>
      </c>
      <c r="K315" s="12">
        <v>330691.83</v>
      </c>
    </row>
    <row r="316" spans="1:11">
      <c r="A316" s="10" t="s">
        <v>430</v>
      </c>
      <c r="B316" s="11" t="s">
        <v>253</v>
      </c>
      <c r="C316" s="11">
        <v>4</v>
      </c>
      <c r="D316" s="12">
        <v>52345.83</v>
      </c>
      <c r="E316" s="12">
        <v>9022.59</v>
      </c>
      <c r="F316" s="12">
        <v>0</v>
      </c>
      <c r="G316" s="12">
        <v>61368.42</v>
      </c>
      <c r="H316" s="12">
        <v>14062.59</v>
      </c>
      <c r="I316" s="12">
        <v>5353.29</v>
      </c>
      <c r="J316" s="12">
        <v>19415.88</v>
      </c>
      <c r="K316" s="12">
        <v>80784.3</v>
      </c>
    </row>
    <row r="317" spans="1:11">
      <c r="A317" s="10" t="s">
        <v>431</v>
      </c>
      <c r="B317" s="11" t="s">
        <v>25</v>
      </c>
      <c r="C317" s="11">
        <v>6</v>
      </c>
      <c r="D317" s="12">
        <v>130355.46</v>
      </c>
      <c r="E317" s="12">
        <v>0</v>
      </c>
      <c r="F317" s="12">
        <v>0</v>
      </c>
      <c r="G317" s="12">
        <v>130355.46</v>
      </c>
      <c r="H317" s="12">
        <v>78.81</v>
      </c>
      <c r="I317" s="12">
        <v>0</v>
      </c>
      <c r="J317" s="12">
        <v>78.81</v>
      </c>
      <c r="K317" s="12">
        <v>130434.27</v>
      </c>
    </row>
    <row r="318" spans="1:11">
      <c r="A318" s="10" t="s">
        <v>432</v>
      </c>
      <c r="B318" s="11" t="s">
        <v>25</v>
      </c>
      <c r="C318" s="11">
        <v>6</v>
      </c>
      <c r="D318" s="12">
        <v>1819.99</v>
      </c>
      <c r="E318" s="12">
        <v>0</v>
      </c>
      <c r="F318" s="12">
        <v>0</v>
      </c>
      <c r="G318" s="12">
        <v>1819.99</v>
      </c>
      <c r="H318" s="12">
        <v>0</v>
      </c>
      <c r="I318" s="12">
        <v>1606.88</v>
      </c>
      <c r="J318" s="12">
        <v>1606.88</v>
      </c>
      <c r="K318" s="12">
        <v>3426.87</v>
      </c>
    </row>
    <row r="319" spans="1:11">
      <c r="A319" s="10" t="s">
        <v>433</v>
      </c>
      <c r="B319" s="11" t="s">
        <v>274</v>
      </c>
      <c r="C319" s="11">
        <v>1</v>
      </c>
      <c r="D319" s="12">
        <v>3.46</v>
      </c>
      <c r="E319" s="12">
        <v>0.7</v>
      </c>
      <c r="F319" s="12">
        <v>0</v>
      </c>
      <c r="G319" s="12">
        <v>4.16</v>
      </c>
      <c r="H319" s="12">
        <v>46.72</v>
      </c>
      <c r="I319" s="12">
        <v>0.46</v>
      </c>
      <c r="J319" s="12">
        <v>47.18</v>
      </c>
      <c r="K319" s="12">
        <v>51.34</v>
      </c>
    </row>
    <row r="320" spans="1:11" ht="14.25" customHeight="1">
      <c r="A320" s="10" t="s">
        <v>434</v>
      </c>
      <c r="B320" s="11" t="s">
        <v>49</v>
      </c>
      <c r="C320" s="11">
        <v>4</v>
      </c>
      <c r="D320" s="12">
        <v>4435.8100000000004</v>
      </c>
      <c r="E320" s="12">
        <v>0</v>
      </c>
      <c r="F320" s="12">
        <v>0</v>
      </c>
      <c r="G320" s="12">
        <v>4435.8100000000004</v>
      </c>
      <c r="H320" s="12">
        <v>5.01</v>
      </c>
      <c r="I320" s="12">
        <v>0</v>
      </c>
      <c r="J320" s="12">
        <v>5.01</v>
      </c>
      <c r="K320" s="12">
        <v>4440.82</v>
      </c>
    </row>
    <row r="321" spans="1:11">
      <c r="A321" s="10" t="s">
        <v>435</v>
      </c>
      <c r="B321" s="11" t="s">
        <v>288</v>
      </c>
      <c r="C321" s="11">
        <v>12</v>
      </c>
      <c r="D321" s="12">
        <v>0</v>
      </c>
      <c r="E321" s="12">
        <v>0</v>
      </c>
      <c r="F321" s="12">
        <v>21.64</v>
      </c>
      <c r="G321" s="12">
        <v>21.64</v>
      </c>
      <c r="H321" s="12">
        <v>0</v>
      </c>
      <c r="I321" s="12">
        <v>0</v>
      </c>
      <c r="J321" s="12">
        <v>0</v>
      </c>
      <c r="K321" s="12">
        <v>21.64</v>
      </c>
    </row>
    <row r="322" spans="1:11">
      <c r="A322" s="10" t="s">
        <v>436</v>
      </c>
      <c r="B322" s="11" t="s">
        <v>54</v>
      </c>
      <c r="C322" s="11">
        <v>7</v>
      </c>
      <c r="D322" s="12">
        <v>6582.75</v>
      </c>
      <c r="E322" s="12">
        <v>0</v>
      </c>
      <c r="F322" s="12">
        <v>0</v>
      </c>
      <c r="G322" s="12">
        <v>6582.75</v>
      </c>
      <c r="H322" s="12">
        <v>51.51</v>
      </c>
      <c r="I322" s="12">
        <v>251.61</v>
      </c>
      <c r="J322" s="12">
        <v>303.12</v>
      </c>
      <c r="K322" s="12">
        <v>6885.87</v>
      </c>
    </row>
    <row r="323" spans="1:11">
      <c r="A323" s="10" t="s">
        <v>437</v>
      </c>
      <c r="B323" s="11" t="s">
        <v>59</v>
      </c>
      <c r="C323" s="11">
        <v>1</v>
      </c>
      <c r="D323" s="12">
        <v>14.62</v>
      </c>
      <c r="E323" s="12">
        <v>0</v>
      </c>
      <c r="F323" s="12">
        <v>1.81</v>
      </c>
      <c r="G323" s="12">
        <v>16.43</v>
      </c>
      <c r="H323" s="12">
        <v>1.18</v>
      </c>
      <c r="I323" s="12">
        <v>0</v>
      </c>
      <c r="J323" s="12">
        <v>1.18</v>
      </c>
      <c r="K323" s="12">
        <v>17.61</v>
      </c>
    </row>
    <row r="324" spans="1:11">
      <c r="A324" s="10" t="s">
        <v>438</v>
      </c>
      <c r="B324" s="11" t="s">
        <v>134</v>
      </c>
      <c r="C324" s="11">
        <v>3</v>
      </c>
      <c r="D324" s="12">
        <v>23.12</v>
      </c>
      <c r="E324" s="12">
        <v>0.02</v>
      </c>
      <c r="F324" s="12">
        <v>0</v>
      </c>
      <c r="G324" s="12">
        <v>23.14</v>
      </c>
      <c r="H324" s="12">
        <v>2.2400000000000002</v>
      </c>
      <c r="I324" s="12">
        <v>0</v>
      </c>
      <c r="J324" s="12">
        <v>2.2400000000000002</v>
      </c>
      <c r="K324" s="12">
        <v>25.38</v>
      </c>
    </row>
    <row r="325" spans="1:11">
      <c r="A325" s="10" t="s">
        <v>439</v>
      </c>
      <c r="B325" s="11" t="s">
        <v>45</v>
      </c>
      <c r="C325" s="11">
        <v>1</v>
      </c>
      <c r="D325" s="12">
        <v>3066.66</v>
      </c>
      <c r="E325" s="12">
        <v>0.12</v>
      </c>
      <c r="F325" s="12">
        <v>0</v>
      </c>
      <c r="G325" s="12">
        <v>3066.78</v>
      </c>
      <c r="H325" s="12">
        <v>0</v>
      </c>
      <c r="I325" s="12">
        <v>6553.33</v>
      </c>
      <c r="J325" s="12">
        <v>6553.33</v>
      </c>
      <c r="K325" s="12">
        <v>9620.11</v>
      </c>
    </row>
    <row r="326" spans="1:11">
      <c r="A326" s="10" t="s">
        <v>440</v>
      </c>
      <c r="B326" s="11" t="s">
        <v>107</v>
      </c>
      <c r="C326" s="11">
        <v>8</v>
      </c>
      <c r="D326" s="12">
        <v>147154.45000000001</v>
      </c>
      <c r="E326" s="12">
        <v>0</v>
      </c>
      <c r="F326" s="12">
        <v>0</v>
      </c>
      <c r="G326" s="12">
        <v>147154.45000000001</v>
      </c>
      <c r="H326" s="12">
        <v>35900.69</v>
      </c>
      <c r="I326" s="12">
        <v>38335.07</v>
      </c>
      <c r="J326" s="12">
        <v>74235.759999999995</v>
      </c>
      <c r="K326" s="12">
        <v>221390.21</v>
      </c>
    </row>
    <row r="327" spans="1:11">
      <c r="A327" s="10" t="s">
        <v>441</v>
      </c>
      <c r="B327" s="11" t="s">
        <v>54</v>
      </c>
      <c r="C327" s="11">
        <v>7</v>
      </c>
      <c r="D327" s="12">
        <v>2946.68</v>
      </c>
      <c r="E327" s="12">
        <v>3.47</v>
      </c>
      <c r="F327" s="12">
        <v>0</v>
      </c>
      <c r="G327" s="12">
        <v>2950.15</v>
      </c>
      <c r="H327" s="12">
        <v>4164.04</v>
      </c>
      <c r="I327" s="12">
        <v>90.24</v>
      </c>
      <c r="J327" s="12">
        <v>4254.28</v>
      </c>
      <c r="K327" s="12">
        <v>7204.43</v>
      </c>
    </row>
    <row r="328" spans="1:11">
      <c r="A328" s="10" t="s">
        <v>442</v>
      </c>
      <c r="B328" s="11" t="s">
        <v>312</v>
      </c>
      <c r="C328" s="11">
        <v>3</v>
      </c>
      <c r="D328" s="12">
        <v>35706</v>
      </c>
      <c r="E328" s="12">
        <v>21.3</v>
      </c>
      <c r="F328" s="12">
        <v>49.53</v>
      </c>
      <c r="G328" s="12">
        <v>35776.83</v>
      </c>
      <c r="H328" s="12">
        <v>13939.75</v>
      </c>
      <c r="I328" s="12">
        <v>23524.76</v>
      </c>
      <c r="J328" s="12">
        <v>37464.51</v>
      </c>
      <c r="K328" s="12">
        <v>73241.34</v>
      </c>
    </row>
    <row r="329" spans="1:11">
      <c r="A329" s="10" t="s">
        <v>443</v>
      </c>
      <c r="B329" s="11" t="s">
        <v>101</v>
      </c>
      <c r="C329" s="11">
        <v>10</v>
      </c>
      <c r="D329" s="12">
        <v>26674.6</v>
      </c>
      <c r="E329" s="12">
        <v>0.31</v>
      </c>
      <c r="F329" s="12">
        <v>0</v>
      </c>
      <c r="G329" s="12">
        <v>26674.91</v>
      </c>
      <c r="H329" s="12">
        <v>0</v>
      </c>
      <c r="I329" s="12">
        <v>10.82</v>
      </c>
      <c r="J329" s="12">
        <v>10.82</v>
      </c>
      <c r="K329" s="12">
        <v>26685.73</v>
      </c>
    </row>
    <row r="330" spans="1:11">
      <c r="A330" s="10" t="s">
        <v>444</v>
      </c>
      <c r="B330" s="11" t="s">
        <v>107</v>
      </c>
      <c r="C330" s="11">
        <v>8</v>
      </c>
      <c r="D330" s="12">
        <v>40</v>
      </c>
      <c r="E330" s="12">
        <v>0</v>
      </c>
      <c r="F330" s="12">
        <v>0</v>
      </c>
      <c r="G330" s="12">
        <v>40</v>
      </c>
      <c r="H330" s="12">
        <v>0</v>
      </c>
      <c r="I330" s="12">
        <v>0</v>
      </c>
      <c r="J330" s="12">
        <v>0</v>
      </c>
      <c r="K330" s="12">
        <v>40</v>
      </c>
    </row>
    <row r="331" spans="1:11">
      <c r="A331" s="10" t="s">
        <v>445</v>
      </c>
      <c r="B331" s="11" t="s">
        <v>268</v>
      </c>
      <c r="C331" s="11">
        <v>3</v>
      </c>
      <c r="D331" s="12">
        <v>297.08</v>
      </c>
      <c r="E331" s="12">
        <v>0</v>
      </c>
      <c r="F331" s="12">
        <v>0</v>
      </c>
      <c r="G331" s="12">
        <v>297.08</v>
      </c>
      <c r="H331" s="12">
        <v>0</v>
      </c>
      <c r="I331" s="12">
        <v>0</v>
      </c>
      <c r="J331" s="12">
        <v>0</v>
      </c>
      <c r="K331" s="12">
        <v>297.08</v>
      </c>
    </row>
    <row r="332" spans="1:11">
      <c r="A332" s="10" t="s">
        <v>446</v>
      </c>
      <c r="B332" s="11" t="s">
        <v>38</v>
      </c>
      <c r="C332" s="11">
        <v>1</v>
      </c>
      <c r="D332" s="12">
        <v>1909.79</v>
      </c>
      <c r="E332" s="12">
        <v>2670.72</v>
      </c>
      <c r="F332" s="12">
        <v>0</v>
      </c>
      <c r="G332" s="12">
        <v>4580.51</v>
      </c>
      <c r="H332" s="12">
        <v>0</v>
      </c>
      <c r="I332" s="12">
        <v>39.549999999999997</v>
      </c>
      <c r="J332" s="12">
        <v>39.549999999999997</v>
      </c>
      <c r="K332" s="12">
        <v>4620.0600000000004</v>
      </c>
    </row>
    <row r="333" spans="1:11">
      <c r="A333" s="10" t="s">
        <v>447</v>
      </c>
      <c r="B333" s="11" t="s">
        <v>101</v>
      </c>
      <c r="C333" s="11">
        <v>10</v>
      </c>
      <c r="D333" s="12">
        <v>64863.35</v>
      </c>
      <c r="E333" s="12">
        <v>42.98</v>
      </c>
      <c r="F333" s="12">
        <v>334.87</v>
      </c>
      <c r="G333" s="12">
        <v>65241.2</v>
      </c>
      <c r="H333" s="12">
        <v>2696.98</v>
      </c>
      <c r="I333" s="12">
        <v>3088.26</v>
      </c>
      <c r="J333" s="12">
        <v>5785.24</v>
      </c>
      <c r="K333" s="12">
        <v>71026.44</v>
      </c>
    </row>
    <row r="334" spans="1:11">
      <c r="A334" s="10" t="s">
        <v>448</v>
      </c>
      <c r="B334" s="11" t="s">
        <v>101</v>
      </c>
      <c r="C334" s="11">
        <v>10</v>
      </c>
      <c r="D334" s="12">
        <v>0</v>
      </c>
      <c r="E334" s="12">
        <v>0</v>
      </c>
      <c r="F334" s="12">
        <v>5</v>
      </c>
      <c r="G334" s="12">
        <v>5</v>
      </c>
      <c r="H334" s="12">
        <v>0</v>
      </c>
      <c r="I334" s="12">
        <v>0</v>
      </c>
      <c r="J334" s="12">
        <v>0</v>
      </c>
      <c r="K334" s="12">
        <v>5</v>
      </c>
    </row>
    <row r="335" spans="1:11">
      <c r="A335" s="10" t="s">
        <v>449</v>
      </c>
      <c r="B335" s="11" t="s">
        <v>450</v>
      </c>
      <c r="C335" s="11">
        <v>1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</row>
    <row r="336" spans="1:11">
      <c r="A336" s="10" t="s">
        <v>451</v>
      </c>
      <c r="B336" s="11" t="s">
        <v>105</v>
      </c>
      <c r="C336" s="11">
        <v>4</v>
      </c>
      <c r="D336" s="12">
        <v>0</v>
      </c>
      <c r="E336" s="12">
        <v>0</v>
      </c>
      <c r="F336" s="12">
        <v>0</v>
      </c>
      <c r="G336" s="12">
        <v>0</v>
      </c>
      <c r="H336" s="12">
        <v>415.14</v>
      </c>
      <c r="I336" s="12">
        <v>495.71</v>
      </c>
      <c r="J336" s="12">
        <v>910.85</v>
      </c>
      <c r="K336" s="12">
        <v>910.85</v>
      </c>
    </row>
    <row r="337" spans="1:11">
      <c r="A337" s="10" t="s">
        <v>452</v>
      </c>
      <c r="B337" s="11" t="s">
        <v>49</v>
      </c>
      <c r="C337" s="11">
        <v>4</v>
      </c>
      <c r="D337" s="12">
        <v>0.68</v>
      </c>
      <c r="E337" s="12">
        <v>0</v>
      </c>
      <c r="F337" s="12">
        <v>0</v>
      </c>
      <c r="G337" s="12">
        <v>0.68</v>
      </c>
      <c r="H337" s="12">
        <v>0</v>
      </c>
      <c r="I337" s="12">
        <v>0</v>
      </c>
      <c r="J337" s="12">
        <v>0</v>
      </c>
      <c r="K337" s="12">
        <v>0.68</v>
      </c>
    </row>
    <row r="338" spans="1:11">
      <c r="A338" s="10" t="s">
        <v>453</v>
      </c>
      <c r="B338" s="11" t="s">
        <v>45</v>
      </c>
      <c r="C338" s="11">
        <v>1</v>
      </c>
      <c r="D338" s="12">
        <v>14569.91</v>
      </c>
      <c r="E338" s="12">
        <v>41.89</v>
      </c>
      <c r="F338" s="12">
        <v>0</v>
      </c>
      <c r="G338" s="12">
        <v>14611.8</v>
      </c>
      <c r="H338" s="12">
        <v>52.37</v>
      </c>
      <c r="I338" s="12">
        <v>1398.75</v>
      </c>
      <c r="J338" s="12">
        <v>1451.12</v>
      </c>
      <c r="K338" s="12">
        <v>16062.92</v>
      </c>
    </row>
    <row r="339" spans="1:11">
      <c r="A339" s="10" t="s">
        <v>454</v>
      </c>
      <c r="B339" s="11" t="s">
        <v>355</v>
      </c>
      <c r="C339" s="11">
        <v>3</v>
      </c>
      <c r="D339" s="12">
        <v>0.24</v>
      </c>
      <c r="E339" s="12">
        <v>0.16</v>
      </c>
      <c r="F339" s="12">
        <v>0</v>
      </c>
      <c r="G339" s="12">
        <v>0.4</v>
      </c>
      <c r="H339" s="12">
        <v>51.4</v>
      </c>
      <c r="I339" s="12">
        <v>151.68</v>
      </c>
      <c r="J339" s="12">
        <v>203.08</v>
      </c>
      <c r="K339" s="12">
        <v>203.48</v>
      </c>
    </row>
    <row r="340" spans="1:11">
      <c r="A340" s="10" t="s">
        <v>455</v>
      </c>
      <c r="B340" s="11" t="s">
        <v>288</v>
      </c>
      <c r="C340" s="11">
        <v>12</v>
      </c>
      <c r="D340" s="12">
        <v>418.78</v>
      </c>
      <c r="E340" s="12">
        <v>1.02</v>
      </c>
      <c r="F340" s="12">
        <v>0</v>
      </c>
      <c r="G340" s="12">
        <v>419.8</v>
      </c>
      <c r="H340" s="12">
        <v>0</v>
      </c>
      <c r="I340" s="12">
        <v>0</v>
      </c>
      <c r="J340" s="12">
        <v>0</v>
      </c>
      <c r="K340" s="12">
        <v>419.8</v>
      </c>
    </row>
    <row r="341" spans="1:11">
      <c r="A341" s="10" t="s">
        <v>456</v>
      </c>
      <c r="B341" s="11" t="s">
        <v>288</v>
      </c>
      <c r="C341" s="11">
        <v>12</v>
      </c>
      <c r="D341" s="12">
        <v>60.95</v>
      </c>
      <c r="E341" s="12">
        <v>0</v>
      </c>
      <c r="F341" s="12">
        <v>0</v>
      </c>
      <c r="G341" s="12">
        <v>60.95</v>
      </c>
      <c r="H341" s="12">
        <v>25.29</v>
      </c>
      <c r="I341" s="12">
        <v>0</v>
      </c>
      <c r="J341" s="12">
        <v>25.29</v>
      </c>
      <c r="K341" s="12">
        <v>86.24</v>
      </c>
    </row>
    <row r="342" spans="1:11">
      <c r="A342" s="10" t="s">
        <v>457</v>
      </c>
      <c r="B342" s="11" t="s">
        <v>47</v>
      </c>
      <c r="C342" s="11">
        <v>7</v>
      </c>
      <c r="D342" s="12">
        <v>160</v>
      </c>
      <c r="E342" s="12">
        <v>0</v>
      </c>
      <c r="F342" s="12">
        <v>0</v>
      </c>
      <c r="G342" s="12">
        <v>160</v>
      </c>
      <c r="H342" s="12">
        <v>0</v>
      </c>
      <c r="I342" s="12">
        <v>0</v>
      </c>
      <c r="J342" s="12">
        <v>0</v>
      </c>
      <c r="K342" s="12">
        <v>160</v>
      </c>
    </row>
    <row r="343" spans="1:11">
      <c r="A343" s="10" t="s">
        <v>458</v>
      </c>
      <c r="B343" s="11" t="s">
        <v>132</v>
      </c>
      <c r="C343" s="11">
        <v>2</v>
      </c>
      <c r="D343" s="12">
        <v>3.75</v>
      </c>
      <c r="E343" s="12">
        <v>1.47</v>
      </c>
      <c r="F343" s="12">
        <v>10.86</v>
      </c>
      <c r="G343" s="12">
        <v>16.079999999999998</v>
      </c>
      <c r="H343" s="12">
        <v>0</v>
      </c>
      <c r="I343" s="12">
        <v>0</v>
      </c>
      <c r="J343" s="12">
        <v>0</v>
      </c>
      <c r="K343" s="12">
        <v>16.079999999999998</v>
      </c>
    </row>
    <row r="344" spans="1:11">
      <c r="A344" s="10" t="s">
        <v>459</v>
      </c>
      <c r="B344" s="11" t="s">
        <v>101</v>
      </c>
      <c r="C344" s="11">
        <v>10</v>
      </c>
      <c r="D344" s="12">
        <v>77715.179999999993</v>
      </c>
      <c r="E344" s="12">
        <v>17.239999999999998</v>
      </c>
      <c r="F344" s="12">
        <v>14.04</v>
      </c>
      <c r="G344" s="12">
        <v>77746.460000000006</v>
      </c>
      <c r="H344" s="12">
        <v>61101.919999999998</v>
      </c>
      <c r="I344" s="12">
        <v>242.59</v>
      </c>
      <c r="J344" s="12">
        <v>61344.51</v>
      </c>
      <c r="K344" s="12">
        <v>139090.97</v>
      </c>
    </row>
    <row r="345" spans="1:11">
      <c r="A345" s="10" t="s">
        <v>460</v>
      </c>
      <c r="B345" s="11" t="s">
        <v>45</v>
      </c>
      <c r="C345" s="11">
        <v>1</v>
      </c>
      <c r="D345" s="12">
        <v>4049.64</v>
      </c>
      <c r="E345" s="12">
        <v>22.43</v>
      </c>
      <c r="F345" s="12">
        <v>1.42</v>
      </c>
      <c r="G345" s="12">
        <v>4073.49</v>
      </c>
      <c r="H345" s="12">
        <v>3.7</v>
      </c>
      <c r="I345" s="12">
        <v>4067.09</v>
      </c>
      <c r="J345" s="12">
        <v>4070.79</v>
      </c>
      <c r="K345" s="12">
        <v>8144.28</v>
      </c>
    </row>
    <row r="346" spans="1:11">
      <c r="A346" s="10" t="s">
        <v>461</v>
      </c>
      <c r="B346" s="11" t="s">
        <v>25</v>
      </c>
      <c r="C346" s="11">
        <v>6</v>
      </c>
      <c r="D346" s="12">
        <v>0</v>
      </c>
      <c r="E346" s="12">
        <v>0</v>
      </c>
      <c r="F346" s="12">
        <v>0</v>
      </c>
      <c r="G346" s="12">
        <v>0</v>
      </c>
      <c r="H346" s="12">
        <v>4269.3100000000004</v>
      </c>
      <c r="I346" s="12">
        <v>8854.08</v>
      </c>
      <c r="J346" s="12">
        <v>13123.39</v>
      </c>
      <c r="K346" s="12">
        <v>13123.39</v>
      </c>
    </row>
    <row r="347" spans="1:11">
      <c r="A347" s="10" t="s">
        <v>462</v>
      </c>
      <c r="B347" s="11" t="s">
        <v>312</v>
      </c>
      <c r="C347" s="11">
        <v>3</v>
      </c>
      <c r="D347" s="12">
        <v>42.18</v>
      </c>
      <c r="E347" s="12">
        <v>0</v>
      </c>
      <c r="F347" s="12">
        <v>0</v>
      </c>
      <c r="G347" s="12">
        <v>42.18</v>
      </c>
      <c r="H347" s="12">
        <v>0</v>
      </c>
      <c r="I347" s="12">
        <v>0</v>
      </c>
      <c r="J347" s="12">
        <v>0</v>
      </c>
      <c r="K347" s="12">
        <v>42.18</v>
      </c>
    </row>
    <row r="348" spans="1:11">
      <c r="A348" s="10" t="s">
        <v>463</v>
      </c>
      <c r="B348" s="11" t="s">
        <v>59</v>
      </c>
      <c r="C348" s="11">
        <v>1</v>
      </c>
      <c r="D348" s="12">
        <v>1754.7</v>
      </c>
      <c r="E348" s="12">
        <v>0</v>
      </c>
      <c r="F348" s="12">
        <v>0</v>
      </c>
      <c r="G348" s="12">
        <v>1754.7</v>
      </c>
      <c r="H348" s="12">
        <v>0</v>
      </c>
      <c r="I348" s="12">
        <v>0</v>
      </c>
      <c r="J348" s="12">
        <v>0</v>
      </c>
      <c r="K348" s="12">
        <v>1754.7</v>
      </c>
    </row>
    <row r="349" spans="1:11">
      <c r="A349" s="10" t="s">
        <v>464</v>
      </c>
      <c r="B349" s="11" t="s">
        <v>29</v>
      </c>
      <c r="C349" s="11">
        <v>7</v>
      </c>
      <c r="D349" s="12">
        <v>264305.38</v>
      </c>
      <c r="E349" s="12">
        <v>1290.7</v>
      </c>
      <c r="F349" s="12">
        <v>0</v>
      </c>
      <c r="G349" s="12">
        <v>265596.08</v>
      </c>
      <c r="H349" s="12">
        <v>130.29</v>
      </c>
      <c r="I349" s="12">
        <v>191.37</v>
      </c>
      <c r="J349" s="12">
        <v>321.66000000000003</v>
      </c>
      <c r="K349" s="12">
        <v>265917.74</v>
      </c>
    </row>
    <row r="350" spans="1:11">
      <c r="A350" s="10" t="s">
        <v>465</v>
      </c>
      <c r="B350" s="11" t="s">
        <v>466</v>
      </c>
      <c r="C350" s="11">
        <v>1</v>
      </c>
      <c r="D350" s="12">
        <v>4.5599999999999996</v>
      </c>
      <c r="E350" s="12">
        <v>0</v>
      </c>
      <c r="F350" s="12">
        <v>0</v>
      </c>
      <c r="G350" s="12">
        <v>4.5599999999999996</v>
      </c>
      <c r="H350" s="12">
        <v>0</v>
      </c>
      <c r="I350" s="12">
        <v>0</v>
      </c>
      <c r="J350" s="12">
        <v>0</v>
      </c>
      <c r="K350" s="12">
        <v>4.5599999999999996</v>
      </c>
    </row>
    <row r="351" spans="1:11">
      <c r="A351" s="10" t="s">
        <v>467</v>
      </c>
      <c r="B351" s="11" t="s">
        <v>101</v>
      </c>
      <c r="C351" s="11">
        <v>10</v>
      </c>
      <c r="D351" s="12">
        <v>0</v>
      </c>
      <c r="E351" s="12">
        <v>0</v>
      </c>
      <c r="F351" s="12">
        <v>0</v>
      </c>
      <c r="G351" s="12">
        <v>0</v>
      </c>
      <c r="H351" s="12">
        <v>145.19</v>
      </c>
      <c r="I351" s="12">
        <v>0</v>
      </c>
      <c r="J351" s="12">
        <v>145.19</v>
      </c>
      <c r="K351" s="12">
        <v>145.19</v>
      </c>
    </row>
    <row r="352" spans="1:11">
      <c r="A352" s="10" t="s">
        <v>468</v>
      </c>
      <c r="B352" s="11" t="s">
        <v>179</v>
      </c>
      <c r="C352" s="11">
        <v>9</v>
      </c>
      <c r="D352" s="12">
        <v>115959.59</v>
      </c>
      <c r="E352" s="12">
        <v>0</v>
      </c>
      <c r="F352" s="12">
        <v>0</v>
      </c>
      <c r="G352" s="12">
        <v>115959.59</v>
      </c>
      <c r="H352" s="12">
        <v>1609.37</v>
      </c>
      <c r="I352" s="12">
        <v>5.63</v>
      </c>
      <c r="J352" s="12">
        <v>1615</v>
      </c>
      <c r="K352" s="12">
        <v>117574.59</v>
      </c>
    </row>
    <row r="353" spans="1:11">
      <c r="A353" s="10" t="s">
        <v>469</v>
      </c>
      <c r="B353" s="11" t="s">
        <v>75</v>
      </c>
      <c r="C353" s="11">
        <v>2</v>
      </c>
      <c r="D353" s="12">
        <v>310.45</v>
      </c>
      <c r="E353" s="12">
        <v>0</v>
      </c>
      <c r="F353" s="12">
        <v>0</v>
      </c>
      <c r="G353" s="12">
        <v>310.45</v>
      </c>
      <c r="H353" s="12">
        <v>0</v>
      </c>
      <c r="I353" s="12">
        <v>0</v>
      </c>
      <c r="J353" s="12">
        <v>0</v>
      </c>
      <c r="K353" s="12">
        <v>310.45</v>
      </c>
    </row>
    <row r="354" spans="1:11">
      <c r="A354" s="10" t="s">
        <v>470</v>
      </c>
      <c r="B354" s="11" t="s">
        <v>19</v>
      </c>
      <c r="C354" s="11">
        <v>1</v>
      </c>
      <c r="D354" s="12">
        <v>83.02</v>
      </c>
      <c r="E354" s="12">
        <v>0</v>
      </c>
      <c r="F354" s="12">
        <v>0</v>
      </c>
      <c r="G354" s="12">
        <v>83.02</v>
      </c>
      <c r="H354" s="12">
        <v>0</v>
      </c>
      <c r="I354" s="12">
        <v>0</v>
      </c>
      <c r="J354" s="12">
        <v>0</v>
      </c>
      <c r="K354" s="12">
        <v>83.02</v>
      </c>
    </row>
    <row r="355" spans="1:11">
      <c r="A355" s="10" t="s">
        <v>471</v>
      </c>
      <c r="B355" s="11" t="s">
        <v>107</v>
      </c>
      <c r="C355" s="11">
        <v>8</v>
      </c>
      <c r="D355" s="12">
        <v>88126.399999999994</v>
      </c>
      <c r="E355" s="12">
        <v>13.7</v>
      </c>
      <c r="F355" s="12">
        <v>0</v>
      </c>
      <c r="G355" s="12">
        <v>88140.1</v>
      </c>
      <c r="H355" s="12">
        <v>3230.52</v>
      </c>
      <c r="I355" s="12">
        <v>1429.11</v>
      </c>
      <c r="J355" s="12">
        <v>4659.63</v>
      </c>
      <c r="K355" s="12">
        <v>92799.73</v>
      </c>
    </row>
    <row r="356" spans="1:11">
      <c r="A356" s="10" t="s">
        <v>472</v>
      </c>
      <c r="B356" s="11" t="s">
        <v>363</v>
      </c>
      <c r="C356" s="11">
        <v>3</v>
      </c>
      <c r="D356" s="12">
        <v>20524.97</v>
      </c>
      <c r="E356" s="12">
        <v>11024.38</v>
      </c>
      <c r="F356" s="12">
        <v>702.18</v>
      </c>
      <c r="G356" s="12">
        <v>32251.53</v>
      </c>
      <c r="H356" s="12">
        <v>31995.279999999999</v>
      </c>
      <c r="I356" s="12">
        <v>4492.1400000000003</v>
      </c>
      <c r="J356" s="12">
        <v>36487.42</v>
      </c>
      <c r="K356" s="12">
        <v>68738.95</v>
      </c>
    </row>
    <row r="357" spans="1:11">
      <c r="A357" s="10" t="s">
        <v>473</v>
      </c>
      <c r="B357" s="11" t="s">
        <v>474</v>
      </c>
      <c r="C357" s="11">
        <v>1</v>
      </c>
      <c r="D357" s="12">
        <v>190.75</v>
      </c>
      <c r="E357" s="12">
        <v>0</v>
      </c>
      <c r="F357" s="12">
        <v>0</v>
      </c>
      <c r="G357" s="12">
        <v>190.75</v>
      </c>
      <c r="H357" s="12">
        <v>0</v>
      </c>
      <c r="I357" s="12">
        <v>0</v>
      </c>
      <c r="J357" s="12">
        <v>0</v>
      </c>
      <c r="K357" s="12">
        <v>190.75</v>
      </c>
    </row>
    <row r="358" spans="1:11">
      <c r="A358" s="10" t="s">
        <v>475</v>
      </c>
      <c r="B358" s="11" t="s">
        <v>17</v>
      </c>
      <c r="C358" s="11">
        <v>1</v>
      </c>
      <c r="D358" s="12">
        <v>8.93</v>
      </c>
      <c r="E358" s="12">
        <v>0</v>
      </c>
      <c r="F358" s="12">
        <v>0</v>
      </c>
      <c r="G358" s="12">
        <v>8.93</v>
      </c>
      <c r="H358" s="12">
        <v>0</v>
      </c>
      <c r="I358" s="12">
        <v>0.09</v>
      </c>
      <c r="J358" s="12">
        <v>0.09</v>
      </c>
      <c r="K358" s="12">
        <v>9.02</v>
      </c>
    </row>
    <row r="359" spans="1:11">
      <c r="A359" s="10" t="s">
        <v>476</v>
      </c>
      <c r="B359" s="11" t="s">
        <v>54</v>
      </c>
      <c r="C359" s="11">
        <v>7</v>
      </c>
      <c r="D359" s="12">
        <v>979.87</v>
      </c>
      <c r="E359" s="12">
        <v>5.26</v>
      </c>
      <c r="F359" s="12">
        <v>0</v>
      </c>
      <c r="G359" s="12">
        <v>985.13</v>
      </c>
      <c r="H359" s="12">
        <v>5.68</v>
      </c>
      <c r="I359" s="12">
        <v>80.61</v>
      </c>
      <c r="J359" s="12">
        <v>86.29</v>
      </c>
      <c r="K359" s="12">
        <v>1071.42</v>
      </c>
    </row>
    <row r="360" spans="1:11">
      <c r="A360" s="10" t="s">
        <v>477</v>
      </c>
      <c r="B360" s="11" t="s">
        <v>96</v>
      </c>
      <c r="C360" s="11">
        <v>2</v>
      </c>
      <c r="D360" s="12">
        <v>224.67</v>
      </c>
      <c r="E360" s="12">
        <v>0</v>
      </c>
      <c r="F360" s="12">
        <v>0</v>
      </c>
      <c r="G360" s="12">
        <v>224.67</v>
      </c>
      <c r="H360" s="12">
        <v>659.49</v>
      </c>
      <c r="I360" s="12">
        <v>105.26</v>
      </c>
      <c r="J360" s="12">
        <v>764.75</v>
      </c>
      <c r="K360" s="12">
        <v>989.42</v>
      </c>
    </row>
    <row r="361" spans="1:11">
      <c r="A361" s="10" t="s">
        <v>478</v>
      </c>
      <c r="B361" s="11" t="s">
        <v>25</v>
      </c>
      <c r="C361" s="11">
        <v>6</v>
      </c>
      <c r="D361" s="12">
        <v>546.39</v>
      </c>
      <c r="E361" s="12">
        <v>70.12</v>
      </c>
      <c r="F361" s="12">
        <v>0</v>
      </c>
      <c r="G361" s="12">
        <v>616.51</v>
      </c>
      <c r="H361" s="12">
        <v>236.93</v>
      </c>
      <c r="I361" s="12">
        <v>136.84</v>
      </c>
      <c r="J361" s="12">
        <v>373.77</v>
      </c>
      <c r="K361" s="12">
        <v>990.28</v>
      </c>
    </row>
    <row r="362" spans="1:11">
      <c r="A362" s="10" t="s">
        <v>479</v>
      </c>
      <c r="B362" s="11" t="s">
        <v>101</v>
      </c>
      <c r="C362" s="11">
        <v>10</v>
      </c>
      <c r="D362" s="12">
        <v>30.03</v>
      </c>
      <c r="E362" s="12">
        <v>0</v>
      </c>
      <c r="F362" s="12">
        <v>0</v>
      </c>
      <c r="G362" s="12">
        <v>30.03</v>
      </c>
      <c r="H362" s="12">
        <v>19.829999999999998</v>
      </c>
      <c r="I362" s="12">
        <v>0</v>
      </c>
      <c r="J362" s="12">
        <v>19.829999999999998</v>
      </c>
      <c r="K362" s="12">
        <v>49.86</v>
      </c>
    </row>
    <row r="363" spans="1:11">
      <c r="A363" s="10" t="s">
        <v>480</v>
      </c>
      <c r="B363" s="11" t="s">
        <v>179</v>
      </c>
      <c r="C363" s="11">
        <v>9</v>
      </c>
      <c r="D363" s="12">
        <v>2114.52</v>
      </c>
      <c r="E363" s="12">
        <v>0</v>
      </c>
      <c r="F363" s="12">
        <v>0</v>
      </c>
      <c r="G363" s="12">
        <v>2114.52</v>
      </c>
      <c r="H363" s="12">
        <v>26.54</v>
      </c>
      <c r="I363" s="12">
        <v>4.5</v>
      </c>
      <c r="J363" s="12">
        <v>31.04</v>
      </c>
      <c r="K363" s="12">
        <v>2145.56</v>
      </c>
    </row>
    <row r="364" spans="1:11">
      <c r="A364" s="10" t="s">
        <v>481</v>
      </c>
      <c r="B364" s="11" t="s">
        <v>482</v>
      </c>
      <c r="C364" s="11">
        <v>2</v>
      </c>
      <c r="D364" s="12">
        <v>53.2</v>
      </c>
      <c r="E364" s="12">
        <v>0</v>
      </c>
      <c r="F364" s="12">
        <v>0</v>
      </c>
      <c r="G364" s="12">
        <v>53.2</v>
      </c>
      <c r="H364" s="12">
        <v>21.93</v>
      </c>
      <c r="I364" s="12">
        <v>0</v>
      </c>
      <c r="J364" s="12">
        <v>21.93</v>
      </c>
      <c r="K364" s="12">
        <v>75.13</v>
      </c>
    </row>
    <row r="365" spans="1:11">
      <c r="A365" s="10" t="s">
        <v>483</v>
      </c>
      <c r="B365" s="11" t="s">
        <v>29</v>
      </c>
      <c r="C365" s="11">
        <v>7</v>
      </c>
      <c r="D365" s="12">
        <v>6503.34</v>
      </c>
      <c r="E365" s="12">
        <v>0</v>
      </c>
      <c r="F365" s="12">
        <v>0</v>
      </c>
      <c r="G365" s="12">
        <v>6503.34</v>
      </c>
      <c r="H365" s="12">
        <v>0</v>
      </c>
      <c r="I365" s="12">
        <v>6080</v>
      </c>
      <c r="J365" s="12">
        <v>6080</v>
      </c>
      <c r="K365" s="12">
        <v>12583.34</v>
      </c>
    </row>
    <row r="366" spans="1:11">
      <c r="A366" s="10" t="s">
        <v>484</v>
      </c>
      <c r="B366" s="11" t="s">
        <v>101</v>
      </c>
      <c r="C366" s="11">
        <v>8</v>
      </c>
      <c r="D366" s="12">
        <v>24898.06</v>
      </c>
      <c r="E366" s="12">
        <v>33.380000000000003</v>
      </c>
      <c r="F366" s="12">
        <v>1472.44</v>
      </c>
      <c r="G366" s="12">
        <v>26403.88</v>
      </c>
      <c r="H366" s="12">
        <v>49755.88</v>
      </c>
      <c r="I366" s="12">
        <v>76961.33</v>
      </c>
      <c r="J366" s="12">
        <v>126717.21</v>
      </c>
      <c r="K366" s="12">
        <v>153121.09</v>
      </c>
    </row>
    <row r="367" spans="1:11">
      <c r="A367" s="10" t="s">
        <v>485</v>
      </c>
      <c r="B367" s="11" t="s">
        <v>19</v>
      </c>
      <c r="C367" s="11">
        <v>1</v>
      </c>
      <c r="D367" s="12">
        <v>3106.49</v>
      </c>
      <c r="E367" s="12">
        <v>20.93</v>
      </c>
      <c r="F367" s="12">
        <v>0</v>
      </c>
      <c r="G367" s="12">
        <v>3127.42</v>
      </c>
      <c r="H367" s="12">
        <v>59.18</v>
      </c>
      <c r="I367" s="12">
        <v>420.99</v>
      </c>
      <c r="J367" s="12">
        <v>480.17</v>
      </c>
      <c r="K367" s="12">
        <v>3607.59</v>
      </c>
    </row>
    <row r="368" spans="1:11">
      <c r="A368" s="10" t="s">
        <v>486</v>
      </c>
      <c r="B368" s="11" t="s">
        <v>17</v>
      </c>
      <c r="C368" s="11">
        <v>1</v>
      </c>
      <c r="D368" s="12">
        <v>8.51</v>
      </c>
      <c r="E368" s="12">
        <v>0</v>
      </c>
      <c r="F368" s="12">
        <v>0</v>
      </c>
      <c r="G368" s="12">
        <v>8.51</v>
      </c>
      <c r="H368" s="12">
        <v>0</v>
      </c>
      <c r="I368" s="12">
        <v>0</v>
      </c>
      <c r="J368" s="12">
        <v>0</v>
      </c>
      <c r="K368" s="12">
        <v>8.51</v>
      </c>
    </row>
    <row r="369" spans="1:11">
      <c r="A369" s="10" t="s">
        <v>487</v>
      </c>
      <c r="B369" s="11" t="s">
        <v>21</v>
      </c>
      <c r="C369" s="11">
        <v>5</v>
      </c>
      <c r="D369" s="12">
        <v>2953.94</v>
      </c>
      <c r="E369" s="12">
        <v>0.27</v>
      </c>
      <c r="F369" s="12">
        <v>0</v>
      </c>
      <c r="G369" s="12">
        <v>2954.21</v>
      </c>
      <c r="H369" s="12">
        <v>5.95</v>
      </c>
      <c r="I369" s="12">
        <v>44.57</v>
      </c>
      <c r="J369" s="12">
        <v>50.52</v>
      </c>
      <c r="K369" s="12">
        <v>3004.73</v>
      </c>
    </row>
    <row r="370" spans="1:11">
      <c r="A370" s="10" t="s">
        <v>488</v>
      </c>
      <c r="B370" s="11" t="s">
        <v>101</v>
      </c>
      <c r="C370" s="11">
        <v>10</v>
      </c>
      <c r="D370" s="12">
        <v>403922.88</v>
      </c>
      <c r="E370" s="12">
        <v>15.36</v>
      </c>
      <c r="F370" s="12">
        <v>0</v>
      </c>
      <c r="G370" s="12">
        <v>403938.24</v>
      </c>
      <c r="H370" s="12">
        <v>0</v>
      </c>
      <c r="I370" s="12">
        <v>124.39</v>
      </c>
      <c r="J370" s="12">
        <v>124.39</v>
      </c>
      <c r="K370" s="12">
        <v>404062.63</v>
      </c>
    </row>
    <row r="371" spans="1:11">
      <c r="A371" s="10" t="s">
        <v>489</v>
      </c>
      <c r="B371" s="11" t="s">
        <v>45</v>
      </c>
      <c r="C371" s="11">
        <v>1</v>
      </c>
      <c r="D371" s="12">
        <v>198767.91</v>
      </c>
      <c r="E371" s="12">
        <v>823.13</v>
      </c>
      <c r="F371" s="12">
        <v>0</v>
      </c>
      <c r="G371" s="12">
        <v>199591.04000000001</v>
      </c>
      <c r="H371" s="12">
        <v>72.11</v>
      </c>
      <c r="I371" s="12">
        <v>790.86</v>
      </c>
      <c r="J371" s="12">
        <v>862.97</v>
      </c>
      <c r="K371" s="12">
        <v>200454.01</v>
      </c>
    </row>
    <row r="372" spans="1:11">
      <c r="A372" s="10" t="s">
        <v>490</v>
      </c>
      <c r="B372" s="11" t="s">
        <v>491</v>
      </c>
      <c r="C372" s="11" t="s">
        <v>285</v>
      </c>
      <c r="D372" s="12">
        <v>6693.86</v>
      </c>
      <c r="E372" s="12">
        <v>1.19</v>
      </c>
      <c r="F372" s="12">
        <v>0</v>
      </c>
      <c r="G372" s="12">
        <v>6695.05</v>
      </c>
      <c r="H372" s="12">
        <v>112.55</v>
      </c>
      <c r="I372" s="12">
        <v>2511.56</v>
      </c>
      <c r="J372" s="12">
        <v>2624.11</v>
      </c>
      <c r="K372" s="12">
        <v>9319.16</v>
      </c>
    </row>
    <row r="373" spans="1:11">
      <c r="A373" s="10" t="s">
        <v>492</v>
      </c>
      <c r="B373" s="11" t="s">
        <v>23</v>
      </c>
      <c r="C373" s="11">
        <v>11</v>
      </c>
      <c r="D373" s="12">
        <v>58.22</v>
      </c>
      <c r="E373" s="12">
        <v>0</v>
      </c>
      <c r="F373" s="12">
        <v>0</v>
      </c>
      <c r="G373" s="12">
        <v>58.22</v>
      </c>
      <c r="H373" s="12">
        <v>54.63</v>
      </c>
      <c r="I373" s="12">
        <v>3.44</v>
      </c>
      <c r="J373" s="12">
        <v>58.07</v>
      </c>
      <c r="K373" s="12">
        <v>116.29</v>
      </c>
    </row>
    <row r="374" spans="1:11">
      <c r="A374" s="10" t="s">
        <v>493</v>
      </c>
      <c r="B374" s="11" t="s">
        <v>312</v>
      </c>
      <c r="C374" s="11">
        <v>3</v>
      </c>
      <c r="D374" s="12">
        <v>57195.46</v>
      </c>
      <c r="E374" s="12">
        <v>650.69000000000005</v>
      </c>
      <c r="F374" s="12">
        <v>1.85</v>
      </c>
      <c r="G374" s="12">
        <v>57848</v>
      </c>
      <c r="H374" s="12">
        <v>12067.29</v>
      </c>
      <c r="I374" s="12">
        <v>1403.28</v>
      </c>
      <c r="J374" s="12">
        <v>13470.57</v>
      </c>
      <c r="K374" s="12">
        <v>71318.570000000007</v>
      </c>
    </row>
    <row r="375" spans="1:11">
      <c r="A375" s="10" t="s">
        <v>494</v>
      </c>
      <c r="B375" s="11" t="s">
        <v>17</v>
      </c>
      <c r="C375" s="11">
        <v>1</v>
      </c>
      <c r="D375" s="12">
        <v>20.32</v>
      </c>
      <c r="E375" s="12">
        <v>0.28000000000000003</v>
      </c>
      <c r="F375" s="12">
        <v>0</v>
      </c>
      <c r="G375" s="12">
        <v>20.6</v>
      </c>
      <c r="H375" s="12">
        <v>34.33</v>
      </c>
      <c r="I375" s="12">
        <v>0</v>
      </c>
      <c r="J375" s="12">
        <v>34.33</v>
      </c>
      <c r="K375" s="12">
        <v>54.93</v>
      </c>
    </row>
    <row r="376" spans="1:11">
      <c r="A376" s="10" t="s">
        <v>495</v>
      </c>
      <c r="B376" s="11" t="s">
        <v>355</v>
      </c>
      <c r="C376" s="11">
        <v>3</v>
      </c>
      <c r="D376" s="12">
        <v>1.58</v>
      </c>
      <c r="E376" s="12">
        <v>0</v>
      </c>
      <c r="F376" s="12">
        <v>0</v>
      </c>
      <c r="G376" s="12">
        <v>1.58</v>
      </c>
      <c r="H376" s="12">
        <v>1.65</v>
      </c>
      <c r="I376" s="12">
        <v>0</v>
      </c>
      <c r="J376" s="12">
        <v>1.65</v>
      </c>
      <c r="K376" s="12">
        <v>3.23</v>
      </c>
    </row>
    <row r="377" spans="1:11">
      <c r="A377" s="10" t="s">
        <v>496</v>
      </c>
      <c r="B377" s="11" t="s">
        <v>15</v>
      </c>
      <c r="C377" s="11">
        <v>1</v>
      </c>
      <c r="D377" s="12">
        <v>6.5</v>
      </c>
      <c r="E377" s="12">
        <v>0</v>
      </c>
      <c r="F377" s="12">
        <v>0</v>
      </c>
      <c r="G377" s="12">
        <v>6.5</v>
      </c>
      <c r="H377" s="12">
        <v>0</v>
      </c>
      <c r="I377" s="12">
        <v>0</v>
      </c>
      <c r="J377" s="12">
        <v>0</v>
      </c>
      <c r="K377" s="12">
        <v>6.5</v>
      </c>
    </row>
    <row r="378" spans="1:11">
      <c r="A378" s="10" t="s">
        <v>497</v>
      </c>
      <c r="B378" s="11" t="s">
        <v>19</v>
      </c>
      <c r="C378" s="11">
        <v>1</v>
      </c>
      <c r="D378" s="12">
        <v>6.13</v>
      </c>
      <c r="E378" s="12">
        <v>0</v>
      </c>
      <c r="F378" s="12">
        <v>0</v>
      </c>
      <c r="G378" s="12">
        <v>6.13</v>
      </c>
      <c r="H378" s="12">
        <v>0</v>
      </c>
      <c r="I378" s="12">
        <v>0</v>
      </c>
      <c r="J378" s="12">
        <v>0</v>
      </c>
      <c r="K378" s="12">
        <v>6.13</v>
      </c>
    </row>
    <row r="379" spans="1:11">
      <c r="A379" s="10" t="s">
        <v>498</v>
      </c>
      <c r="B379" s="11" t="s">
        <v>499</v>
      </c>
      <c r="C379" s="11">
        <v>1</v>
      </c>
      <c r="D379" s="12">
        <v>58.38</v>
      </c>
      <c r="E379" s="12">
        <v>0</v>
      </c>
      <c r="F379" s="12">
        <v>0</v>
      </c>
      <c r="G379" s="12">
        <v>58.38</v>
      </c>
      <c r="H379" s="12">
        <v>0</v>
      </c>
      <c r="I379" s="12">
        <v>0</v>
      </c>
      <c r="J379" s="12">
        <v>0</v>
      </c>
      <c r="K379" s="12">
        <v>58.38</v>
      </c>
    </row>
    <row r="380" spans="1:11">
      <c r="A380" s="10" t="s">
        <v>500</v>
      </c>
      <c r="B380" s="11" t="s">
        <v>253</v>
      </c>
      <c r="C380" s="11">
        <v>4</v>
      </c>
      <c r="D380" s="12">
        <v>13.37</v>
      </c>
      <c r="E380" s="12">
        <v>0.68</v>
      </c>
      <c r="F380" s="12">
        <v>0</v>
      </c>
      <c r="G380" s="12">
        <v>14.05</v>
      </c>
      <c r="H380" s="12">
        <v>1.58</v>
      </c>
      <c r="I380" s="12">
        <v>1.84</v>
      </c>
      <c r="J380" s="12">
        <v>3.42</v>
      </c>
      <c r="K380" s="12">
        <v>17.47</v>
      </c>
    </row>
    <row r="381" spans="1:11">
      <c r="A381" s="10" t="s">
        <v>501</v>
      </c>
      <c r="B381" s="11" t="s">
        <v>27</v>
      </c>
      <c r="C381" s="11">
        <v>1</v>
      </c>
      <c r="D381" s="12">
        <v>51.29</v>
      </c>
      <c r="E381" s="12">
        <v>0</v>
      </c>
      <c r="F381" s="12">
        <v>0</v>
      </c>
      <c r="G381" s="12">
        <v>51.29</v>
      </c>
      <c r="H381" s="12">
        <v>10.55</v>
      </c>
      <c r="I381" s="12">
        <v>0.64</v>
      </c>
      <c r="J381" s="12">
        <v>11.19</v>
      </c>
      <c r="K381" s="12">
        <v>62.48</v>
      </c>
    </row>
    <row r="382" spans="1:11">
      <c r="A382" s="10" t="s">
        <v>502</v>
      </c>
      <c r="B382" s="11" t="s">
        <v>34</v>
      </c>
      <c r="C382" s="11">
        <v>2</v>
      </c>
      <c r="D382" s="12">
        <v>656.31</v>
      </c>
      <c r="E382" s="12">
        <v>0</v>
      </c>
      <c r="F382" s="12">
        <v>0</v>
      </c>
      <c r="G382" s="12">
        <v>656.31</v>
      </c>
      <c r="H382" s="12">
        <v>17.14</v>
      </c>
      <c r="I382" s="12">
        <v>36.04</v>
      </c>
      <c r="J382" s="12">
        <v>53.18</v>
      </c>
      <c r="K382" s="12">
        <v>709.49</v>
      </c>
    </row>
    <row r="383" spans="1:11">
      <c r="A383" s="10" t="s">
        <v>503</v>
      </c>
      <c r="B383" s="11" t="s">
        <v>19</v>
      </c>
      <c r="C383" s="11">
        <v>1</v>
      </c>
      <c r="D383" s="12">
        <v>0.12</v>
      </c>
      <c r="E383" s="12">
        <v>0</v>
      </c>
      <c r="F383" s="12">
        <v>0</v>
      </c>
      <c r="G383" s="12">
        <v>0.12</v>
      </c>
      <c r="H383" s="12">
        <v>7.53</v>
      </c>
      <c r="I383" s="12">
        <v>0.05</v>
      </c>
      <c r="J383" s="12">
        <v>7.58</v>
      </c>
      <c r="K383" s="12">
        <v>7.7</v>
      </c>
    </row>
    <row r="384" spans="1:11">
      <c r="A384" s="10" t="s">
        <v>504</v>
      </c>
      <c r="B384" s="11" t="s">
        <v>107</v>
      </c>
      <c r="C384" s="11">
        <v>8</v>
      </c>
      <c r="D384" s="12">
        <v>3137.71</v>
      </c>
      <c r="E384" s="12">
        <v>0</v>
      </c>
      <c r="F384" s="12">
        <v>0</v>
      </c>
      <c r="G384" s="12">
        <v>3137.71</v>
      </c>
      <c r="H384" s="12">
        <v>0</v>
      </c>
      <c r="I384" s="12">
        <v>0</v>
      </c>
      <c r="J384" s="12">
        <v>0</v>
      </c>
      <c r="K384" s="12">
        <v>3137.71</v>
      </c>
    </row>
    <row r="385" spans="1:11">
      <c r="A385" s="10" t="s">
        <v>505</v>
      </c>
      <c r="B385" s="11" t="s">
        <v>27</v>
      </c>
      <c r="C385" s="11">
        <v>1</v>
      </c>
      <c r="D385" s="12">
        <v>0.02</v>
      </c>
      <c r="E385" s="12">
        <v>0</v>
      </c>
      <c r="F385" s="12">
        <v>0</v>
      </c>
      <c r="G385" s="12">
        <v>0.02</v>
      </c>
      <c r="H385" s="12">
        <v>0</v>
      </c>
      <c r="I385" s="12">
        <v>0</v>
      </c>
      <c r="J385" s="12">
        <v>0</v>
      </c>
      <c r="K385" s="12">
        <v>0.02</v>
      </c>
    </row>
    <row r="386" spans="1:11">
      <c r="A386" s="10" t="s">
        <v>506</v>
      </c>
      <c r="B386" s="11" t="s">
        <v>19</v>
      </c>
      <c r="C386" s="11">
        <v>1</v>
      </c>
      <c r="D386" s="12">
        <v>0.11</v>
      </c>
      <c r="E386" s="12">
        <v>0</v>
      </c>
      <c r="F386" s="12">
        <v>0</v>
      </c>
      <c r="G386" s="12">
        <v>0.11</v>
      </c>
      <c r="H386" s="12">
        <v>0</v>
      </c>
      <c r="I386" s="12">
        <v>0</v>
      </c>
      <c r="J386" s="12">
        <v>0</v>
      </c>
      <c r="K386" s="12">
        <v>0.11</v>
      </c>
    </row>
    <row r="387" spans="1:11">
      <c r="A387" s="10" t="s">
        <v>507</v>
      </c>
      <c r="B387" s="11" t="s">
        <v>19</v>
      </c>
      <c r="C387" s="11">
        <v>1</v>
      </c>
      <c r="D387" s="12">
        <v>1.18</v>
      </c>
      <c r="E387" s="12">
        <v>0</v>
      </c>
      <c r="F387" s="12">
        <v>0</v>
      </c>
      <c r="G387" s="12">
        <v>1.18</v>
      </c>
      <c r="H387" s="12">
        <v>0</v>
      </c>
      <c r="I387" s="12">
        <v>0</v>
      </c>
      <c r="J387" s="12">
        <v>0</v>
      </c>
      <c r="K387" s="12">
        <v>1.18</v>
      </c>
    </row>
    <row r="388" spans="1:11">
      <c r="A388" s="10" t="s">
        <v>508</v>
      </c>
      <c r="B388" s="11" t="s">
        <v>59</v>
      </c>
      <c r="C388" s="11">
        <v>1</v>
      </c>
      <c r="D388" s="12">
        <v>88.5</v>
      </c>
      <c r="E388" s="12">
        <v>0</v>
      </c>
      <c r="F388" s="12">
        <v>0</v>
      </c>
      <c r="G388" s="12">
        <v>88.5</v>
      </c>
      <c r="H388" s="12">
        <v>0</v>
      </c>
      <c r="I388" s="12">
        <v>0</v>
      </c>
      <c r="J388" s="12">
        <v>0</v>
      </c>
      <c r="K388" s="12">
        <v>88.5</v>
      </c>
    </row>
    <row r="389" spans="1:11">
      <c r="A389" s="10" t="s">
        <v>509</v>
      </c>
      <c r="B389" s="11" t="s">
        <v>337</v>
      </c>
      <c r="C389" s="11">
        <v>5</v>
      </c>
      <c r="D389" s="12">
        <v>69705.36</v>
      </c>
      <c r="E389" s="12">
        <v>0</v>
      </c>
      <c r="F389" s="12">
        <v>0</v>
      </c>
      <c r="G389" s="12">
        <v>69705.36</v>
      </c>
      <c r="H389" s="12">
        <v>50.24</v>
      </c>
      <c r="I389" s="12">
        <v>690.44</v>
      </c>
      <c r="J389" s="12">
        <v>740.68</v>
      </c>
      <c r="K389" s="12">
        <v>70446.039999999994</v>
      </c>
    </row>
    <row r="390" spans="1:11">
      <c r="A390" s="10" t="s">
        <v>510</v>
      </c>
      <c r="B390" s="11" t="s">
        <v>218</v>
      </c>
      <c r="C390" s="11">
        <v>5</v>
      </c>
      <c r="D390" s="12">
        <v>33.119999999999997</v>
      </c>
      <c r="E390" s="12">
        <v>0</v>
      </c>
      <c r="F390" s="12">
        <v>0</v>
      </c>
      <c r="G390" s="12">
        <v>33.119999999999997</v>
      </c>
      <c r="H390" s="12">
        <v>17.3</v>
      </c>
      <c r="I390" s="12">
        <v>10832.25</v>
      </c>
      <c r="J390" s="12">
        <v>10849.55</v>
      </c>
      <c r="K390" s="12">
        <v>10882.67</v>
      </c>
    </row>
    <row r="391" spans="1:11">
      <c r="A391" s="10" t="s">
        <v>511</v>
      </c>
      <c r="B391" s="11" t="s">
        <v>274</v>
      </c>
      <c r="C391" s="11">
        <v>1</v>
      </c>
      <c r="D391" s="12">
        <v>21.25</v>
      </c>
      <c r="E391" s="12">
        <v>0</v>
      </c>
      <c r="F391" s="12">
        <v>0</v>
      </c>
      <c r="G391" s="12">
        <v>21.25</v>
      </c>
      <c r="H391" s="12">
        <v>0</v>
      </c>
      <c r="I391" s="12">
        <v>0</v>
      </c>
      <c r="J391" s="12">
        <v>0</v>
      </c>
      <c r="K391" s="12">
        <v>21.25</v>
      </c>
    </row>
    <row r="392" spans="1:11">
      <c r="A392" s="10" t="s">
        <v>512</v>
      </c>
      <c r="B392" s="11" t="s">
        <v>59</v>
      </c>
      <c r="C392" s="11">
        <v>1</v>
      </c>
      <c r="D392" s="12">
        <v>18.36</v>
      </c>
      <c r="E392" s="12">
        <v>0</v>
      </c>
      <c r="F392" s="12">
        <v>0</v>
      </c>
      <c r="G392" s="12">
        <v>18.36</v>
      </c>
      <c r="H392" s="12">
        <v>0</v>
      </c>
      <c r="I392" s="12">
        <v>0</v>
      </c>
      <c r="J392" s="12">
        <v>0</v>
      </c>
      <c r="K392" s="12">
        <v>18.36</v>
      </c>
    </row>
    <row r="393" spans="1:11">
      <c r="A393" s="10" t="s">
        <v>513</v>
      </c>
      <c r="B393" s="11" t="s">
        <v>38</v>
      </c>
      <c r="C393" s="11">
        <v>1</v>
      </c>
      <c r="D393" s="12">
        <v>328.25</v>
      </c>
      <c r="E393" s="12">
        <v>0</v>
      </c>
      <c r="F393" s="12">
        <v>0</v>
      </c>
      <c r="G393" s="12">
        <v>328.25</v>
      </c>
      <c r="H393" s="12">
        <v>0</v>
      </c>
      <c r="I393" s="12">
        <v>0</v>
      </c>
      <c r="J393" s="12">
        <v>0</v>
      </c>
      <c r="K393" s="12">
        <v>328.25</v>
      </c>
    </row>
    <row r="394" spans="1:11">
      <c r="A394" s="10" t="s">
        <v>514</v>
      </c>
      <c r="B394" s="11" t="s">
        <v>47</v>
      </c>
      <c r="C394" s="11">
        <v>7</v>
      </c>
      <c r="D394" s="12">
        <v>250</v>
      </c>
      <c r="E394" s="12">
        <v>0</v>
      </c>
      <c r="F394" s="12">
        <v>0</v>
      </c>
      <c r="G394" s="12">
        <v>250</v>
      </c>
      <c r="H394" s="12">
        <v>0</v>
      </c>
      <c r="I394" s="12">
        <v>0</v>
      </c>
      <c r="J394" s="12">
        <v>0</v>
      </c>
      <c r="K394" s="12">
        <v>250</v>
      </c>
    </row>
    <row r="395" spans="1:11">
      <c r="A395" s="10" t="s">
        <v>515</v>
      </c>
      <c r="B395" s="11" t="s">
        <v>77</v>
      </c>
      <c r="C395" s="11">
        <v>2</v>
      </c>
      <c r="D395" s="12">
        <v>15792.67</v>
      </c>
      <c r="E395" s="12">
        <v>0</v>
      </c>
      <c r="F395" s="12">
        <v>1330</v>
      </c>
      <c r="G395" s="12">
        <v>17122.669999999998</v>
      </c>
      <c r="H395" s="12">
        <v>18185.37</v>
      </c>
      <c r="I395" s="12">
        <v>10954.72</v>
      </c>
      <c r="J395" s="12">
        <v>29140.09</v>
      </c>
      <c r="K395" s="12">
        <v>46262.76</v>
      </c>
    </row>
    <row r="396" spans="1:11">
      <c r="A396" s="10" t="s">
        <v>516</v>
      </c>
      <c r="B396" s="11" t="s">
        <v>107</v>
      </c>
      <c r="C396" s="11">
        <v>8</v>
      </c>
      <c r="D396" s="12">
        <v>1120</v>
      </c>
      <c r="E396" s="12">
        <v>0</v>
      </c>
      <c r="F396" s="12">
        <v>0</v>
      </c>
      <c r="G396" s="12">
        <v>1120</v>
      </c>
      <c r="H396" s="12">
        <v>0</v>
      </c>
      <c r="I396" s="12">
        <v>0</v>
      </c>
      <c r="J396" s="12">
        <v>0</v>
      </c>
      <c r="K396" s="12">
        <v>1120</v>
      </c>
    </row>
    <row r="397" spans="1:11">
      <c r="A397" s="10" t="s">
        <v>517</v>
      </c>
      <c r="B397" s="11" t="s">
        <v>101</v>
      </c>
      <c r="C397" s="11">
        <v>10</v>
      </c>
      <c r="D397" s="12">
        <v>35.020000000000003</v>
      </c>
      <c r="E397" s="12">
        <v>0</v>
      </c>
      <c r="F397" s="12">
        <v>0</v>
      </c>
      <c r="G397" s="12">
        <v>35.020000000000003</v>
      </c>
      <c r="H397" s="12">
        <v>2.37</v>
      </c>
      <c r="I397" s="12">
        <v>0</v>
      </c>
      <c r="J397" s="12">
        <v>2.37</v>
      </c>
      <c r="K397" s="12">
        <v>37.39</v>
      </c>
    </row>
    <row r="398" spans="1:11">
      <c r="A398" s="10" t="s">
        <v>518</v>
      </c>
      <c r="B398" s="11" t="s">
        <v>272</v>
      </c>
      <c r="C398" s="11">
        <v>8</v>
      </c>
      <c r="D398" s="12">
        <v>22650</v>
      </c>
      <c r="E398" s="12">
        <v>0</v>
      </c>
      <c r="F398" s="12">
        <v>0</v>
      </c>
      <c r="G398" s="12">
        <v>22650</v>
      </c>
      <c r="H398" s="12">
        <v>0</v>
      </c>
      <c r="I398" s="12">
        <v>0</v>
      </c>
      <c r="J398" s="12">
        <v>0</v>
      </c>
      <c r="K398" s="12">
        <v>22650</v>
      </c>
    </row>
    <row r="399" spans="1:11">
      <c r="A399" s="10" t="s">
        <v>519</v>
      </c>
      <c r="B399" s="11" t="s">
        <v>107</v>
      </c>
      <c r="C399" s="11">
        <v>8</v>
      </c>
      <c r="D399" s="12">
        <v>357.74</v>
      </c>
      <c r="E399" s="12">
        <v>0</v>
      </c>
      <c r="F399" s="12">
        <v>0</v>
      </c>
      <c r="G399" s="12">
        <v>357.74</v>
      </c>
      <c r="H399" s="12">
        <v>0.64</v>
      </c>
      <c r="I399" s="12">
        <v>1.94</v>
      </c>
      <c r="J399" s="12">
        <v>2.58</v>
      </c>
      <c r="K399" s="12">
        <v>360.32</v>
      </c>
    </row>
    <row r="400" spans="1:11">
      <c r="A400" s="10" t="s">
        <v>520</v>
      </c>
      <c r="B400" s="11" t="s">
        <v>91</v>
      </c>
      <c r="C400" s="11">
        <v>4</v>
      </c>
      <c r="D400" s="12">
        <v>1</v>
      </c>
      <c r="E400" s="12">
        <v>0</v>
      </c>
      <c r="F400" s="12">
        <v>0</v>
      </c>
      <c r="G400" s="12">
        <v>1</v>
      </c>
      <c r="H400" s="12">
        <v>0</v>
      </c>
      <c r="I400" s="12">
        <v>0</v>
      </c>
      <c r="J400" s="12">
        <v>0</v>
      </c>
      <c r="K400" s="12">
        <v>1</v>
      </c>
    </row>
    <row r="401" spans="1:11">
      <c r="A401" s="10" t="s">
        <v>521</v>
      </c>
      <c r="B401" s="11" t="s">
        <v>75</v>
      </c>
      <c r="C401" s="11">
        <v>2</v>
      </c>
      <c r="D401" s="12">
        <v>44.71</v>
      </c>
      <c r="E401" s="12">
        <v>0</v>
      </c>
      <c r="F401" s="12">
        <v>0</v>
      </c>
      <c r="G401" s="12">
        <v>44.71</v>
      </c>
      <c r="H401" s="12">
        <v>0.4</v>
      </c>
      <c r="I401" s="12">
        <v>44.57</v>
      </c>
      <c r="J401" s="12">
        <v>44.97</v>
      </c>
      <c r="K401" s="12">
        <v>89.68</v>
      </c>
    </row>
    <row r="402" spans="1:11">
      <c r="A402" s="10" t="s">
        <v>522</v>
      </c>
      <c r="B402" s="11" t="s">
        <v>75</v>
      </c>
      <c r="C402" s="11">
        <v>2</v>
      </c>
      <c r="D402" s="12">
        <v>7.9</v>
      </c>
      <c r="E402" s="12">
        <v>1.02</v>
      </c>
      <c r="F402" s="12">
        <v>0</v>
      </c>
      <c r="G402" s="12">
        <v>8.92</v>
      </c>
      <c r="H402" s="12">
        <v>0</v>
      </c>
      <c r="I402" s="12">
        <v>49</v>
      </c>
      <c r="J402" s="12">
        <v>49</v>
      </c>
      <c r="K402" s="12">
        <v>57.92</v>
      </c>
    </row>
    <row r="403" spans="1:11">
      <c r="A403" s="10" t="s">
        <v>523</v>
      </c>
      <c r="B403" s="11" t="s">
        <v>107</v>
      </c>
      <c r="C403" s="11">
        <v>8</v>
      </c>
      <c r="D403" s="12">
        <v>366.42</v>
      </c>
      <c r="E403" s="12">
        <v>15.11</v>
      </c>
      <c r="F403" s="12">
        <v>0</v>
      </c>
      <c r="G403" s="12">
        <v>381.53</v>
      </c>
      <c r="H403" s="12">
        <v>0</v>
      </c>
      <c r="I403" s="12">
        <v>430.36</v>
      </c>
      <c r="J403" s="12">
        <v>430.36</v>
      </c>
      <c r="K403" s="12">
        <v>811.89</v>
      </c>
    </row>
    <row r="404" spans="1:11">
      <c r="A404" s="10" t="s">
        <v>524</v>
      </c>
      <c r="B404" s="11" t="s">
        <v>253</v>
      </c>
      <c r="C404" s="11">
        <v>4</v>
      </c>
      <c r="D404" s="12">
        <v>9.6</v>
      </c>
      <c r="E404" s="12">
        <v>0</v>
      </c>
      <c r="F404" s="12">
        <v>0</v>
      </c>
      <c r="G404" s="12">
        <v>9.6</v>
      </c>
      <c r="H404" s="12">
        <v>0</v>
      </c>
      <c r="I404" s="12">
        <v>0</v>
      </c>
      <c r="J404" s="12">
        <v>0</v>
      </c>
      <c r="K404" s="12">
        <v>9.6</v>
      </c>
    </row>
    <row r="405" spans="1:11">
      <c r="A405" s="10" t="s">
        <v>525</v>
      </c>
      <c r="B405" s="11" t="s">
        <v>526</v>
      </c>
      <c r="C405" s="11">
        <v>1</v>
      </c>
      <c r="D405" s="12">
        <v>30.47</v>
      </c>
      <c r="E405" s="12">
        <v>0.28000000000000003</v>
      </c>
      <c r="F405" s="12">
        <v>0</v>
      </c>
      <c r="G405" s="12">
        <v>30.75</v>
      </c>
      <c r="H405" s="12">
        <v>1327.96</v>
      </c>
      <c r="I405" s="12">
        <v>73640.850000000006</v>
      </c>
      <c r="J405" s="12">
        <v>74968.81</v>
      </c>
      <c r="K405" s="12">
        <v>74999.56</v>
      </c>
    </row>
    <row r="406" spans="1:11">
      <c r="A406" s="10" t="s">
        <v>527</v>
      </c>
      <c r="B406" s="11" t="s">
        <v>54</v>
      </c>
      <c r="C406" s="11">
        <v>7</v>
      </c>
      <c r="D406" s="12">
        <v>89831.84</v>
      </c>
      <c r="E406" s="12">
        <v>0</v>
      </c>
      <c r="F406" s="12">
        <v>0</v>
      </c>
      <c r="G406" s="12">
        <v>89831.84</v>
      </c>
      <c r="H406" s="12">
        <v>0</v>
      </c>
      <c r="I406" s="12">
        <v>0</v>
      </c>
      <c r="J406" s="12">
        <v>0</v>
      </c>
      <c r="K406" s="12">
        <v>89831.84</v>
      </c>
    </row>
    <row r="407" spans="1:11">
      <c r="A407" s="10" t="s">
        <v>528</v>
      </c>
      <c r="B407" s="11" t="s">
        <v>27</v>
      </c>
      <c r="C407" s="11">
        <v>1</v>
      </c>
      <c r="D407" s="12">
        <v>3152.13</v>
      </c>
      <c r="E407" s="12">
        <v>23.69</v>
      </c>
      <c r="F407" s="12">
        <v>0</v>
      </c>
      <c r="G407" s="12">
        <v>3175.82</v>
      </c>
      <c r="H407" s="12">
        <v>168.21</v>
      </c>
      <c r="I407" s="12">
        <v>124.51</v>
      </c>
      <c r="J407" s="12">
        <v>292.72000000000003</v>
      </c>
      <c r="K407" s="12">
        <v>3468.54</v>
      </c>
    </row>
    <row r="408" spans="1:11">
      <c r="A408" s="10" t="s">
        <v>529</v>
      </c>
      <c r="B408" s="11" t="s">
        <v>19</v>
      </c>
      <c r="C408" s="11">
        <v>1</v>
      </c>
      <c r="D408" s="12">
        <v>211.65</v>
      </c>
      <c r="E408" s="12">
        <v>0</v>
      </c>
      <c r="F408" s="12">
        <v>0</v>
      </c>
      <c r="G408" s="12">
        <v>211.65</v>
      </c>
      <c r="H408" s="12">
        <v>0</v>
      </c>
      <c r="I408" s="12">
        <v>0</v>
      </c>
      <c r="J408" s="12">
        <v>0</v>
      </c>
      <c r="K408" s="12">
        <v>211.65</v>
      </c>
    </row>
    <row r="409" spans="1:11">
      <c r="A409" s="18" t="s">
        <v>530</v>
      </c>
      <c r="B409" s="19" t="s">
        <v>531</v>
      </c>
      <c r="C409" s="19">
        <v>4</v>
      </c>
      <c r="D409" s="20">
        <v>2993.77</v>
      </c>
      <c r="E409" s="20">
        <v>-0.95</v>
      </c>
      <c r="F409" s="20">
        <v>0</v>
      </c>
      <c r="G409" s="20">
        <v>2992.82</v>
      </c>
      <c r="H409" s="20">
        <v>4.84</v>
      </c>
      <c r="I409" s="20">
        <v>50.61</v>
      </c>
      <c r="J409" s="20">
        <v>55.45</v>
      </c>
      <c r="K409" s="20">
        <v>3048.27</v>
      </c>
    </row>
    <row r="410" spans="1:11">
      <c r="A410" s="18" t="s">
        <v>532</v>
      </c>
      <c r="B410" s="19" t="s">
        <v>59</v>
      </c>
      <c r="C410" s="19">
        <v>1</v>
      </c>
      <c r="D410" s="20">
        <v>2.1800000000000002</v>
      </c>
      <c r="E410" s="20">
        <v>0</v>
      </c>
      <c r="F410" s="20">
        <v>0</v>
      </c>
      <c r="G410" s="20">
        <v>2.1800000000000002</v>
      </c>
      <c r="H410" s="20">
        <v>0</v>
      </c>
      <c r="I410" s="20">
        <v>0</v>
      </c>
      <c r="J410" s="20">
        <v>0</v>
      </c>
      <c r="K410" s="20">
        <v>2.1800000000000002</v>
      </c>
    </row>
    <row r="411" spans="1:11">
      <c r="A411" s="18" t="s">
        <v>533</v>
      </c>
      <c r="B411" s="19" t="s">
        <v>96</v>
      </c>
      <c r="C411" s="19">
        <v>2</v>
      </c>
      <c r="D411" s="20">
        <v>11608.48</v>
      </c>
      <c r="E411" s="20">
        <v>0</v>
      </c>
      <c r="F411" s="20">
        <v>0</v>
      </c>
      <c r="G411" s="20">
        <v>11608.48</v>
      </c>
      <c r="H411" s="20">
        <v>1099.5899999999999</v>
      </c>
      <c r="I411" s="20">
        <v>0</v>
      </c>
      <c r="J411" s="20">
        <v>1099.5899999999999</v>
      </c>
      <c r="K411" s="20">
        <v>12708.07</v>
      </c>
    </row>
    <row r="412" spans="1:11">
      <c r="A412" s="18" t="s">
        <v>534</v>
      </c>
      <c r="B412" s="19" t="s">
        <v>96</v>
      </c>
      <c r="C412" s="19">
        <v>2</v>
      </c>
      <c r="D412" s="20">
        <v>13108.91</v>
      </c>
      <c r="E412" s="20">
        <v>3</v>
      </c>
      <c r="F412" s="20">
        <v>0</v>
      </c>
      <c r="G412" s="20">
        <v>13111.91</v>
      </c>
      <c r="H412" s="20">
        <v>223.31</v>
      </c>
      <c r="I412" s="20">
        <v>1705.81</v>
      </c>
      <c r="J412" s="20">
        <v>1929.12</v>
      </c>
      <c r="K412" s="20">
        <v>15041.03</v>
      </c>
    </row>
    <row r="413" spans="1:11">
      <c r="A413" s="18" t="s">
        <v>535</v>
      </c>
      <c r="B413" s="19" t="s">
        <v>268</v>
      </c>
      <c r="C413" s="19">
        <v>3</v>
      </c>
      <c r="D413" s="20">
        <v>133203.06</v>
      </c>
      <c r="E413" s="20">
        <v>0</v>
      </c>
      <c r="F413" s="20">
        <v>140.30000000000001</v>
      </c>
      <c r="G413" s="20">
        <v>133343.35999999999</v>
      </c>
      <c r="H413" s="20">
        <v>83899.74</v>
      </c>
      <c r="I413" s="20">
        <v>980.15</v>
      </c>
      <c r="J413" s="20">
        <v>84879.89</v>
      </c>
      <c r="K413" s="20">
        <v>218223.25</v>
      </c>
    </row>
    <row r="414" spans="1:11">
      <c r="A414" s="18" t="s">
        <v>536</v>
      </c>
      <c r="B414" s="19" t="s">
        <v>25</v>
      </c>
      <c r="C414" s="19">
        <v>6</v>
      </c>
      <c r="D414" s="20">
        <v>4.93</v>
      </c>
      <c r="E414" s="20">
        <v>2.1800000000000002</v>
      </c>
      <c r="F414" s="20">
        <v>0</v>
      </c>
      <c r="G414" s="20">
        <v>7.11</v>
      </c>
      <c r="H414" s="20">
        <v>100.12</v>
      </c>
      <c r="I414" s="20">
        <v>0</v>
      </c>
      <c r="J414" s="20">
        <v>100.12</v>
      </c>
      <c r="K414" s="20">
        <v>107.23</v>
      </c>
    </row>
    <row r="415" spans="1:11">
      <c r="A415" s="18" t="s">
        <v>537</v>
      </c>
      <c r="B415" s="19" t="s">
        <v>107</v>
      </c>
      <c r="C415" s="19">
        <v>8</v>
      </c>
      <c r="D415" s="20">
        <v>2922.77</v>
      </c>
      <c r="E415" s="20">
        <v>0</v>
      </c>
      <c r="F415" s="20">
        <v>0</v>
      </c>
      <c r="G415" s="20">
        <v>2922.77</v>
      </c>
      <c r="H415" s="20">
        <v>0</v>
      </c>
      <c r="I415" s="20">
        <v>277.83999999999997</v>
      </c>
      <c r="J415" s="20">
        <v>277.83999999999997</v>
      </c>
      <c r="K415" s="20">
        <v>3200.61</v>
      </c>
    </row>
    <row r="416" spans="1:11">
      <c r="A416" s="18" t="s">
        <v>538</v>
      </c>
      <c r="B416" s="19" t="s">
        <v>539</v>
      </c>
      <c r="C416" s="19">
        <v>12</v>
      </c>
      <c r="D416" s="20">
        <v>965.11</v>
      </c>
      <c r="E416" s="20">
        <v>0</v>
      </c>
      <c r="F416" s="20">
        <v>0.73</v>
      </c>
      <c r="G416" s="20">
        <v>965.84</v>
      </c>
      <c r="H416" s="20">
        <v>871.96</v>
      </c>
      <c r="I416" s="20">
        <v>192.5</v>
      </c>
      <c r="J416" s="20">
        <v>1064.46</v>
      </c>
      <c r="K416" s="20">
        <v>2030.3</v>
      </c>
    </row>
    <row r="417" spans="1:11">
      <c r="A417" s="18" t="s">
        <v>540</v>
      </c>
      <c r="B417" s="19" t="s">
        <v>59</v>
      </c>
      <c r="C417" s="19">
        <v>1</v>
      </c>
      <c r="D417" s="20">
        <v>99.83</v>
      </c>
      <c r="E417" s="20">
        <v>0</v>
      </c>
      <c r="F417" s="20">
        <v>5</v>
      </c>
      <c r="G417" s="20">
        <v>104.83</v>
      </c>
      <c r="H417" s="20">
        <v>0</v>
      </c>
      <c r="I417" s="20">
        <v>0</v>
      </c>
      <c r="J417" s="20">
        <v>0</v>
      </c>
      <c r="K417" s="20">
        <v>104.83</v>
      </c>
    </row>
    <row r="418" spans="1:11">
      <c r="A418" s="18" t="s">
        <v>541</v>
      </c>
      <c r="B418" s="19" t="s">
        <v>139</v>
      </c>
      <c r="C418" s="19">
        <v>6</v>
      </c>
      <c r="D418" s="20">
        <v>315.2</v>
      </c>
      <c r="E418" s="20">
        <v>0</v>
      </c>
      <c r="F418" s="20">
        <v>0</v>
      </c>
      <c r="G418" s="20">
        <v>315.2</v>
      </c>
      <c r="H418" s="20">
        <v>0</v>
      </c>
      <c r="I418" s="20">
        <v>0</v>
      </c>
      <c r="J418" s="20">
        <v>0</v>
      </c>
      <c r="K418" s="20">
        <v>315.2</v>
      </c>
    </row>
    <row r="419" spans="1:11">
      <c r="A419" s="18" t="s">
        <v>542</v>
      </c>
      <c r="B419" s="19" t="s">
        <v>543</v>
      </c>
      <c r="C419" s="19">
        <v>1</v>
      </c>
      <c r="D419" s="20">
        <v>68.05</v>
      </c>
      <c r="E419" s="20">
        <v>0</v>
      </c>
      <c r="F419" s="20">
        <v>0</v>
      </c>
      <c r="G419" s="20">
        <v>68.05</v>
      </c>
      <c r="H419" s="20">
        <v>0</v>
      </c>
      <c r="I419" s="20">
        <v>1.68</v>
      </c>
      <c r="J419" s="20">
        <v>1.68</v>
      </c>
      <c r="K419" s="20">
        <v>69.73</v>
      </c>
    </row>
    <row r="420" spans="1:11">
      <c r="A420" s="18" t="s">
        <v>544</v>
      </c>
      <c r="B420" s="19" t="s">
        <v>545</v>
      </c>
      <c r="C420" s="19">
        <v>10</v>
      </c>
      <c r="D420" s="20">
        <v>42492.09</v>
      </c>
      <c r="E420" s="20">
        <v>0</v>
      </c>
      <c r="F420" s="20">
        <v>0</v>
      </c>
      <c r="G420" s="20">
        <v>42492.09</v>
      </c>
      <c r="H420" s="20">
        <v>0</v>
      </c>
      <c r="I420" s="20">
        <v>11.16</v>
      </c>
      <c r="J420" s="20">
        <v>11.16</v>
      </c>
      <c r="K420" s="20">
        <v>42503.25</v>
      </c>
    </row>
    <row r="421" spans="1:11">
      <c r="A421" s="18" t="s">
        <v>546</v>
      </c>
      <c r="B421" s="19" t="s">
        <v>59</v>
      </c>
      <c r="C421" s="19">
        <v>1</v>
      </c>
      <c r="D421" s="20">
        <v>18.07</v>
      </c>
      <c r="E421" s="20">
        <v>0</v>
      </c>
      <c r="F421" s="20">
        <v>0</v>
      </c>
      <c r="G421" s="20">
        <v>18.07</v>
      </c>
      <c r="H421" s="20">
        <v>0</v>
      </c>
      <c r="I421" s="20">
        <v>0</v>
      </c>
      <c r="J421" s="20">
        <v>0</v>
      </c>
      <c r="K421" s="20">
        <v>18.07</v>
      </c>
    </row>
    <row r="422" spans="1:11">
      <c r="A422" s="18" t="s">
        <v>547</v>
      </c>
      <c r="B422" s="19" t="s">
        <v>54</v>
      </c>
      <c r="C422" s="19">
        <v>7</v>
      </c>
      <c r="D422" s="20">
        <v>146344.31</v>
      </c>
      <c r="E422" s="20">
        <v>0</v>
      </c>
      <c r="F422" s="20">
        <v>0</v>
      </c>
      <c r="G422" s="20">
        <v>146344.31</v>
      </c>
      <c r="H422" s="20">
        <v>0</v>
      </c>
      <c r="I422" s="20">
        <v>0</v>
      </c>
      <c r="J422" s="20">
        <v>0</v>
      </c>
      <c r="K422" s="20">
        <v>146344.31</v>
      </c>
    </row>
    <row r="423" spans="1:11">
      <c r="A423" s="10" t="s">
        <v>548</v>
      </c>
      <c r="B423" s="11" t="s">
        <v>179</v>
      </c>
      <c r="C423" s="11">
        <v>9</v>
      </c>
      <c r="D423" s="12">
        <v>138.53</v>
      </c>
      <c r="E423" s="12">
        <v>0</v>
      </c>
      <c r="F423" s="12">
        <v>0</v>
      </c>
      <c r="G423" s="12">
        <v>138.53</v>
      </c>
      <c r="H423" s="12">
        <v>0</v>
      </c>
      <c r="I423" s="12">
        <v>0</v>
      </c>
      <c r="J423" s="12">
        <v>0</v>
      </c>
      <c r="K423" s="12">
        <v>138.53</v>
      </c>
    </row>
    <row r="424" spans="1:11">
      <c r="A424" s="10" t="s">
        <v>549</v>
      </c>
      <c r="B424" s="11" t="s">
        <v>134</v>
      </c>
      <c r="C424" s="11">
        <v>3</v>
      </c>
      <c r="D424" s="12">
        <v>1.92</v>
      </c>
      <c r="E424" s="12">
        <v>0</v>
      </c>
      <c r="F424" s="12">
        <v>0</v>
      </c>
      <c r="G424" s="12">
        <v>1.92</v>
      </c>
      <c r="H424" s="12">
        <v>1.07</v>
      </c>
      <c r="I424" s="12">
        <v>0.65</v>
      </c>
      <c r="J424" s="12">
        <v>1.72</v>
      </c>
      <c r="K424" s="12">
        <v>3.64</v>
      </c>
    </row>
    <row r="425" spans="1:11">
      <c r="A425" s="18" t="s">
        <v>550</v>
      </c>
      <c r="B425" s="19" t="s">
        <v>253</v>
      </c>
      <c r="C425" s="19">
        <v>4</v>
      </c>
      <c r="D425" s="20">
        <v>2035.49</v>
      </c>
      <c r="E425" s="20">
        <v>0</v>
      </c>
      <c r="F425" s="20">
        <v>0</v>
      </c>
      <c r="G425" s="20">
        <v>2035.49</v>
      </c>
      <c r="H425" s="20">
        <v>7.08</v>
      </c>
      <c r="I425" s="20">
        <v>404.18</v>
      </c>
      <c r="J425" s="20">
        <v>411.26</v>
      </c>
      <c r="K425" s="20">
        <v>2446.75</v>
      </c>
    </row>
    <row r="426" spans="1:11">
      <c r="A426" s="18" t="s">
        <v>551</v>
      </c>
      <c r="B426" s="19" t="s">
        <v>56</v>
      </c>
      <c r="C426" s="19">
        <v>5</v>
      </c>
      <c r="D426" s="20">
        <v>33970.839999999997</v>
      </c>
      <c r="E426" s="20">
        <v>0</v>
      </c>
      <c r="F426" s="20">
        <v>0</v>
      </c>
      <c r="G426" s="20">
        <v>33970.839999999997</v>
      </c>
      <c r="H426" s="20">
        <v>0</v>
      </c>
      <c r="I426" s="20">
        <v>0</v>
      </c>
      <c r="J426" s="20">
        <v>0</v>
      </c>
      <c r="K426" s="20">
        <v>33970.839999999997</v>
      </c>
    </row>
    <row r="427" spans="1:11">
      <c r="A427" s="18" t="s">
        <v>552</v>
      </c>
      <c r="B427" s="19" t="s">
        <v>45</v>
      </c>
      <c r="C427" s="19">
        <v>1</v>
      </c>
      <c r="D427" s="20">
        <v>117.89</v>
      </c>
      <c r="E427" s="20">
        <v>12.39</v>
      </c>
      <c r="F427" s="20">
        <v>0</v>
      </c>
      <c r="G427" s="20">
        <v>130.28</v>
      </c>
      <c r="H427" s="20">
        <v>0</v>
      </c>
      <c r="I427" s="20">
        <v>0</v>
      </c>
      <c r="J427" s="20">
        <v>0</v>
      </c>
      <c r="K427" s="20">
        <v>130.28</v>
      </c>
    </row>
    <row r="428" spans="1:11">
      <c r="A428" s="18" t="s">
        <v>553</v>
      </c>
      <c r="B428" s="19" t="s">
        <v>19</v>
      </c>
      <c r="C428" s="19">
        <v>1</v>
      </c>
      <c r="D428" s="20">
        <v>7.03</v>
      </c>
      <c r="E428" s="20">
        <v>0</v>
      </c>
      <c r="F428" s="20">
        <v>0</v>
      </c>
      <c r="G428" s="20">
        <v>7.03</v>
      </c>
      <c r="H428" s="20">
        <v>0.19</v>
      </c>
      <c r="I428" s="20">
        <v>0.22</v>
      </c>
      <c r="J428" s="20">
        <v>0.41</v>
      </c>
      <c r="K428" s="20">
        <v>7.44</v>
      </c>
    </row>
    <row r="429" spans="1:11">
      <c r="A429" s="18" t="s">
        <v>554</v>
      </c>
      <c r="B429" s="19" t="s">
        <v>59</v>
      </c>
      <c r="C429" s="19">
        <v>1</v>
      </c>
      <c r="D429" s="20">
        <v>1.39</v>
      </c>
      <c r="E429" s="20">
        <v>0</v>
      </c>
      <c r="F429" s="20">
        <v>0</v>
      </c>
      <c r="G429" s="20">
        <v>1.39</v>
      </c>
      <c r="H429" s="20">
        <v>0</v>
      </c>
      <c r="I429" s="20">
        <v>0</v>
      </c>
      <c r="J429" s="20">
        <v>0</v>
      </c>
      <c r="K429" s="20">
        <v>1.39</v>
      </c>
    </row>
    <row r="430" spans="1:11">
      <c r="A430" s="10" t="s">
        <v>555</v>
      </c>
      <c r="B430" s="11" t="s">
        <v>23</v>
      </c>
      <c r="C430" s="11">
        <v>11</v>
      </c>
      <c r="D430" s="12">
        <v>4323874.4000000004</v>
      </c>
      <c r="E430" s="12">
        <v>0</v>
      </c>
      <c r="F430" s="12">
        <v>0</v>
      </c>
      <c r="G430" s="12">
        <v>4323874.4000000004</v>
      </c>
      <c r="H430" s="12">
        <v>39855.06</v>
      </c>
      <c r="I430" s="12">
        <v>488915.43</v>
      </c>
      <c r="J430" s="12">
        <v>528770.49</v>
      </c>
      <c r="K430" s="12">
        <v>4852644.8899999997</v>
      </c>
    </row>
    <row r="431" spans="1:11">
      <c r="A431" s="10" t="s">
        <v>556</v>
      </c>
      <c r="B431" s="11" t="s">
        <v>23</v>
      </c>
      <c r="C431" s="11">
        <v>11</v>
      </c>
      <c r="D431" s="12">
        <v>7956729.1799999997</v>
      </c>
      <c r="E431" s="12">
        <v>0.83</v>
      </c>
      <c r="F431" s="12">
        <v>0</v>
      </c>
      <c r="G431" s="12">
        <v>7956730.0099999998</v>
      </c>
      <c r="H431" s="12">
        <v>17577.060000000001</v>
      </c>
      <c r="I431" s="12">
        <v>348839.41</v>
      </c>
      <c r="J431" s="12">
        <v>366416.47</v>
      </c>
      <c r="K431" s="12">
        <v>8323146.4800000004</v>
      </c>
    </row>
    <row r="432" spans="1:11">
      <c r="A432" s="10" t="s">
        <v>557</v>
      </c>
      <c r="B432" s="11" t="s">
        <v>111</v>
      </c>
      <c r="C432" s="11">
        <v>2</v>
      </c>
      <c r="D432" s="12">
        <v>421.81</v>
      </c>
      <c r="E432" s="12">
        <v>0</v>
      </c>
      <c r="F432" s="12">
        <v>0</v>
      </c>
      <c r="G432" s="12">
        <v>421.81</v>
      </c>
      <c r="H432" s="12">
        <v>6.63</v>
      </c>
      <c r="I432" s="12">
        <v>0</v>
      </c>
      <c r="J432" s="12">
        <v>6.63</v>
      </c>
      <c r="K432" s="12">
        <v>428.44</v>
      </c>
    </row>
    <row r="433" spans="1:14">
      <c r="A433" s="10" t="s">
        <v>558</v>
      </c>
      <c r="B433" s="11" t="s">
        <v>107</v>
      </c>
      <c r="C433" s="11">
        <v>8</v>
      </c>
      <c r="D433" s="12">
        <v>35401.83</v>
      </c>
      <c r="E433" s="12">
        <v>0</v>
      </c>
      <c r="F433" s="12">
        <v>0</v>
      </c>
      <c r="G433" s="12">
        <v>35401.83</v>
      </c>
      <c r="H433" s="12">
        <v>0</v>
      </c>
      <c r="I433" s="12">
        <v>0</v>
      </c>
      <c r="J433" s="12">
        <v>0</v>
      </c>
      <c r="K433" s="12">
        <v>35401.83</v>
      </c>
    </row>
    <row r="434" spans="1:14">
      <c r="A434" s="10" t="s">
        <v>559</v>
      </c>
      <c r="B434" s="11" t="s">
        <v>560</v>
      </c>
      <c r="C434" s="11" t="s">
        <v>561</v>
      </c>
      <c r="D434" s="12">
        <v>2219789.13</v>
      </c>
      <c r="E434" s="12">
        <v>0</v>
      </c>
      <c r="F434" s="12">
        <v>0</v>
      </c>
      <c r="G434" s="12">
        <v>2219789.13</v>
      </c>
      <c r="H434" s="12">
        <v>0</v>
      </c>
      <c r="I434" s="12">
        <v>1.58</v>
      </c>
      <c r="J434" s="12">
        <v>1.58</v>
      </c>
      <c r="K434" s="12">
        <v>2219790.71</v>
      </c>
    </row>
    <row r="435" spans="1:14">
      <c r="A435" s="10" t="s">
        <v>562</v>
      </c>
      <c r="B435" s="11" t="s">
        <v>101</v>
      </c>
      <c r="C435" s="11">
        <v>10</v>
      </c>
      <c r="D435" s="12">
        <v>760009.11</v>
      </c>
      <c r="E435" s="12">
        <v>10.83</v>
      </c>
      <c r="F435" s="12">
        <v>0.11</v>
      </c>
      <c r="G435" s="12">
        <v>760020.05</v>
      </c>
      <c r="H435" s="12">
        <v>1502.7</v>
      </c>
      <c r="I435" s="12">
        <v>224.75</v>
      </c>
      <c r="J435" s="12">
        <v>1727.45</v>
      </c>
      <c r="K435" s="12">
        <v>761747.5</v>
      </c>
    </row>
    <row r="436" spans="1:14">
      <c r="A436" s="10" t="s">
        <v>563</v>
      </c>
      <c r="B436" s="11" t="s">
        <v>29</v>
      </c>
      <c r="C436" s="11">
        <v>7</v>
      </c>
      <c r="D436" s="12">
        <v>195.07</v>
      </c>
      <c r="E436" s="12">
        <v>0</v>
      </c>
      <c r="F436" s="12">
        <v>0</v>
      </c>
      <c r="G436" s="12">
        <v>195.07</v>
      </c>
      <c r="H436" s="12">
        <v>0</v>
      </c>
      <c r="I436" s="12">
        <v>0</v>
      </c>
      <c r="J436" s="12">
        <v>0</v>
      </c>
      <c r="K436" s="12">
        <v>195.07</v>
      </c>
    </row>
    <row r="437" spans="1:14">
      <c r="A437" s="10" t="s">
        <v>564</v>
      </c>
      <c r="B437" s="11" t="s">
        <v>23</v>
      </c>
      <c r="C437" s="11">
        <v>11</v>
      </c>
      <c r="D437" s="12">
        <v>2195546.98</v>
      </c>
      <c r="E437" s="12">
        <v>0</v>
      </c>
      <c r="F437" s="12">
        <v>0</v>
      </c>
      <c r="G437" s="12">
        <v>2195546.98</v>
      </c>
      <c r="H437" s="12">
        <v>46169.03</v>
      </c>
      <c r="I437" s="12">
        <v>284796.43</v>
      </c>
      <c r="J437" s="12">
        <v>330965.46000000002</v>
      </c>
      <c r="K437" s="12">
        <v>2526512.44</v>
      </c>
    </row>
    <row r="438" spans="1:14">
      <c r="A438" s="10" t="s">
        <v>565</v>
      </c>
      <c r="B438" s="11" t="s">
        <v>47</v>
      </c>
      <c r="C438" s="11">
        <v>7</v>
      </c>
      <c r="D438" s="12">
        <v>143843.31</v>
      </c>
      <c r="E438" s="12">
        <v>0</v>
      </c>
      <c r="F438" s="12">
        <v>0</v>
      </c>
      <c r="G438" s="12">
        <v>143843.31</v>
      </c>
      <c r="H438" s="12">
        <v>5.13</v>
      </c>
      <c r="I438" s="12">
        <v>3394.22</v>
      </c>
      <c r="J438" s="12">
        <v>3399.35</v>
      </c>
      <c r="K438" s="12">
        <v>147242.66</v>
      </c>
    </row>
    <row r="439" spans="1:14">
      <c r="A439" s="1" t="s">
        <v>566</v>
      </c>
      <c r="D439" s="3">
        <f>SUBTOTAL(109,Table1[NPS Fee Acres])</f>
        <v>80103653.770000055</v>
      </c>
      <c r="E439" s="3">
        <f>SUBTOTAL(109,Table1[NPS Less Than Fee Acres])</f>
        <v>363576.89000000007</v>
      </c>
      <c r="F439" s="3">
        <f>SUBTOTAL(109,Table1[Other Federal Fee Acres])</f>
        <v>716808.62999999977</v>
      </c>
      <c r="G439" s="3">
        <f>SUBTOTAL(109,Table1[Subtotal Federal Acres])</f>
        <v>81184039.290000051</v>
      </c>
      <c r="H439" s="3">
        <f>SUBTOTAL(109,Table1[Other Public Acres])</f>
        <v>1383126</v>
      </c>
      <c r="I439" s="3">
        <f>SUBTOTAL(109,Table1[Private Acres])</f>
        <v>2593314.9700000011</v>
      </c>
      <c r="J439" s="3">
        <f>SUBTOTAL(109,Table1[Subtotal Non-Federal Acres])</f>
        <v>3976440.97</v>
      </c>
      <c r="K439" s="3">
        <f>SUBTOTAL(109,Table1[Gross Area Acres])</f>
        <v>85160480.26000002</v>
      </c>
    </row>
    <row r="440" spans="1:14" s="17" customFormat="1" ht="16.5">
      <c r="A440" s="15" t="s">
        <v>567</v>
      </c>
      <c r="B440" s="15"/>
      <c r="C440" s="15"/>
      <c r="D440" s="16"/>
      <c r="E440" s="16"/>
      <c r="F440" s="16"/>
      <c r="G440" s="16"/>
      <c r="H440" s="16"/>
      <c r="I440" s="16"/>
      <c r="J440" s="16"/>
      <c r="K440" s="16"/>
      <c r="L440" s="15"/>
      <c r="M440" s="15"/>
      <c r="N440" s="15"/>
    </row>
    <row r="441" spans="1:14" s="17" customFormat="1" ht="16.5">
      <c r="A441" s="15" t="s">
        <v>568</v>
      </c>
      <c r="B441" s="15"/>
      <c r="C441" s="15"/>
      <c r="D441" s="16"/>
      <c r="E441" s="16"/>
      <c r="F441" s="16"/>
      <c r="G441" s="16"/>
      <c r="H441" s="16"/>
      <c r="I441" s="16"/>
      <c r="J441" s="16"/>
      <c r="K441" s="16"/>
      <c r="L441" s="15"/>
      <c r="M441" s="15"/>
      <c r="N441" s="15"/>
    </row>
    <row r="442" spans="1:14" s="17" customFormat="1" ht="16.5">
      <c r="A442" s="15" t="s">
        <v>569</v>
      </c>
      <c r="B442" s="15"/>
      <c r="C442" s="15"/>
      <c r="D442" s="16"/>
      <c r="E442" s="16"/>
      <c r="F442" s="16"/>
      <c r="G442" s="16"/>
      <c r="H442" s="16"/>
      <c r="I442" s="16"/>
      <c r="J442" s="16"/>
      <c r="K442" s="16"/>
      <c r="L442" s="15"/>
      <c r="M442" s="15"/>
      <c r="N442" s="15"/>
    </row>
    <row r="443" spans="1:14" s="17" customFormat="1" ht="16.5">
      <c r="A443" s="15" t="s">
        <v>570</v>
      </c>
      <c r="B443" s="15"/>
      <c r="C443" s="15"/>
      <c r="D443" s="16"/>
      <c r="E443" s="16"/>
      <c r="F443" s="16"/>
      <c r="G443" s="16"/>
      <c r="H443" s="16"/>
      <c r="I443" s="16"/>
      <c r="J443" s="16"/>
      <c r="K443" s="16"/>
      <c r="L443" s="15"/>
      <c r="M443" s="15"/>
      <c r="N443" s="15"/>
    </row>
    <row r="444" spans="1:14" s="17" customFormat="1" ht="16.5">
      <c r="A444" s="15" t="s">
        <v>571</v>
      </c>
      <c r="B444" s="15"/>
      <c r="C444" s="15"/>
      <c r="D444" s="16"/>
      <c r="E444" s="16"/>
      <c r="F444" s="16"/>
      <c r="G444" s="16"/>
      <c r="H444" s="16"/>
      <c r="I444" s="16"/>
      <c r="J444" s="16"/>
      <c r="K444" s="16"/>
      <c r="L444" s="15"/>
      <c r="M444" s="15"/>
      <c r="N444" s="15"/>
    </row>
    <row r="445" spans="1:14" s="17" customFormat="1" ht="16.5">
      <c r="A445" s="15" t="s">
        <v>572</v>
      </c>
      <c r="B445" s="15"/>
      <c r="C445" s="15"/>
      <c r="D445" s="16"/>
      <c r="E445" s="16"/>
      <c r="F445" s="16"/>
      <c r="G445" s="16"/>
      <c r="H445" s="16"/>
      <c r="I445" s="16"/>
      <c r="J445" s="16"/>
      <c r="K445" s="16"/>
      <c r="L445" s="15"/>
      <c r="M445" s="15"/>
      <c r="N445" s="15"/>
    </row>
    <row r="446" spans="1:14" s="17" customFormat="1" ht="16.5">
      <c r="A446" s="15" t="s">
        <v>573</v>
      </c>
      <c r="B446" s="15"/>
      <c r="C446" s="15"/>
      <c r="D446" s="16"/>
      <c r="E446" s="16"/>
      <c r="F446" s="16"/>
      <c r="G446" s="16"/>
      <c r="H446" s="16"/>
      <c r="I446" s="16"/>
      <c r="J446" s="16"/>
      <c r="K446" s="16"/>
      <c r="L446" s="15"/>
      <c r="M446" s="15"/>
      <c r="N446" s="15"/>
    </row>
    <row r="447" spans="1:14" s="17" customFormat="1" ht="16.5">
      <c r="A447" s="15" t="s">
        <v>574</v>
      </c>
      <c r="B447" s="15"/>
      <c r="C447" s="15"/>
      <c r="D447" s="16"/>
      <c r="E447" s="16"/>
      <c r="F447" s="16"/>
      <c r="G447" s="16"/>
      <c r="H447" s="16"/>
      <c r="I447" s="16"/>
      <c r="J447" s="16"/>
      <c r="K447" s="16"/>
      <c r="L447" s="15"/>
      <c r="M447" s="15"/>
      <c r="N447" s="15"/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/>
  </sheetViews>
  <sheetFormatPr defaultRowHeight="15"/>
  <cols>
    <col min="1" max="1" width="28.85546875" customWidth="1"/>
    <col min="2" max="2" width="10.85546875" bestFit="1" customWidth="1"/>
    <col min="3" max="3" width="10.7109375" bestFit="1" customWidth="1"/>
    <col min="5" max="5" width="10.85546875" bestFit="1" customWidth="1"/>
    <col min="6" max="8" width="10" bestFit="1" customWidth="1"/>
    <col min="9" max="9" width="10.85546875" bestFit="1" customWidth="1"/>
  </cols>
  <sheetData>
    <row r="1" spans="1:9" ht="25.5" customHeight="1">
      <c r="A1" s="6" t="s">
        <v>575</v>
      </c>
    </row>
    <row r="2" spans="1:9" ht="34.5">
      <c r="A2" s="13" t="s">
        <v>576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</row>
    <row r="3" spans="1:9">
      <c r="A3" s="10" t="s">
        <v>577</v>
      </c>
      <c r="B3" s="12">
        <v>6.5</v>
      </c>
      <c r="C3" s="12">
        <v>0</v>
      </c>
      <c r="D3" s="12">
        <v>0</v>
      </c>
      <c r="E3" s="12">
        <v>6.5</v>
      </c>
      <c r="F3" s="12">
        <v>0</v>
      </c>
      <c r="G3" s="12">
        <v>0</v>
      </c>
      <c r="H3" s="12">
        <v>0</v>
      </c>
      <c r="I3" s="12">
        <v>6.5</v>
      </c>
    </row>
    <row r="4" spans="1:9">
      <c r="A4" s="10" t="s">
        <v>578</v>
      </c>
      <c r="B4" s="12">
        <v>11415.12</v>
      </c>
      <c r="C4" s="12">
        <v>44.76</v>
      </c>
      <c r="D4" s="12">
        <v>1.42</v>
      </c>
      <c r="E4" s="12">
        <v>11461.3</v>
      </c>
      <c r="F4" s="12">
        <v>28.67</v>
      </c>
      <c r="G4" s="12">
        <v>4718.46</v>
      </c>
      <c r="H4" s="12">
        <v>4747.13</v>
      </c>
      <c r="I4" s="12">
        <v>16208.43</v>
      </c>
    </row>
    <row r="5" spans="1:9">
      <c r="A5" s="10" t="s">
        <v>579</v>
      </c>
      <c r="B5" s="12">
        <v>1</v>
      </c>
      <c r="C5" s="12">
        <v>0</v>
      </c>
      <c r="D5" s="12">
        <v>0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</row>
    <row r="6" spans="1:9">
      <c r="A6" s="10" t="s">
        <v>580</v>
      </c>
      <c r="B6" s="12">
        <v>12572.69</v>
      </c>
      <c r="C6" s="12">
        <v>982.66</v>
      </c>
      <c r="D6" s="12">
        <v>226.49</v>
      </c>
      <c r="E6" s="12">
        <v>13781.84</v>
      </c>
      <c r="F6" s="12">
        <v>192.58</v>
      </c>
      <c r="G6" s="12">
        <v>7856.43</v>
      </c>
      <c r="H6" s="12">
        <v>8049.01</v>
      </c>
      <c r="I6" s="12">
        <v>21830.85</v>
      </c>
    </row>
    <row r="7" spans="1:9">
      <c r="A7" s="10" t="s">
        <v>581</v>
      </c>
      <c r="B7" s="12">
        <v>24067.75</v>
      </c>
      <c r="C7" s="12">
        <v>833.67</v>
      </c>
      <c r="D7" s="12">
        <v>8.61</v>
      </c>
      <c r="E7" s="12">
        <v>24910.03</v>
      </c>
      <c r="F7" s="12">
        <v>377.03</v>
      </c>
      <c r="G7" s="12">
        <v>7010.89</v>
      </c>
      <c r="H7" s="12">
        <v>7387.92</v>
      </c>
      <c r="I7" s="12">
        <v>32297.95</v>
      </c>
    </row>
    <row r="8" spans="1:9">
      <c r="A8" s="10" t="s">
        <v>582</v>
      </c>
      <c r="B8" s="12">
        <v>145569.81</v>
      </c>
      <c r="C8" s="12">
        <v>4594.63</v>
      </c>
      <c r="D8" s="12">
        <v>309.97000000000003</v>
      </c>
      <c r="E8" s="12">
        <v>150474.41</v>
      </c>
      <c r="F8" s="12">
        <v>29513.919999999998</v>
      </c>
      <c r="G8" s="12">
        <v>19978.509999999998</v>
      </c>
      <c r="H8" s="12">
        <v>49492.43</v>
      </c>
      <c r="I8" s="12">
        <v>199966.84</v>
      </c>
    </row>
    <row r="9" spans="1:9">
      <c r="A9" s="10" t="s">
        <v>583</v>
      </c>
      <c r="B9" s="12">
        <v>135062.16</v>
      </c>
      <c r="C9" s="12">
        <v>671.99</v>
      </c>
      <c r="D9" s="12">
        <v>51.38</v>
      </c>
      <c r="E9" s="12">
        <v>135785.53</v>
      </c>
      <c r="F9" s="12">
        <v>53172.35</v>
      </c>
      <c r="G9" s="12">
        <v>24979.46</v>
      </c>
      <c r="H9" s="12">
        <v>78151.81</v>
      </c>
      <c r="I9" s="12">
        <v>213937.34</v>
      </c>
    </row>
    <row r="10" spans="1:9">
      <c r="A10" s="10" t="s">
        <v>584</v>
      </c>
      <c r="B10" s="12">
        <v>9597.89</v>
      </c>
      <c r="C10" s="12">
        <v>3.26</v>
      </c>
      <c r="D10" s="12">
        <v>45.64</v>
      </c>
      <c r="E10" s="12">
        <v>9646.7900000000009</v>
      </c>
      <c r="F10" s="12">
        <v>59.73</v>
      </c>
      <c r="G10" s="12">
        <v>791.71</v>
      </c>
      <c r="H10" s="12">
        <v>851.44</v>
      </c>
      <c r="I10" s="12">
        <v>10498.23</v>
      </c>
    </row>
    <row r="11" spans="1:9">
      <c r="A11" s="10" t="s">
        <v>585</v>
      </c>
      <c r="B11" s="12">
        <v>41877.72</v>
      </c>
      <c r="C11" s="12">
        <v>689.63</v>
      </c>
      <c r="D11" s="12">
        <v>0.01</v>
      </c>
      <c r="E11" s="12">
        <v>42567.360000000001</v>
      </c>
      <c r="F11" s="12">
        <v>166.56</v>
      </c>
      <c r="G11" s="12">
        <v>4460.25</v>
      </c>
      <c r="H11" s="12">
        <v>4626.8100000000004</v>
      </c>
      <c r="I11" s="12">
        <v>47194.17</v>
      </c>
    </row>
    <row r="12" spans="1:9">
      <c r="A12" s="10" t="s">
        <v>586</v>
      </c>
      <c r="B12" s="12">
        <v>1828243.78</v>
      </c>
      <c r="C12" s="12">
        <v>14706.91</v>
      </c>
      <c r="D12" s="12">
        <v>23280.94</v>
      </c>
      <c r="E12" s="12">
        <v>1866231.63</v>
      </c>
      <c r="F12" s="12">
        <v>8465.15</v>
      </c>
      <c r="G12" s="12">
        <v>119087.26</v>
      </c>
      <c r="H12" s="12">
        <v>127552.41</v>
      </c>
      <c r="I12" s="12">
        <v>1993784.04</v>
      </c>
    </row>
    <row r="13" spans="1:9">
      <c r="A13" s="10" t="s">
        <v>587</v>
      </c>
      <c r="B13" s="12">
        <v>50711213.93</v>
      </c>
      <c r="C13" s="12">
        <v>222463.66</v>
      </c>
      <c r="D13" s="12">
        <v>45354.57</v>
      </c>
      <c r="E13" s="12">
        <v>50979032.159999996</v>
      </c>
      <c r="F13" s="12">
        <v>573426.05000000005</v>
      </c>
      <c r="G13" s="12">
        <v>897288.59</v>
      </c>
      <c r="H13" s="12">
        <v>1470714.64</v>
      </c>
      <c r="I13" s="12">
        <v>52449746.799999997</v>
      </c>
    </row>
    <row r="14" spans="1:9">
      <c r="A14" s="10" t="s">
        <v>588</v>
      </c>
      <c r="B14" s="12">
        <v>22985395.34</v>
      </c>
      <c r="C14" s="12">
        <v>23894.16</v>
      </c>
      <c r="D14" s="12">
        <v>274831.55</v>
      </c>
      <c r="E14" s="12">
        <v>23284121.050000001</v>
      </c>
      <c r="F14" s="12">
        <v>336588.94</v>
      </c>
      <c r="G14" s="12">
        <v>1036106.09</v>
      </c>
      <c r="H14" s="12">
        <v>1372695.03</v>
      </c>
      <c r="I14" s="12">
        <v>24656816.079999998</v>
      </c>
    </row>
    <row r="15" spans="1:9">
      <c r="A15" s="10" t="s">
        <v>589</v>
      </c>
      <c r="B15" s="12">
        <v>3156970.54</v>
      </c>
      <c r="C15" s="12">
        <v>24670.91</v>
      </c>
      <c r="D15" s="12">
        <v>245815.39</v>
      </c>
      <c r="E15" s="12">
        <v>3427456.84</v>
      </c>
      <c r="F15" s="12">
        <v>114407.82</v>
      </c>
      <c r="G15" s="12">
        <v>169144.2</v>
      </c>
      <c r="H15" s="12">
        <v>283552.02</v>
      </c>
      <c r="I15" s="12">
        <v>3711008.86</v>
      </c>
    </row>
    <row r="16" spans="1:9">
      <c r="A16" s="18" t="s">
        <v>590</v>
      </c>
      <c r="B16" s="20">
        <v>11299.11</v>
      </c>
      <c r="C16" s="20">
        <v>2093.73</v>
      </c>
      <c r="D16" s="20">
        <v>0</v>
      </c>
      <c r="E16" s="20">
        <v>13392.84</v>
      </c>
      <c r="F16" s="20">
        <v>708</v>
      </c>
      <c r="G16" s="20">
        <v>19744.939999999999</v>
      </c>
      <c r="H16" s="20">
        <v>20452.939999999999</v>
      </c>
      <c r="I16" s="20">
        <v>33845.78</v>
      </c>
    </row>
    <row r="17" spans="1:9">
      <c r="A17" s="18" t="s">
        <v>591</v>
      </c>
      <c r="B17" s="20">
        <v>258493.07</v>
      </c>
      <c r="C17" s="20">
        <v>12533.05</v>
      </c>
      <c r="D17" s="20">
        <v>0</v>
      </c>
      <c r="E17" s="20">
        <v>271026.12</v>
      </c>
      <c r="F17" s="20">
        <v>17015.2</v>
      </c>
      <c r="G17" s="20">
        <v>64529.47</v>
      </c>
      <c r="H17" s="20">
        <v>81544.67</v>
      </c>
      <c r="I17" s="20">
        <v>352570.79</v>
      </c>
    </row>
    <row r="18" spans="1:9">
      <c r="A18" s="18" t="s">
        <v>592</v>
      </c>
      <c r="B18" s="20">
        <v>111265.14</v>
      </c>
      <c r="C18" s="20">
        <v>12831.14</v>
      </c>
      <c r="D18" s="20">
        <v>63340.26</v>
      </c>
      <c r="E18" s="20">
        <v>187436.54</v>
      </c>
      <c r="F18" s="20">
        <v>50505.83</v>
      </c>
      <c r="G18" s="20">
        <v>21222.99</v>
      </c>
      <c r="H18" s="20">
        <v>71728.820000000007</v>
      </c>
      <c r="I18" s="20">
        <v>259165.36</v>
      </c>
    </row>
    <row r="19" spans="1:9">
      <c r="A19" s="10" t="s">
        <v>593</v>
      </c>
      <c r="B19" s="12">
        <v>402484.33</v>
      </c>
      <c r="C19" s="12">
        <v>14943.97</v>
      </c>
      <c r="D19" s="12">
        <v>61858.15</v>
      </c>
      <c r="E19" s="12">
        <v>479286.45</v>
      </c>
      <c r="F19" s="12">
        <v>106303.61</v>
      </c>
      <c r="G19" s="12">
        <v>9298.02</v>
      </c>
      <c r="H19" s="12">
        <v>115601.63</v>
      </c>
      <c r="I19" s="12">
        <v>594888.07999999996</v>
      </c>
    </row>
    <row r="20" spans="1:9">
      <c r="A20" s="10" t="s">
        <v>594</v>
      </c>
      <c r="B20" s="12">
        <v>59795.65</v>
      </c>
      <c r="C20" s="12">
        <v>15595.72</v>
      </c>
      <c r="D20" s="12">
        <v>1546.7</v>
      </c>
      <c r="E20" s="12">
        <v>76938.070000000007</v>
      </c>
      <c r="F20" s="12">
        <v>91598.399999999994</v>
      </c>
      <c r="G20" s="12">
        <v>176898.58</v>
      </c>
      <c r="H20" s="12">
        <v>268496.98</v>
      </c>
      <c r="I20" s="12">
        <v>345435.05</v>
      </c>
    </row>
    <row r="21" spans="1:9">
      <c r="A21" s="10" t="s">
        <v>595</v>
      </c>
      <c r="B21" s="12">
        <v>32641.47</v>
      </c>
      <c r="C21" s="12">
        <v>2826.38</v>
      </c>
      <c r="D21" s="12">
        <v>11.32</v>
      </c>
      <c r="E21" s="12">
        <v>35479.17</v>
      </c>
      <c r="F21" s="12">
        <v>246.38</v>
      </c>
      <c r="G21" s="12">
        <v>1489.67</v>
      </c>
      <c r="H21" s="12">
        <v>1736.05</v>
      </c>
      <c r="I21" s="12">
        <v>37215.22</v>
      </c>
    </row>
    <row r="22" spans="1:9">
      <c r="A22" s="10" t="s">
        <v>596</v>
      </c>
      <c r="B22" s="12">
        <v>165680.76999999999</v>
      </c>
      <c r="C22" s="12">
        <v>9196.66</v>
      </c>
      <c r="D22" s="12">
        <v>126.23</v>
      </c>
      <c r="E22" s="12">
        <v>175003.66</v>
      </c>
      <c r="F22" s="12">
        <v>349.78</v>
      </c>
      <c r="G22" s="12">
        <v>8709.4500000000007</v>
      </c>
      <c r="H22" s="12">
        <v>9059.23</v>
      </c>
      <c r="I22" s="12">
        <v>184062.89</v>
      </c>
    </row>
    <row r="23" spans="1:9">
      <c r="A23" s="1" t="s">
        <v>566</v>
      </c>
      <c r="B23" s="3">
        <f>SUBTOTAL(109,Table13[NPS Fee Acres])</f>
        <v>80103653.769999996</v>
      </c>
      <c r="C23" s="3">
        <f>SUBTOTAL(109,Table13[NPS Less Than Fee Acres])</f>
        <v>363576.8899999999</v>
      </c>
      <c r="D23" s="3">
        <f>SUBTOTAL(109,Table13[Other Federal Fee Acres])</f>
        <v>716808.62999999989</v>
      </c>
      <c r="E23" s="3">
        <f>SUBTOTAL(109,Table13[Subtotal Federal Acres])</f>
        <v>81184039.290000007</v>
      </c>
      <c r="F23" s="3">
        <f>SUBTOTAL(109,Table13[Other Public Acres])</f>
        <v>1383126</v>
      </c>
      <c r="G23" s="3">
        <f>SUBTOTAL(109,Table13[Private Acres])</f>
        <v>2593314.9700000007</v>
      </c>
      <c r="H23" s="3">
        <f>SUBTOTAL(109,Table13[Subtotal Non-Federal Acres])</f>
        <v>3976440.9699999993</v>
      </c>
      <c r="I23" s="3">
        <f>SUBTOTAL(109,Table13[Gross Area Acres])</f>
        <v>85160480.25999999</v>
      </c>
    </row>
    <row r="24" spans="1:9">
      <c r="A24" s="15" t="s">
        <v>574</v>
      </c>
      <c r="B24" s="15"/>
      <c r="C24" s="15"/>
      <c r="D24" s="15"/>
      <c r="E24" s="15"/>
      <c r="F24" s="15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28.7109375" customWidth="1"/>
    <col min="2" max="2" width="10.85546875" bestFit="1" customWidth="1"/>
    <col min="3" max="3" width="8.7109375" bestFit="1" customWidth="1"/>
    <col min="5" max="5" width="10.85546875" bestFit="1" customWidth="1"/>
    <col min="6" max="8" width="10" bestFit="1" customWidth="1"/>
    <col min="9" max="9" width="10.85546875" bestFit="1" customWidth="1"/>
  </cols>
  <sheetData>
    <row r="1" spans="1:9" ht="29.25" customHeight="1">
      <c r="A1" s="6" t="s">
        <v>597</v>
      </c>
    </row>
    <row r="2" spans="1:9" ht="34.5">
      <c r="A2" s="13" t="s">
        <v>2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</row>
    <row r="3" spans="1:9">
      <c r="A3" s="10" t="s">
        <v>598</v>
      </c>
      <c r="B3" s="12">
        <v>17545.2</v>
      </c>
      <c r="C3" s="12">
        <v>275.66000000000003</v>
      </c>
      <c r="D3" s="12">
        <v>13.33</v>
      </c>
      <c r="E3" s="12">
        <v>17834.189999999999</v>
      </c>
      <c r="F3" s="12">
        <v>3288.27</v>
      </c>
      <c r="G3" s="12">
        <v>1626.54</v>
      </c>
      <c r="H3" s="12">
        <v>4914.8100000000004</v>
      </c>
      <c r="I3" s="12">
        <v>22749</v>
      </c>
    </row>
    <row r="4" spans="1:9">
      <c r="A4" s="10" t="s">
        <v>599</v>
      </c>
      <c r="B4" s="12">
        <v>52457032.950000003</v>
      </c>
      <c r="C4" s="12">
        <v>117485.75</v>
      </c>
      <c r="D4" s="12">
        <v>7.5</v>
      </c>
      <c r="E4" s="12">
        <v>52574526.200000003</v>
      </c>
      <c r="F4" s="12">
        <v>372383.79</v>
      </c>
      <c r="G4" s="12">
        <v>1707052.14</v>
      </c>
      <c r="H4" s="12">
        <v>2079435.93</v>
      </c>
      <c r="I4" s="12">
        <v>54653962.130000003</v>
      </c>
    </row>
    <row r="5" spans="1:9">
      <c r="A5" s="10" t="s">
        <v>600</v>
      </c>
      <c r="B5" s="12">
        <v>0</v>
      </c>
      <c r="C5" s="12">
        <v>0</v>
      </c>
      <c r="D5" s="12">
        <v>0</v>
      </c>
      <c r="E5" s="12">
        <v>0</v>
      </c>
      <c r="F5" s="12">
        <v>8256.67</v>
      </c>
      <c r="G5" s="12">
        <v>0</v>
      </c>
      <c r="H5" s="12">
        <v>8256.67</v>
      </c>
      <c r="I5" s="12">
        <v>8256.67</v>
      </c>
    </row>
    <row r="6" spans="1:9">
      <c r="A6" s="10" t="s">
        <v>601</v>
      </c>
      <c r="B6" s="12">
        <v>2658775.7799999998</v>
      </c>
      <c r="C6" s="12">
        <v>95.06</v>
      </c>
      <c r="D6" s="12">
        <v>75731.210000000006</v>
      </c>
      <c r="E6" s="12">
        <v>2734602.05</v>
      </c>
      <c r="F6" s="12">
        <v>57053.71</v>
      </c>
      <c r="G6" s="12">
        <v>156740.45000000001</v>
      </c>
      <c r="H6" s="12">
        <v>213794.16</v>
      </c>
      <c r="I6" s="12">
        <v>2948396.21</v>
      </c>
    </row>
    <row r="7" spans="1:9">
      <c r="A7" s="10" t="s">
        <v>602</v>
      </c>
      <c r="B7" s="12">
        <v>100722.64</v>
      </c>
      <c r="C7" s="12">
        <v>3497.31</v>
      </c>
      <c r="D7" s="12">
        <v>19.8</v>
      </c>
      <c r="E7" s="12">
        <v>104239.75</v>
      </c>
      <c r="F7" s="12">
        <v>453.87</v>
      </c>
      <c r="G7" s="12">
        <v>437.18</v>
      </c>
      <c r="H7" s="12">
        <v>891.05</v>
      </c>
      <c r="I7" s="12">
        <v>105130.8</v>
      </c>
    </row>
    <row r="8" spans="1:9">
      <c r="A8" s="10" t="s">
        <v>603</v>
      </c>
      <c r="B8" s="12">
        <v>7657031.6900000004</v>
      </c>
      <c r="C8" s="12">
        <v>22378.799999999999</v>
      </c>
      <c r="D8" s="12">
        <v>12138.51</v>
      </c>
      <c r="E8" s="12">
        <v>7691549</v>
      </c>
      <c r="F8" s="12">
        <v>352628.26</v>
      </c>
      <c r="G8" s="12">
        <v>167800.43</v>
      </c>
      <c r="H8" s="12">
        <v>520428.69</v>
      </c>
      <c r="I8" s="12">
        <v>8211977.6900000004</v>
      </c>
    </row>
    <row r="9" spans="1:9">
      <c r="A9" s="10" t="s">
        <v>604</v>
      </c>
      <c r="B9" s="12">
        <v>679079.2</v>
      </c>
      <c r="C9" s="12">
        <v>4322.45</v>
      </c>
      <c r="D9" s="12">
        <v>42479.41</v>
      </c>
      <c r="E9" s="12">
        <v>725881.06</v>
      </c>
      <c r="F9" s="12">
        <v>302.02999999999997</v>
      </c>
      <c r="G9" s="12">
        <v>13224.44</v>
      </c>
      <c r="H9" s="12">
        <v>13526.47</v>
      </c>
      <c r="I9" s="12">
        <v>739407.53</v>
      </c>
    </row>
    <row r="10" spans="1:9">
      <c r="A10" s="10" t="s">
        <v>605</v>
      </c>
      <c r="B10" s="12">
        <v>5845.66</v>
      </c>
      <c r="C10" s="12">
        <v>1055.46</v>
      </c>
      <c r="D10" s="12">
        <v>0</v>
      </c>
      <c r="E10" s="12">
        <v>6901.12</v>
      </c>
      <c r="F10" s="12">
        <v>873.52</v>
      </c>
      <c r="G10" s="12">
        <v>1.68</v>
      </c>
      <c r="H10" s="12">
        <v>875.2</v>
      </c>
      <c r="I10" s="12">
        <v>7776.32</v>
      </c>
    </row>
    <row r="11" spans="1:9">
      <c r="A11" s="10" t="s">
        <v>606</v>
      </c>
      <c r="B11" s="12">
        <v>890.13</v>
      </c>
      <c r="C11" s="12">
        <v>5.54</v>
      </c>
      <c r="D11" s="12">
        <v>0</v>
      </c>
      <c r="E11" s="12">
        <v>895.67</v>
      </c>
      <c r="F11" s="12">
        <v>2.4500000000000002</v>
      </c>
      <c r="G11" s="12">
        <v>5.5</v>
      </c>
      <c r="H11" s="12">
        <v>7.95</v>
      </c>
      <c r="I11" s="12">
        <v>903.62</v>
      </c>
    </row>
    <row r="12" spans="1:9">
      <c r="A12" s="10" t="s">
        <v>607</v>
      </c>
      <c r="B12" s="12">
        <v>6765.65</v>
      </c>
      <c r="C12" s="12">
        <v>22.98</v>
      </c>
      <c r="D12" s="12">
        <v>18.13</v>
      </c>
      <c r="E12" s="12">
        <v>6806.76</v>
      </c>
      <c r="F12" s="12">
        <v>136.88999999999999</v>
      </c>
      <c r="G12" s="12">
        <v>1.67</v>
      </c>
      <c r="H12" s="12">
        <v>138.56</v>
      </c>
      <c r="I12" s="12">
        <v>6945.32</v>
      </c>
    </row>
    <row r="13" spans="1:9">
      <c r="A13" s="10" t="s">
        <v>608</v>
      </c>
      <c r="B13" s="12">
        <v>2491692.14</v>
      </c>
      <c r="C13" s="12">
        <v>20.16</v>
      </c>
      <c r="D13" s="12">
        <v>45815.62</v>
      </c>
      <c r="E13" s="12">
        <v>2537527.92</v>
      </c>
      <c r="F13" s="12">
        <v>87628.49</v>
      </c>
      <c r="G13" s="12">
        <v>13449.2</v>
      </c>
      <c r="H13" s="12">
        <v>101077.69</v>
      </c>
      <c r="I13" s="12">
        <v>2638605.61</v>
      </c>
    </row>
    <row r="14" spans="1:9">
      <c r="A14" s="10" t="s">
        <v>609</v>
      </c>
      <c r="B14" s="12">
        <v>41404.620000000003</v>
      </c>
      <c r="C14" s="12">
        <v>167.49</v>
      </c>
      <c r="D14" s="12">
        <v>1459.06</v>
      </c>
      <c r="E14" s="12">
        <v>43031.17</v>
      </c>
      <c r="F14" s="12">
        <v>18263.38</v>
      </c>
      <c r="G14" s="12">
        <v>7509.76</v>
      </c>
      <c r="H14" s="12">
        <v>25773.14</v>
      </c>
      <c r="I14" s="12">
        <v>68804.31</v>
      </c>
    </row>
    <row r="15" spans="1:9">
      <c r="A15" s="10" t="s">
        <v>539</v>
      </c>
      <c r="B15" s="12">
        <v>965.11</v>
      </c>
      <c r="C15" s="12">
        <v>0</v>
      </c>
      <c r="D15" s="12">
        <v>0.73</v>
      </c>
      <c r="E15" s="12">
        <v>965.84</v>
      </c>
      <c r="F15" s="12">
        <v>871.96</v>
      </c>
      <c r="G15" s="12">
        <v>192.5</v>
      </c>
      <c r="H15" s="12">
        <v>1064.46</v>
      </c>
      <c r="I15" s="12">
        <v>2030.3</v>
      </c>
    </row>
    <row r="16" spans="1:9">
      <c r="A16" s="10" t="s">
        <v>610</v>
      </c>
      <c r="B16" s="12">
        <v>379555.61</v>
      </c>
      <c r="C16" s="12">
        <v>9.4600000000000009</v>
      </c>
      <c r="D16" s="12">
        <v>21.64</v>
      </c>
      <c r="E16" s="12">
        <v>379586.71</v>
      </c>
      <c r="F16" s="12">
        <v>11228.27</v>
      </c>
      <c r="G16" s="12">
        <v>110.51</v>
      </c>
      <c r="H16" s="12">
        <v>11338.78</v>
      </c>
      <c r="I16" s="12">
        <v>390925.49</v>
      </c>
    </row>
    <row r="17" spans="1:9">
      <c r="A17" s="10" t="s">
        <v>611</v>
      </c>
      <c r="B17" s="12">
        <v>512576.05</v>
      </c>
      <c r="C17" s="12">
        <v>1231.44</v>
      </c>
      <c r="D17" s="12">
        <v>273488.21999999997</v>
      </c>
      <c r="E17" s="12">
        <v>787295.71</v>
      </c>
      <c r="F17" s="12">
        <v>9058.11</v>
      </c>
      <c r="G17" s="12">
        <v>10048.91</v>
      </c>
      <c r="H17" s="12">
        <v>19107.02</v>
      </c>
      <c r="I17" s="12">
        <v>806402.73</v>
      </c>
    </row>
    <row r="18" spans="1:9">
      <c r="A18" s="10" t="s">
        <v>612</v>
      </c>
      <c r="B18" s="12">
        <v>39.159999999999997</v>
      </c>
      <c r="C18" s="12">
        <v>0.52</v>
      </c>
      <c r="D18" s="12">
        <v>0</v>
      </c>
      <c r="E18" s="12">
        <v>39.68</v>
      </c>
      <c r="F18" s="12">
        <v>75.28</v>
      </c>
      <c r="G18" s="12">
        <v>330.82</v>
      </c>
      <c r="H18" s="12">
        <v>406.1</v>
      </c>
      <c r="I18" s="12">
        <v>445.78</v>
      </c>
    </row>
    <row r="19" spans="1:9">
      <c r="A19" s="10" t="s">
        <v>613</v>
      </c>
      <c r="B19" s="12">
        <v>10875.83</v>
      </c>
      <c r="C19" s="12">
        <v>539.15</v>
      </c>
      <c r="D19" s="12">
        <v>0</v>
      </c>
      <c r="E19" s="12">
        <v>11414.98</v>
      </c>
      <c r="F19" s="12">
        <v>4061.95</v>
      </c>
      <c r="G19" s="12">
        <v>1016.73</v>
      </c>
      <c r="H19" s="12">
        <v>5078.68</v>
      </c>
      <c r="I19" s="12">
        <v>16493.66</v>
      </c>
    </row>
    <row r="20" spans="1:9">
      <c r="A20" s="10" t="s">
        <v>614</v>
      </c>
      <c r="B20" s="12">
        <v>2670.37</v>
      </c>
      <c r="C20" s="12">
        <v>0</v>
      </c>
      <c r="D20" s="12">
        <v>0</v>
      </c>
      <c r="E20" s="12">
        <v>2670.37</v>
      </c>
      <c r="F20" s="12">
        <v>41.72</v>
      </c>
      <c r="G20" s="12">
        <v>1.1000000000000001</v>
      </c>
      <c r="H20" s="12">
        <v>42.82</v>
      </c>
      <c r="I20" s="12">
        <v>2713.19</v>
      </c>
    </row>
    <row r="21" spans="1:9">
      <c r="A21" s="10" t="s">
        <v>615</v>
      </c>
      <c r="B21" s="12">
        <v>464.95</v>
      </c>
      <c r="C21" s="12">
        <v>270.62</v>
      </c>
      <c r="D21" s="12">
        <v>0</v>
      </c>
      <c r="E21" s="12">
        <v>735.57</v>
      </c>
      <c r="F21" s="12">
        <v>56.46</v>
      </c>
      <c r="G21" s="12">
        <v>10837.87</v>
      </c>
      <c r="H21" s="12">
        <v>10894.33</v>
      </c>
      <c r="I21" s="12">
        <v>11629.9</v>
      </c>
    </row>
    <row r="22" spans="1:9">
      <c r="A22" s="10" t="s">
        <v>616</v>
      </c>
      <c r="B22" s="12">
        <v>95291.18</v>
      </c>
      <c r="C22" s="12">
        <v>136.87</v>
      </c>
      <c r="D22" s="12">
        <v>0</v>
      </c>
      <c r="E22" s="12">
        <v>95428.05</v>
      </c>
      <c r="F22" s="12">
        <v>832.62</v>
      </c>
      <c r="G22" s="12">
        <v>20818.099999999999</v>
      </c>
      <c r="H22" s="12">
        <v>21650.720000000001</v>
      </c>
      <c r="I22" s="12">
        <v>117078.77</v>
      </c>
    </row>
    <row r="23" spans="1:9">
      <c r="A23" s="10" t="s">
        <v>617</v>
      </c>
      <c r="B23" s="12">
        <v>21145.03</v>
      </c>
      <c r="C23" s="12">
        <v>0.4</v>
      </c>
      <c r="D23" s="12">
        <v>0</v>
      </c>
      <c r="E23" s="12">
        <v>21145.43</v>
      </c>
      <c r="F23" s="12">
        <v>2778.87</v>
      </c>
      <c r="G23" s="12">
        <v>3105.01</v>
      </c>
      <c r="H23" s="12">
        <v>5883.88</v>
      </c>
      <c r="I23" s="12">
        <v>27029.31</v>
      </c>
    </row>
    <row r="24" spans="1:9">
      <c r="A24" s="10" t="s">
        <v>618</v>
      </c>
      <c r="B24" s="12">
        <v>157769.15</v>
      </c>
      <c r="C24" s="12">
        <v>11204.23</v>
      </c>
      <c r="D24" s="12">
        <v>21.77</v>
      </c>
      <c r="E24" s="12">
        <v>168995.15</v>
      </c>
      <c r="F24" s="12">
        <v>10646.24</v>
      </c>
      <c r="G24" s="12">
        <v>2482.64</v>
      </c>
      <c r="H24" s="12">
        <v>13128.88</v>
      </c>
      <c r="I24" s="12">
        <v>182124.03</v>
      </c>
    </row>
    <row r="25" spans="1:9">
      <c r="A25" s="10" t="s">
        <v>619</v>
      </c>
      <c r="B25" s="12">
        <v>41878.449999999997</v>
      </c>
      <c r="C25" s="12">
        <v>5900.32</v>
      </c>
      <c r="D25" s="12">
        <v>424.98</v>
      </c>
      <c r="E25" s="12">
        <v>48203.75</v>
      </c>
      <c r="F25" s="12">
        <v>23461.98</v>
      </c>
      <c r="G25" s="12">
        <v>2429.63</v>
      </c>
      <c r="H25" s="12">
        <v>25891.61</v>
      </c>
      <c r="I25" s="12">
        <v>74095.360000000001</v>
      </c>
    </row>
    <row r="26" spans="1:9">
      <c r="A26" s="10" t="s">
        <v>620</v>
      </c>
      <c r="B26" s="12">
        <v>33499.39</v>
      </c>
      <c r="C26" s="12">
        <v>1225.51</v>
      </c>
      <c r="D26" s="12">
        <v>53.25</v>
      </c>
      <c r="E26" s="12">
        <v>34778.15</v>
      </c>
      <c r="F26" s="12">
        <v>22656.01</v>
      </c>
      <c r="G26" s="12">
        <v>2349.98</v>
      </c>
      <c r="H26" s="12">
        <v>25005.99</v>
      </c>
      <c r="I26" s="12">
        <v>59784.14</v>
      </c>
    </row>
    <row r="27" spans="1:9">
      <c r="A27" s="10" t="s">
        <v>621</v>
      </c>
      <c r="B27" s="12">
        <v>632443.27</v>
      </c>
      <c r="C27" s="12">
        <v>671.99</v>
      </c>
      <c r="D27" s="12">
        <v>51.38</v>
      </c>
      <c r="E27" s="12">
        <v>633166.64</v>
      </c>
      <c r="F27" s="12">
        <v>58515.43</v>
      </c>
      <c r="G27" s="12">
        <v>26662.26</v>
      </c>
      <c r="H27" s="12">
        <v>85177.69</v>
      </c>
      <c r="I27" s="12">
        <v>718344.33</v>
      </c>
    </row>
    <row r="28" spans="1:9">
      <c r="A28" s="10" t="s">
        <v>622</v>
      </c>
      <c r="B28" s="12">
        <v>139899.62</v>
      </c>
      <c r="C28" s="12">
        <v>3193.2</v>
      </c>
      <c r="D28" s="12">
        <v>143.05000000000001</v>
      </c>
      <c r="E28" s="12">
        <v>143235.87</v>
      </c>
      <c r="F28" s="12">
        <v>99026.41</v>
      </c>
      <c r="G28" s="12">
        <v>59433.2</v>
      </c>
      <c r="H28" s="12">
        <v>158459.60999999999</v>
      </c>
      <c r="I28" s="12">
        <v>301695.48</v>
      </c>
    </row>
    <row r="29" spans="1:9">
      <c r="A29" s="10" t="s">
        <v>623</v>
      </c>
      <c r="B29" s="12">
        <v>105753.16</v>
      </c>
      <c r="C29" s="12">
        <v>5229.3100000000004</v>
      </c>
      <c r="D29" s="12">
        <v>0</v>
      </c>
      <c r="E29" s="12">
        <v>110982.47</v>
      </c>
      <c r="F29" s="12">
        <v>71.69</v>
      </c>
      <c r="G29" s="12">
        <v>8865.9699999999993</v>
      </c>
      <c r="H29" s="12">
        <v>8937.66</v>
      </c>
      <c r="I29" s="12">
        <v>119920.13</v>
      </c>
    </row>
    <row r="30" spans="1:9">
      <c r="A30" s="10" t="s">
        <v>624</v>
      </c>
      <c r="B30" s="12">
        <v>54741.59</v>
      </c>
      <c r="C30" s="12">
        <v>9028.77</v>
      </c>
      <c r="D30" s="12">
        <v>0</v>
      </c>
      <c r="E30" s="12">
        <v>63770.36</v>
      </c>
      <c r="F30" s="12">
        <v>14073.08</v>
      </c>
      <c r="G30" s="12">
        <v>5759.31</v>
      </c>
      <c r="H30" s="12">
        <v>19832.39</v>
      </c>
      <c r="I30" s="12">
        <v>83602.75</v>
      </c>
    </row>
    <row r="31" spans="1:9">
      <c r="A31" s="10" t="s">
        <v>625</v>
      </c>
      <c r="B31" s="12">
        <v>1214844.3</v>
      </c>
      <c r="C31" s="12">
        <v>1794.87</v>
      </c>
      <c r="D31" s="12">
        <v>6192.2</v>
      </c>
      <c r="E31" s="12">
        <v>1222831.3700000001</v>
      </c>
      <c r="F31" s="12">
        <v>1494.16</v>
      </c>
      <c r="G31" s="12">
        <v>49801.96</v>
      </c>
      <c r="H31" s="12">
        <v>51296.12</v>
      </c>
      <c r="I31" s="12">
        <v>1274127.49</v>
      </c>
    </row>
    <row r="32" spans="1:9">
      <c r="A32" s="10" t="s">
        <v>626</v>
      </c>
      <c r="B32" s="12">
        <v>6461.94</v>
      </c>
      <c r="C32" s="12">
        <v>485.19</v>
      </c>
      <c r="D32" s="12">
        <v>844.52</v>
      </c>
      <c r="E32" s="12">
        <v>7791.65</v>
      </c>
      <c r="F32" s="12">
        <v>434.97</v>
      </c>
      <c r="G32" s="12">
        <v>58330.23</v>
      </c>
      <c r="H32" s="12">
        <v>58765.2</v>
      </c>
      <c r="I32" s="12">
        <v>66556.850000000006</v>
      </c>
    </row>
    <row r="33" spans="1:9">
      <c r="A33" s="10" t="s">
        <v>627</v>
      </c>
      <c r="B33" s="12">
        <v>797689.86</v>
      </c>
      <c r="C33" s="12">
        <v>0</v>
      </c>
      <c r="D33" s="12">
        <v>2508</v>
      </c>
      <c r="E33" s="12">
        <v>800197.86</v>
      </c>
      <c r="F33" s="12">
        <v>43.55</v>
      </c>
      <c r="G33" s="12">
        <v>971.04</v>
      </c>
      <c r="H33" s="12">
        <v>1014.59</v>
      </c>
      <c r="I33" s="12">
        <v>801212.45</v>
      </c>
    </row>
    <row r="34" spans="1:9">
      <c r="A34" s="10" t="s">
        <v>628</v>
      </c>
      <c r="B34" s="12">
        <v>13675.54</v>
      </c>
      <c r="C34" s="12">
        <v>522.24</v>
      </c>
      <c r="D34" s="12">
        <v>11426.49</v>
      </c>
      <c r="E34" s="12">
        <v>25624.27</v>
      </c>
      <c r="F34" s="12">
        <v>926.87</v>
      </c>
      <c r="G34" s="12">
        <v>133.86000000000001</v>
      </c>
      <c r="H34" s="12">
        <v>1060.73</v>
      </c>
      <c r="I34" s="12">
        <v>26685</v>
      </c>
    </row>
    <row r="35" spans="1:9">
      <c r="A35" s="10" t="s">
        <v>629</v>
      </c>
      <c r="B35" s="12">
        <v>35822.86</v>
      </c>
      <c r="C35" s="12">
        <v>134.06</v>
      </c>
      <c r="D35" s="12">
        <v>132.72999999999999</v>
      </c>
      <c r="E35" s="12">
        <v>36089.65</v>
      </c>
      <c r="F35" s="12">
        <v>59761.440000000002</v>
      </c>
      <c r="G35" s="12">
        <v>1386.65</v>
      </c>
      <c r="H35" s="12">
        <v>61148.09</v>
      </c>
      <c r="I35" s="12">
        <v>97237.74</v>
      </c>
    </row>
    <row r="36" spans="1:9">
      <c r="A36" s="10" t="s">
        <v>630</v>
      </c>
      <c r="B36" s="12">
        <v>472927.62</v>
      </c>
      <c r="C36" s="12">
        <v>8.73</v>
      </c>
      <c r="D36" s="12">
        <v>25.45</v>
      </c>
      <c r="E36" s="12">
        <v>472961.8</v>
      </c>
      <c r="F36" s="12">
        <v>4563.88</v>
      </c>
      <c r="G36" s="12">
        <v>6131.89</v>
      </c>
      <c r="H36" s="12">
        <v>10695.77</v>
      </c>
      <c r="I36" s="12">
        <v>483657.57</v>
      </c>
    </row>
    <row r="37" spans="1:9">
      <c r="A37" s="10" t="s">
        <v>631</v>
      </c>
      <c r="B37" s="12">
        <v>34140.15</v>
      </c>
      <c r="C37" s="12">
        <v>3921.41</v>
      </c>
      <c r="D37" s="12">
        <v>147.51</v>
      </c>
      <c r="E37" s="12">
        <v>38209.07</v>
      </c>
      <c r="F37" s="12">
        <v>19905.12</v>
      </c>
      <c r="G37" s="12">
        <v>39340.86</v>
      </c>
      <c r="H37" s="12">
        <v>59245.98</v>
      </c>
      <c r="I37" s="12">
        <v>97455.05</v>
      </c>
    </row>
    <row r="38" spans="1:9">
      <c r="A38" s="10" t="s">
        <v>632</v>
      </c>
      <c r="B38" s="12">
        <v>368809.62</v>
      </c>
      <c r="C38" s="12">
        <v>12272.24</v>
      </c>
      <c r="D38" s="12">
        <v>20596.14</v>
      </c>
      <c r="E38" s="12">
        <v>401678</v>
      </c>
      <c r="F38" s="12">
        <v>3302.6</v>
      </c>
      <c r="G38" s="12">
        <v>5314.88</v>
      </c>
      <c r="H38" s="12">
        <v>8617.48</v>
      </c>
      <c r="I38" s="12">
        <v>410295.48</v>
      </c>
    </row>
    <row r="39" spans="1:9">
      <c r="A39" s="10" t="s">
        <v>633</v>
      </c>
      <c r="B39" s="12">
        <v>71362.09</v>
      </c>
      <c r="C39" s="12">
        <v>242.23</v>
      </c>
      <c r="D39" s="12">
        <v>0</v>
      </c>
      <c r="E39" s="12">
        <v>71604.320000000007</v>
      </c>
      <c r="F39" s="12">
        <v>117.53</v>
      </c>
      <c r="G39" s="12">
        <v>847.35</v>
      </c>
      <c r="H39" s="12">
        <v>964.88</v>
      </c>
      <c r="I39" s="12">
        <v>72569.2</v>
      </c>
    </row>
    <row r="40" spans="1:9">
      <c r="A40" s="10" t="s">
        <v>634</v>
      </c>
      <c r="B40" s="12">
        <v>20497.52</v>
      </c>
      <c r="C40" s="12">
        <v>1461.36</v>
      </c>
      <c r="D40" s="12">
        <v>84.41</v>
      </c>
      <c r="E40" s="12">
        <v>22043.29</v>
      </c>
      <c r="F40" s="12">
        <v>8512.09</v>
      </c>
      <c r="G40" s="12">
        <v>4035.09</v>
      </c>
      <c r="H40" s="12">
        <v>12547.18</v>
      </c>
      <c r="I40" s="12">
        <v>34590.47</v>
      </c>
    </row>
    <row r="41" spans="1:9">
      <c r="A41" s="10" t="s">
        <v>635</v>
      </c>
      <c r="B41" s="12">
        <v>10010.99</v>
      </c>
      <c r="C41" s="12">
        <v>9.1999999999999993</v>
      </c>
      <c r="D41" s="12">
        <v>189.14</v>
      </c>
      <c r="E41" s="12">
        <v>10209.33</v>
      </c>
      <c r="F41" s="12">
        <v>4.5</v>
      </c>
      <c r="G41" s="12">
        <v>26.9</v>
      </c>
      <c r="H41" s="12">
        <v>31.4</v>
      </c>
      <c r="I41" s="12">
        <v>10240.73</v>
      </c>
    </row>
    <row r="42" spans="1:9">
      <c r="A42" s="10" t="s">
        <v>636</v>
      </c>
      <c r="B42" s="12">
        <v>196270.61</v>
      </c>
      <c r="C42" s="12">
        <v>1410.07</v>
      </c>
      <c r="D42" s="12">
        <v>4976.18</v>
      </c>
      <c r="E42" s="12">
        <v>202656.86</v>
      </c>
      <c r="F42" s="12">
        <v>295.26</v>
      </c>
      <c r="G42" s="12">
        <v>519.5</v>
      </c>
      <c r="H42" s="12">
        <v>814.76</v>
      </c>
      <c r="I42" s="12">
        <v>203471.62</v>
      </c>
    </row>
    <row r="43" spans="1:9">
      <c r="A43" s="10" t="s">
        <v>637</v>
      </c>
      <c r="B43" s="12">
        <v>53877.68</v>
      </c>
      <c r="C43" s="12">
        <v>3044.47</v>
      </c>
      <c r="D43" s="12">
        <v>411.52</v>
      </c>
      <c r="E43" s="12">
        <v>57333.67</v>
      </c>
      <c r="F43" s="12">
        <v>19624.88</v>
      </c>
      <c r="G43" s="12">
        <v>40034.93</v>
      </c>
      <c r="H43" s="12">
        <v>59659.81</v>
      </c>
      <c r="I43" s="12">
        <v>116993.48</v>
      </c>
    </row>
    <row r="44" spans="1:9">
      <c r="A44" s="10" t="s">
        <v>638</v>
      </c>
      <c r="B44" s="12">
        <v>53.2</v>
      </c>
      <c r="C44" s="12">
        <v>0</v>
      </c>
      <c r="D44" s="12">
        <v>0</v>
      </c>
      <c r="E44" s="12">
        <v>53.2</v>
      </c>
      <c r="F44" s="12">
        <v>21.93</v>
      </c>
      <c r="G44" s="12">
        <v>0</v>
      </c>
      <c r="H44" s="12">
        <v>21.93</v>
      </c>
      <c r="I44" s="12">
        <v>75.13</v>
      </c>
    </row>
    <row r="45" spans="1:9">
      <c r="A45" s="10" t="s">
        <v>639</v>
      </c>
      <c r="B45" s="12">
        <v>7.62</v>
      </c>
      <c r="C45" s="12">
        <v>84.94</v>
      </c>
      <c r="D45" s="12">
        <v>0</v>
      </c>
      <c r="E45" s="12">
        <v>92.56</v>
      </c>
      <c r="F45" s="12">
        <v>0</v>
      </c>
      <c r="G45" s="12">
        <v>1075</v>
      </c>
      <c r="H45" s="12">
        <v>1075</v>
      </c>
      <c r="I45" s="12">
        <v>1167.56</v>
      </c>
    </row>
    <row r="46" spans="1:9">
      <c r="A46" s="10" t="s">
        <v>640</v>
      </c>
      <c r="B46" s="12">
        <v>32555.89</v>
      </c>
      <c r="C46" s="12">
        <v>60.31</v>
      </c>
      <c r="D46" s="12">
        <v>15.83</v>
      </c>
      <c r="E46" s="12">
        <v>32632.03</v>
      </c>
      <c r="F46" s="12">
        <v>50.74</v>
      </c>
      <c r="G46" s="12">
        <v>95.67</v>
      </c>
      <c r="H46" s="12">
        <v>146.41</v>
      </c>
      <c r="I46" s="12">
        <v>32778.44</v>
      </c>
    </row>
    <row r="47" spans="1:9">
      <c r="A47" s="10" t="s">
        <v>641</v>
      </c>
      <c r="B47" s="12">
        <v>148698.6</v>
      </c>
      <c r="C47" s="12">
        <v>122326</v>
      </c>
      <c r="D47" s="12">
        <v>0</v>
      </c>
      <c r="E47" s="12">
        <v>271024.59999999998</v>
      </c>
      <c r="F47" s="12">
        <v>78.17</v>
      </c>
      <c r="G47" s="12">
        <v>25468.05</v>
      </c>
      <c r="H47" s="12">
        <v>25546.22</v>
      </c>
      <c r="I47" s="12">
        <v>296570.82</v>
      </c>
    </row>
    <row r="48" spans="1:9">
      <c r="A48" s="10" t="s">
        <v>642</v>
      </c>
      <c r="B48" s="12">
        <v>360616.11</v>
      </c>
      <c r="C48" s="12">
        <v>1680.71</v>
      </c>
      <c r="D48" s="12">
        <v>9697.5400000000009</v>
      </c>
      <c r="E48" s="12">
        <v>371994.36</v>
      </c>
      <c r="F48" s="12">
        <v>3320.45</v>
      </c>
      <c r="G48" s="12">
        <v>13905.1</v>
      </c>
      <c r="H48" s="12">
        <v>17225.55</v>
      </c>
      <c r="I48" s="12">
        <v>389219.91</v>
      </c>
    </row>
    <row r="49" spans="1:9">
      <c r="A49" s="10" t="s">
        <v>643</v>
      </c>
      <c r="B49" s="12">
        <v>1204928.8799999999</v>
      </c>
      <c r="C49" s="12">
        <v>1132.8399999999999</v>
      </c>
      <c r="D49" s="12">
        <v>1932.42</v>
      </c>
      <c r="E49" s="12">
        <v>1207994.1399999999</v>
      </c>
      <c r="F49" s="12">
        <v>11161.06</v>
      </c>
      <c r="G49" s="12">
        <v>41022.050000000003</v>
      </c>
      <c r="H49" s="12">
        <v>52183.11</v>
      </c>
      <c r="I49" s="12">
        <v>1260177.25</v>
      </c>
    </row>
    <row r="50" spans="1:9">
      <c r="A50" s="10" t="s">
        <v>644</v>
      </c>
      <c r="B50" s="12">
        <v>2098110.63</v>
      </c>
      <c r="C50" s="12">
        <v>832.91</v>
      </c>
      <c r="D50" s="12">
        <v>1141.8499999999999</v>
      </c>
      <c r="E50" s="12">
        <v>2100085.39</v>
      </c>
      <c r="F50" s="12">
        <v>12818.85</v>
      </c>
      <c r="G50" s="12">
        <v>4784.53</v>
      </c>
      <c r="H50" s="12">
        <v>17603.38</v>
      </c>
      <c r="I50" s="12">
        <v>2117688.77</v>
      </c>
    </row>
    <row r="51" spans="1:9">
      <c r="A51" s="10" t="s">
        <v>645</v>
      </c>
      <c r="B51" s="12">
        <v>10464.879999999999</v>
      </c>
      <c r="C51" s="12">
        <v>3756.93</v>
      </c>
      <c r="D51" s="12">
        <v>10154.52</v>
      </c>
      <c r="E51" s="12">
        <v>24376.33</v>
      </c>
      <c r="F51" s="12">
        <v>607.5</v>
      </c>
      <c r="G51" s="12">
        <v>204.77</v>
      </c>
      <c r="H51" s="12">
        <v>812.27</v>
      </c>
      <c r="I51" s="12">
        <v>25188.6</v>
      </c>
    </row>
    <row r="52" spans="1:9">
      <c r="A52" s="10" t="s">
        <v>646</v>
      </c>
      <c r="B52" s="12">
        <v>25848.3</v>
      </c>
      <c r="C52" s="12">
        <v>3</v>
      </c>
      <c r="D52" s="12">
        <v>18135.47</v>
      </c>
      <c r="E52" s="12">
        <v>43986.77</v>
      </c>
      <c r="F52" s="12">
        <v>1983.3</v>
      </c>
      <c r="G52" s="12">
        <v>1811.07</v>
      </c>
      <c r="H52" s="12">
        <v>3794.37</v>
      </c>
      <c r="I52" s="12">
        <v>47781.14</v>
      </c>
    </row>
    <row r="53" spans="1:9">
      <c r="A53" s="10" t="s">
        <v>647</v>
      </c>
      <c r="B53" s="12">
        <v>308046.92</v>
      </c>
      <c r="C53" s="12">
        <v>6346.9</v>
      </c>
      <c r="D53" s="12">
        <v>26782.03</v>
      </c>
      <c r="E53" s="12">
        <v>341175.85</v>
      </c>
      <c r="F53" s="12">
        <v>6816.46</v>
      </c>
      <c r="G53" s="12">
        <v>26721.9</v>
      </c>
      <c r="H53" s="12">
        <v>33538.36</v>
      </c>
      <c r="I53" s="12">
        <v>374714.21</v>
      </c>
    </row>
    <row r="54" spans="1:9">
      <c r="A54" s="10" t="s">
        <v>648</v>
      </c>
      <c r="B54" s="12">
        <v>1834687.47</v>
      </c>
      <c r="C54" s="12">
        <v>2427.14</v>
      </c>
      <c r="D54" s="12">
        <v>100246.87</v>
      </c>
      <c r="E54" s="12">
        <v>1937361.48</v>
      </c>
      <c r="F54" s="12">
        <v>13142.12</v>
      </c>
      <c r="G54" s="12">
        <v>17359.46</v>
      </c>
      <c r="H54" s="12">
        <v>30501.58</v>
      </c>
      <c r="I54" s="12">
        <v>1967863.06</v>
      </c>
    </row>
    <row r="55" spans="1:9">
      <c r="A55" s="10" t="s">
        <v>649</v>
      </c>
      <c r="B55" s="12">
        <v>67493.39</v>
      </c>
      <c r="C55" s="12">
        <v>309.08</v>
      </c>
      <c r="D55" s="12">
        <v>118.37</v>
      </c>
      <c r="E55" s="12">
        <v>67920.84</v>
      </c>
      <c r="F55" s="12">
        <v>6892.92</v>
      </c>
      <c r="G55" s="12">
        <v>18017.93</v>
      </c>
      <c r="H55" s="12">
        <v>24910.85</v>
      </c>
      <c r="I55" s="12">
        <v>92831.69</v>
      </c>
    </row>
    <row r="56" spans="1:9">
      <c r="A56" s="18" t="s">
        <v>650</v>
      </c>
      <c r="B56" s="20">
        <v>62996.35</v>
      </c>
      <c r="C56" s="20">
        <v>11321.04</v>
      </c>
      <c r="D56" s="20">
        <v>699.43</v>
      </c>
      <c r="E56" s="20">
        <v>75016.820000000007</v>
      </c>
      <c r="F56" s="20">
        <v>48504.9</v>
      </c>
      <c r="G56" s="20">
        <v>12147.56</v>
      </c>
      <c r="H56" s="20">
        <v>60652.46</v>
      </c>
      <c r="I56" s="20">
        <v>135669.28</v>
      </c>
    </row>
    <row r="57" spans="1:9">
      <c r="A57" s="18" t="s">
        <v>651</v>
      </c>
      <c r="B57" s="20">
        <v>2346401.17</v>
      </c>
      <c r="C57" s="20">
        <v>20.57</v>
      </c>
      <c r="D57" s="20">
        <v>48462.42</v>
      </c>
      <c r="E57" s="20">
        <v>2394884.16</v>
      </c>
      <c r="F57" s="20">
        <v>13.34</v>
      </c>
      <c r="G57" s="20">
        <v>1533.21</v>
      </c>
      <c r="H57" s="20">
        <v>1546.55</v>
      </c>
      <c r="I57" s="20">
        <v>2396430.71</v>
      </c>
    </row>
    <row r="58" spans="1:9">
      <c r="A58" s="1" t="s">
        <v>566</v>
      </c>
      <c r="B58" s="3">
        <f>SUBTOTAL(109,Table134[NPS Fee Acres])</f>
        <v>80103653.770000011</v>
      </c>
      <c r="C58" s="3">
        <f>SUBTOTAL(109,Table134[NPS Less Than Fee Acres])</f>
        <v>363576.89000000007</v>
      </c>
      <c r="D58" s="3">
        <f>SUBTOTAL(109,Table134[Other Federal Fee Acres])</f>
        <v>716808.63000000012</v>
      </c>
      <c r="E58" s="3">
        <f>SUBTOTAL(109,Table134[Subtotal Federal Acres])</f>
        <v>81184039.290000021</v>
      </c>
      <c r="F58" s="3">
        <f>SUBTOTAL(109,Table134[Other Public Acres])</f>
        <v>1383126</v>
      </c>
      <c r="G58" s="3">
        <f>SUBTOTAL(109,Table134[Private Acres])</f>
        <v>2593314.9699999988</v>
      </c>
      <c r="H58" s="3">
        <f>SUBTOTAL(109,Table134[Subtotal Non-Federal Acres])</f>
        <v>3976440.97</v>
      </c>
      <c r="I58" s="3">
        <f>SUBTOTAL(109,Table134[Gross Area Acres])</f>
        <v>85160480.259999961</v>
      </c>
    </row>
    <row r="59" spans="1:9">
      <c r="A59" s="15" t="s">
        <v>574</v>
      </c>
      <c r="B59" s="15"/>
      <c r="C59" s="15"/>
      <c r="D59" s="15"/>
      <c r="E59" s="15"/>
      <c r="F59" s="15"/>
      <c r="G59" s="15"/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1457c-ceb4-4284-bbcd-a3791e536788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619231B25F5419E6567B81F294E7D" ma:contentTypeVersion="18" ma:contentTypeDescription="Create a new document." ma:contentTypeScope="" ma:versionID="5a7ee04e57b571f4f5fc2213a3d5be89">
  <xsd:schema xmlns:xsd="http://www.w3.org/2001/XMLSchema" xmlns:xs="http://www.w3.org/2001/XMLSchema" xmlns:p="http://schemas.microsoft.com/office/2006/metadata/properties" xmlns:ns2="9051457c-ceb4-4284-bbcd-a3791e536788" xmlns:ns3="949387c3-6f53-457b-84df-c7ef7f2e8cab" xmlns:ns4="31062a0d-ede8-4112-b4bb-00a9c1bc8e16" targetNamespace="http://schemas.microsoft.com/office/2006/metadata/properties" ma:root="true" ma:fieldsID="0732e16208eeb3f755875a843eb8c147" ns2:_="" ns3:_="" ns4:_="">
    <xsd:import namespace="9051457c-ceb4-4284-bbcd-a3791e536788"/>
    <xsd:import namespace="949387c3-6f53-457b-84df-c7ef7f2e8cab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457c-ceb4-4284-bbcd-a3791e5367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387c3-6f53-457b-84df-c7ef7f2e8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1d92fbc-a607-45ec-bf95-049a53de7b57}" ma:internalName="TaxCatchAll" ma:showField="CatchAllData" ma:web="949387c3-6f53-457b-84df-c7ef7f2e8c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C2349-6413-4334-ABCC-F551CBBF2F9C}"/>
</file>

<file path=customXml/itemProps2.xml><?xml version="1.0" encoding="utf-8"?>
<ds:datastoreItem xmlns:ds="http://schemas.openxmlformats.org/officeDocument/2006/customXml" ds:itemID="{DB1B22FC-C573-4773-A2E8-FA0143666543}"/>
</file>

<file path=customXml/itemProps3.xml><?xml version="1.0" encoding="utf-8"?>
<ds:datastoreItem xmlns:ds="http://schemas.openxmlformats.org/officeDocument/2006/customXml" ds:itemID="{C97F9DAE-1631-447F-BF6E-FFFBE89A132D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Listing of Acreage Report 09/30/2026</dc:title>
  <dc:subject>National Park Service Acreage</dc:subject>
  <dc:creator/>
  <cp:keywords>National Park Service Acreage</cp:keywords>
  <dc:description/>
  <cp:lastModifiedBy/>
  <cp:revision/>
  <dcterms:created xsi:type="dcterms:W3CDTF">2018-11-07T17:56:17Z</dcterms:created>
  <dcterms:modified xsi:type="dcterms:W3CDTF">2026-10-05T16:21:18Z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0x010100661619231B25F5419E6567B81F294E7D</vt:lpwstr>
  </property>
  <property fmtid="{D5CDD505-2E9C-101B-9397-08002B2CF9AE}" pid="3" name="MediaServiceImageTags">
    <vt:lpwstr/>
  </property>
</Properties>
</file>