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3.xml" ContentType="application/vnd.ms-excel.slicer+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ivotTables/pivotTable3.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5"/>
  <workbookPr hidePivotFieldList="1" defaultThemeVersion="166925"/>
  <mc:AlternateContent xmlns:mc="http://schemas.openxmlformats.org/markup-compatibility/2006">
    <mc:Choice Requires="x15">
      <x15ac:absPath xmlns:x15ac="http://schemas.microsoft.com/office/spreadsheetml/2010/11/ac" url="https://doimspp-my.sharepoint.com/personal/smayberry_nps_gov/Documents/Desktop/GAOA Stuff/2023/"/>
    </mc:Choice>
  </mc:AlternateContent>
  <xr:revisionPtr revIDLastSave="0" documentId="8_{424F5108-85C3-4376-9171-65F71544691D}" xr6:coauthVersionLast="47" xr6:coauthVersionMax="47" xr10:uidLastSave="{00000000-0000-0000-0000-000000000000}"/>
  <bookViews>
    <workbookView xWindow="28680" yWindow="-120" windowWidth="25440" windowHeight="15390" firstSheet="7" activeTab="7" xr2:uid="{B6AF6209-C50A-43BE-9581-F03DAF072585}"/>
  </bookViews>
  <sheets>
    <sheet name="LRF Project Summary Pivot" sheetId="17" state="hidden" r:id="rId1"/>
    <sheet name="LRF Project Summary by State" sheetId="18" state="hidden" r:id="rId2"/>
    <sheet name="MAT Project Summary by State" sheetId="14" state="hidden" r:id="rId3"/>
    <sheet name="FY21-23 MAT Project Data" sheetId="11" state="hidden" r:id="rId4"/>
    <sheet name="FY21-24 LRF Project Data" sheetId="13" state="hidden" r:id="rId5"/>
    <sheet name="Sheet1" sheetId="19" state="hidden" r:id="rId6"/>
    <sheet name="Arizona Example" sheetId="20" state="hidden" r:id="rId7"/>
    <sheet name="Final PDF Template" sheetId="22" r:id="rId8"/>
    <sheet name="FY21-24 LRF MAT Data_V1" sheetId="3" state="hidden" r:id="rId9"/>
    <sheet name="Summary_V1" sheetId="7" state="hidden" r:id="rId10"/>
  </sheets>
  <externalReferences>
    <externalReference r:id="rId11"/>
  </externalReferences>
  <definedNames>
    <definedName name="_xlnm._FilterDatabase" localSheetId="7" hidden="1">'Final PDF Template'!$B$10:$G$73</definedName>
    <definedName name="_xlcn.WorksheetConnection_FY2124LRFandMATProjectsbyStateandCongressionalDistrict.xlsxAllMATProjects" hidden="1">AllMATProjects[]</definedName>
    <definedName name="PhaseGate">[1]!PL_Phase_Gate[Phase Gate]</definedName>
    <definedName name="PhaseGatecopy2">[1]!PL_Phase_Gate[Phase Gate]</definedName>
    <definedName name="_xlnm.Print_Area" localSheetId="7">'Final PDF Template'!$B$1:$E$73</definedName>
    <definedName name="Section">[1]!PL_MAT_Teams[Section]</definedName>
    <definedName name="Sectioncopy2">[1]!PL_MAT_Teams[Section]</definedName>
    <definedName name="Slicer_Funding_Year">#N/A</definedName>
    <definedName name="Slicer_Funding_Year1">#N/A</definedName>
    <definedName name="Slicer_Funding_Year2">#N/A</definedName>
    <definedName name="Slicer_State">#N/A</definedName>
    <definedName name="Slicer_State1">#N/A</definedName>
    <definedName name="Status">[1]!PL_Status[Status]</definedName>
    <definedName name="Status_Options">'[1]Drop-Down Lists'!$A$2:$A$8</definedName>
    <definedName name="Statuscopy2">[1]!PL_Status[Status]</definedName>
  </definedNames>
  <calcPr calcId="191028" calcMode="manual"/>
  <pivotCaches>
    <pivotCache cacheId="1504" r:id="rId12"/>
    <pivotCache cacheId="1505" r:id="rId13"/>
    <pivotCache cacheId="1506" r:id="rId14"/>
  </pivotCaches>
  <extLst>
    <ext xmlns:x14="http://schemas.microsoft.com/office/spreadsheetml/2009/9/main" uri="{876F7934-8845-4945-9796-88D515C7AA90}">
      <x14:pivotCaches>
        <pivotCache cacheId="1507" r:id="rId15"/>
      </x14:pivotCaches>
    </ext>
    <ext xmlns:x14="http://schemas.microsoft.com/office/spreadsheetml/2009/9/main" uri="{BBE1A952-AA13-448e-AADC-164F8A28A991}">
      <x14:slicerCaches>
        <x14:slicerCache r:id="rId16"/>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7"/>
        <x14:slicerCache r:id="rId18"/>
        <x14:slicerCache r:id="rId19"/>
        <x14:slicerCache r:id="rId20"/>
      </x15:slicerCach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llMATProjects" name="AllMATProjects" connection="WorksheetConnection_FY21-24 LRF and MAT Projects by State and Congressional District.xlsx!AllMATProject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3" l="1"/>
  <c r="M22" i="13"/>
  <c r="D12" i="20"/>
  <c r="L22" i="13"/>
  <c r="N35" i="13" s="1"/>
  <c r="N39" i="13" s="1"/>
  <c r="N44" i="13" s="1"/>
  <c r="B22" i="13" l="1"/>
  <c r="G21" i="11"/>
  <c r="B21" i="11"/>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A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tc={DE98FAEF-EB16-49FD-9B44-D5D4DB176B2E}</author>
    <author>tc={8B9D77F2-370F-4CF8-9E57-9BEF8BE26B02}</author>
    <author>tc={73AE7FDE-99C6-4183-BEE5-049104D8E8B1}</author>
  </authors>
  <commentList>
    <comment ref="H73" authorId="0" shapeId="0" xr:uid="{DE98FAEF-EB16-49FD-9B44-D5D4DB176B2E}">
      <text>
        <t>[Threaded comment]
Your version of Excel allows you to read this threaded comment; however, any edits to it will get removed if the file is opened in a newer version of Excel. Learn more: https://go.microsoft.com/fwlink/?linkid=870924
Comment:
    Likely Recast out of FY 2022. Assuming will be added to 2023 for analysis.</t>
      </text>
    </comment>
    <comment ref="H74" authorId="1" shapeId="0" xr:uid="{8B9D77F2-370F-4CF8-9E57-9BEF8BE26B02}">
      <text>
        <t>[Threaded comment]
Your version of Excel allows you to read this threaded comment; however, any edits to it will get removed if the file is opened in a newer version of Excel. Learn more: https://go.microsoft.com/fwlink/?linkid=870924
Comment:
    Likely Recast out of FY 2022. Assuming will be added to 2023 for analysis.</t>
      </text>
    </comment>
    <comment ref="H172" authorId="2" shapeId="0" xr:uid="{73AE7FDE-99C6-4183-BEE5-049104D8E8B1}">
      <text>
        <t>[Threaded comment]
Your version of Excel allows you to read this threaded comment; however, any edits to it will get removed if the file is opened in a newer version of Excel. Learn more: https://go.microsoft.com/fwlink/?linkid=870924
Comment:
    Likely recast out of FY 2022, inserted into FY 2023 or 2022 pop-up.</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35495D-1837-4FC6-857B-E07CA773F98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A6D4F37A-B192-4D2D-835D-31E014C5CA8A}" name="WorksheetConnection_FY21-24 LRF and MAT Projects by State and Congressional District.xlsx!AllMATProjects" type="102" refreshedVersion="8" minRefreshableVersion="5">
    <extLst>
      <ext xmlns:x15="http://schemas.microsoft.com/office/spreadsheetml/2010/11/main" uri="{DE250136-89BD-433C-8126-D09CA5730AF9}">
        <x15:connection id="AllMATProjects" autoDelete="1">
          <x15:rangePr sourceName="_xlcn.WorksheetConnection_FY2124LRFandMATProjectsbyStateandCongressionalDistrict.xlsxAllMATProjects"/>
        </x15:connection>
      </ext>
    </extLst>
  </connection>
</connections>
</file>

<file path=xl/sharedStrings.xml><?xml version="1.0" encoding="utf-8"?>
<sst xmlns="http://schemas.openxmlformats.org/spreadsheetml/2006/main" count="7526" uniqueCount="1365">
  <si>
    <t>FY21-FY24 LRF Project Summary Pivot</t>
  </si>
  <si>
    <t>Summary</t>
  </si>
  <si>
    <t>This is the pivot table that feeds the LRF Project Summary Table</t>
  </si>
  <si>
    <t xml:space="preserve">State </t>
  </si>
  <si>
    <t xml:space="preserve">Project Title </t>
  </si>
  <si>
    <t>Park Name</t>
  </si>
  <si>
    <t>Congressional District</t>
  </si>
  <si>
    <t>Funding Estimate ($000)</t>
  </si>
  <si>
    <t>Funding Year</t>
  </si>
  <si>
    <t>AK</t>
  </si>
  <si>
    <t>Replace Concessioner Housing Units</t>
  </si>
  <si>
    <t>Glacier Bay National Park &amp; Preserve</t>
  </si>
  <si>
    <t>AK-AL</t>
  </si>
  <si>
    <t>Replace Water Filtration System at King Salmon</t>
  </si>
  <si>
    <t>Katmai National Park &amp; Preserve</t>
  </si>
  <si>
    <t>AL</t>
  </si>
  <si>
    <t>Rehabilitate Civil Rights Related Structures Including the Greyhound Bus Depot, Mural Building, and Interior of A. G. Gaston Motel</t>
  </si>
  <si>
    <t>Freedom Riders National Monument, Birmingham Civil Rights National Monument</t>
  </si>
  <si>
    <t>AL-03</t>
  </si>
  <si>
    <t>AR</t>
  </si>
  <si>
    <t>Rehabilitate Historic Bathhouses</t>
  </si>
  <si>
    <t>Hot Springs National Park</t>
  </si>
  <si>
    <t>AR-04</t>
  </si>
  <si>
    <t>AZ</t>
  </si>
  <si>
    <t>Rehabilitate Critical Utility Systems</t>
  </si>
  <si>
    <t>Glen Canyon National Recreation Area</t>
  </si>
  <si>
    <t>AZ-02, UT-02, UT-03</t>
  </si>
  <si>
    <t>Rehabilitate Painted Desert Community Complex</t>
  </si>
  <si>
    <t>Petrified Forest National Park</t>
  </si>
  <si>
    <t>AZ-02</t>
  </si>
  <si>
    <t>Rehabilitate Primary Park Water Systems</t>
  </si>
  <si>
    <t>Organ Pipe Cactus National Monument</t>
  </si>
  <si>
    <t>AZ-07</t>
  </si>
  <si>
    <t>Rehabilitate the North Rim and Roaring Springs Utility Systems</t>
  </si>
  <si>
    <t>Grand Canyon National Park</t>
  </si>
  <si>
    <t>AZ-02, AZ-09</t>
  </si>
  <si>
    <t>Replace Wastewater Plant at South Rim Village</t>
  </si>
  <si>
    <t>CA</t>
  </si>
  <si>
    <t>Glacier Pt. Rd Rehabilitation</t>
  </si>
  <si>
    <t>Yosemite National Park</t>
  </si>
  <si>
    <t>CA-05</t>
  </si>
  <si>
    <t>Lodgepole Campground Water System Rehabilitation</t>
  </si>
  <si>
    <t>Sequoia and Kings Canyon National Park</t>
  </si>
  <si>
    <t>CA-05, CA-20</t>
  </si>
  <si>
    <t>Rehabilitate Ahwahnee Hotel and Correct Critical Safety Hazards</t>
  </si>
  <si>
    <t>Rehabilitate El Portal Wastewater Treatment Facility and Administrative Camp</t>
  </si>
  <si>
    <t>Rehabilitate Grant Grove Historic Cabins and Shower House and Lodgepole Market</t>
  </si>
  <si>
    <t>Sequoia and Kings Canyon National Parks</t>
  </si>
  <si>
    <t>Rehabilitate Hyde Street Pier and the National Historic Landmark Eureka Ferryboat</t>
  </si>
  <si>
    <t>San Francisco Maritime National Historical Park</t>
  </si>
  <si>
    <t>CA-11</t>
  </si>
  <si>
    <t xml:space="preserve">Rehabilitate Park Wastewater Treatment Facilities </t>
  </si>
  <si>
    <t>Rehabilitate Presidio Building 643 (PE-643) for NPS Maintenance Operations (Phase 2)</t>
  </si>
  <si>
    <t>Golden Gate National Recreation Area</t>
  </si>
  <si>
    <t>CA-02, CA-11, CA-15, CA-16</t>
  </si>
  <si>
    <t>Rehabilitate the Bridalveil Creek Campground Water Distribution System for Park Visitors</t>
  </si>
  <si>
    <t>Rehabilitate the Tuolumne Meadows Campground to Enhance the Visitor Experience</t>
  </si>
  <si>
    <t>Rehabilitate Water and Wastewater Systems at Furnace Creek and Cow Creek</t>
  </si>
  <si>
    <t>Death Valley National Park</t>
  </si>
  <si>
    <t>CA-03, CA-23, NV-04</t>
  </si>
  <si>
    <t>Rehabilitate Water Utility Infrastructure and Upgrade Access to Campgrounds</t>
  </si>
  <si>
    <t>Rehabilitate the Crane Flat Campground to Enhance the Visitor Experience</t>
  </si>
  <si>
    <t>Repair and Replace 70KV Transmission Line From Parkline to Hwy 140 Powerhouse</t>
  </si>
  <si>
    <t>Replace Water and Wastewater Systems at Elk Creek and Lake Fork</t>
  </si>
  <si>
    <t>Curecanti National Recreation Area</t>
  </si>
  <si>
    <t>CO-03</t>
  </si>
  <si>
    <t>Stabilize Alcatraz Wharf</t>
  </si>
  <si>
    <t>Stabilize and Rehabilitate Alcatraz Island Historic Structures</t>
  </si>
  <si>
    <t>CO</t>
  </si>
  <si>
    <t>Rehabilitate Headquarters East Water System and Moraine Park Campground Electrical Distribution</t>
  </si>
  <si>
    <t>Rocky Mountain National Park</t>
  </si>
  <si>
    <t>CO-02</t>
  </si>
  <si>
    <t>Rehabilitate Park Housing</t>
  </si>
  <si>
    <t>Great Sand Dunes National Park &amp; Preserve</t>
  </si>
  <si>
    <t>Replace Morefield and Wetherill Water Lines</t>
  </si>
  <si>
    <t>Mesa Verde National Park</t>
  </si>
  <si>
    <t>DC</t>
  </si>
  <si>
    <t>Complete Jefferson Memorial Exterior Marble Restoration</t>
  </si>
  <si>
    <t>National Mall &amp; Memorial Parks</t>
  </si>
  <si>
    <t>DC-AL</t>
  </si>
  <si>
    <t>Rehabilitate Historic Belmont Paul House</t>
  </si>
  <si>
    <t>Rehabilitate Pedestrian/Bicycle Path from Inlet Bridge to Virginia Ave NW (Kennedy Center Trail Reconstruction)</t>
  </si>
  <si>
    <t>Rehabilitate Seawalls and Shoreline Landscape at the Tidal Basin and West Potomac Park - Phase I</t>
  </si>
  <si>
    <t>Rehabilitate Seawalls and Shoreline Landscape at the Tidal Basin and West Potomac Park - Phase II</t>
  </si>
  <si>
    <t>National Mall and Memorial Parks</t>
  </si>
  <si>
    <t>FL</t>
  </si>
  <si>
    <t>Rehabilitate Marina Bulkheads at Flamingo</t>
  </si>
  <si>
    <t>Everglades National Park</t>
  </si>
  <si>
    <t>FL-26, FL-28</t>
  </si>
  <si>
    <t>Rehabilitate Parkwide Water and Wastewater Systems</t>
  </si>
  <si>
    <t>GA</t>
  </si>
  <si>
    <t>Repair, Rehabilitation, Reconstruction of Roads and Parking</t>
  </si>
  <si>
    <t>Chickamauga &amp; Chattanooga National Military Park</t>
  </si>
  <si>
    <t>GA-14, TN-03</t>
  </si>
  <si>
    <t>HI</t>
  </si>
  <si>
    <t>Rehabilitate Perimeter Fences to Protect Park Resources</t>
  </si>
  <si>
    <t>Haleakala National Park, Hawaii Volcanoes National Park, Kalaupapa National Historical Park</t>
  </si>
  <si>
    <t>HI-02</t>
  </si>
  <si>
    <t>Rehabilitate Water Treatment System</t>
  </si>
  <si>
    <t>Hawaii Volcanoes National Park</t>
  </si>
  <si>
    <t>ID</t>
  </si>
  <si>
    <t>Rehabilitate Operational Buildings at Idaho Parks</t>
  </si>
  <si>
    <t>Craters of the Moon National Monument &amp; Preserve, Hagerman Fossil Beds NM, Minidoka National Historical Site</t>
  </si>
  <si>
    <t>ID-02</t>
  </si>
  <si>
    <t>IN</t>
  </si>
  <si>
    <t>Rehabilitate Historic Structures</t>
  </si>
  <si>
    <t>Indiana Dunes National Park</t>
  </si>
  <si>
    <t>IN-01</t>
  </si>
  <si>
    <t>KY</t>
  </si>
  <si>
    <t>Rehabilitate Cave Trails: New Entrance to Frozen Niagara</t>
  </si>
  <si>
    <t>Mammoth Cave National Park</t>
  </si>
  <si>
    <t>KY-02</t>
  </si>
  <si>
    <t>Replace Mammoth Cave Hotel Roof To Correct Deficiencies and Improve Visitor Experience</t>
  </si>
  <si>
    <t>MA</t>
  </si>
  <si>
    <t>Demolish Excess Structures to Improve Safety, Operations, and Promote Financial Sustainability</t>
  </si>
  <si>
    <t>Cape Cod National Seashore</t>
  </si>
  <si>
    <t>MA-09</t>
  </si>
  <si>
    <t>Rehabilitate and Repair Structures and Landscapes</t>
  </si>
  <si>
    <t>Minute Man National Historic Park</t>
  </si>
  <si>
    <t>MA-03, MA-05</t>
  </si>
  <si>
    <t>Rehabilitate Building 107 and Demolish Hoosac Stores Warehouse Building</t>
  </si>
  <si>
    <t>Boston National Historical Park</t>
  </si>
  <si>
    <t>MA-07, MA-08</t>
  </si>
  <si>
    <t>Rehabilitate Building 107 and Demolish Hoosac Stores Warehouse Building - Phase II</t>
  </si>
  <si>
    <t>Restore Dorchester Monument and Hardscapes</t>
  </si>
  <si>
    <t>MD</t>
  </si>
  <si>
    <t>Preserve Historic Structures</t>
  </si>
  <si>
    <t>Hampton National Historic Site</t>
  </si>
  <si>
    <t>MD-02</t>
  </si>
  <si>
    <t>Rehabilitate the Clara Barton National Historic Site</t>
  </si>
  <si>
    <t>Clara Barton National Historic Site</t>
  </si>
  <si>
    <t>MD-08</t>
  </si>
  <si>
    <t>Repair Failing Dam #5 Left Abutment</t>
  </si>
  <si>
    <t>Chesapeake and Ohio Canal National Historical Park</t>
  </si>
  <si>
    <t>DC-AL, MD-06, MD-08, VA-10</t>
  </si>
  <si>
    <t>Repair Historic Potomac River Dam 4</t>
  </si>
  <si>
    <t>Restore Canal Prism and Historic Dry-Stone Wall</t>
  </si>
  <si>
    <t>ME</t>
  </si>
  <si>
    <t>Rehabilitate Schoodic Point Water and Wastewater Systems</t>
  </si>
  <si>
    <t>Acadia National Park</t>
  </si>
  <si>
    <t>ME-01, ME-02</t>
  </si>
  <si>
    <t>Replace Maintenance Facilities at McFarland Hill Headquarters</t>
  </si>
  <si>
    <t>MI</t>
  </si>
  <si>
    <t xml:space="preserve">Complete Pavement Rehabilitation on High-Priority NPS Roads in Michigan </t>
  </si>
  <si>
    <t>Pictured Rocks National Lakeshore, Sleeping Bear Dunes National Lakeshore</t>
  </si>
  <si>
    <t>MI-01</t>
  </si>
  <si>
    <t xml:space="preserve">Rehabilitate Facilities on Manitou Islands </t>
  </si>
  <si>
    <t xml:space="preserve">Sleeping Bear Dunes National Lakeshore </t>
  </si>
  <si>
    <t>MN</t>
  </si>
  <si>
    <t xml:space="preserve">Replace Power Distribution Line Connecting Kettle Falls Hotel </t>
  </si>
  <si>
    <t xml:space="preserve">Voyageurs National Park </t>
  </si>
  <si>
    <t>MN-08</t>
  </si>
  <si>
    <t>MO</t>
  </si>
  <si>
    <t>Complete Pavement Rehabilitation on High-Priority NPS Roads in Missouri</t>
  </si>
  <si>
    <t>George Washington Carver National Monument, Ozark National Scenic River, Wilson's Creek National Battlefield</t>
  </si>
  <si>
    <t>MO-07</t>
  </si>
  <si>
    <t xml:space="preserve">Preserve Features and Systems of the Old Courthouse </t>
  </si>
  <si>
    <t>Gateway Arch National Park</t>
  </si>
  <si>
    <t>MO-01</t>
  </si>
  <si>
    <t>MS</t>
  </si>
  <si>
    <t>Rehabilitate Sections of the Natchez Trace Parkway</t>
  </si>
  <si>
    <t>Natchez Trace Parkway</t>
  </si>
  <si>
    <t>AL-05, MS-01, MS-02, MS-03, TN-04, TN-06, TN-07</t>
  </si>
  <si>
    <t>MT</t>
  </si>
  <si>
    <t>Rehabilitate Final 9.3 miles of the Going-to-the-Sun Road &amp; Replace Bridge Over McDonald Creek</t>
  </si>
  <si>
    <t>Glacier National Park</t>
  </si>
  <si>
    <t>MT-01</t>
  </si>
  <si>
    <t>Replace Headquarters Wastewater System</t>
  </si>
  <si>
    <t>Replace Swiftcurrent Water Distribution System</t>
  </si>
  <si>
    <t>NC</t>
  </si>
  <si>
    <t>BLRI Reconstruction (NC)</t>
  </si>
  <si>
    <t>Blue Ridge Parkway</t>
  </si>
  <si>
    <t>NC-05, NC-10, NC-11, VA-05, VA-06, VA-09</t>
  </si>
  <si>
    <t>Rehabilitate Park Roads and Road Structures</t>
  </si>
  <si>
    <t>Great Smoky Mountains National Park</t>
  </si>
  <si>
    <t>NC-11, TN-01, TN-02</t>
  </si>
  <si>
    <t>Rehabilitate sections of Blue Ridge Parkway in North Carolina</t>
  </si>
  <si>
    <t>Replace Laurel Fork Bridge</t>
  </si>
  <si>
    <t>ND</t>
  </si>
  <si>
    <t>South Unit Scenic Loop Slide Repair</t>
  </si>
  <si>
    <t>Theodore Roosevelt National Park</t>
  </si>
  <si>
    <t>ND-AL</t>
  </si>
  <si>
    <t>NH</t>
  </si>
  <si>
    <t>Replace Electrical, HVAC, and Alarm Systems, and Rehabilitate Four Historic Structures</t>
  </si>
  <si>
    <t>Saint-Gaudens National Historical Park</t>
  </si>
  <si>
    <t>NH-02</t>
  </si>
  <si>
    <t>NJ</t>
  </si>
  <si>
    <t>Rehabilitate and Repair Critical Sections of Old Mine Road</t>
  </si>
  <si>
    <t>Delaware Water Gap National Recreation Area</t>
  </si>
  <si>
    <t>NJ-05, NJ-07, PA-07, PA-08</t>
  </si>
  <si>
    <t>Rehabilitate Fort Hancock Potable Water and Wastewater System</t>
  </si>
  <si>
    <t>Gateway National Recreation Area</t>
  </si>
  <si>
    <t>NY-05, NY-08, NY-11, NJ-06</t>
  </si>
  <si>
    <t>Replace Shoreline Stabilization Structures at Sandy Hook and Jacob Riis</t>
  </si>
  <si>
    <t>NM</t>
  </si>
  <si>
    <t>Rehabilitate Underground Utilities</t>
  </si>
  <si>
    <t>Bandelier National Monument</t>
  </si>
  <si>
    <t>NM-03</t>
  </si>
  <si>
    <t>NV</t>
  </si>
  <si>
    <t>Demolish Lake Mead Lodge Resort Complex and Restore Area to Native Condition</t>
  </si>
  <si>
    <t>Lake Mead National Recreation Area</t>
  </si>
  <si>
    <t>AZ-09, NV-01, NV-03, NV-04</t>
  </si>
  <si>
    <t>Demolish Outdated Infrastructure to Enhance Scenic Features and Visitor Experience</t>
  </si>
  <si>
    <t>Rehabilitate Deteriorated Wastewater Collection and Water Distribution Systems</t>
  </si>
  <si>
    <t>Great Basin National Park</t>
  </si>
  <si>
    <t>NV-04</t>
  </si>
  <si>
    <t>Relocate Callville Bay Water Intake Barge to Ensure Safe Drinking Water for Visitors &amp; Concessioners</t>
  </si>
  <si>
    <t>NY</t>
  </si>
  <si>
    <t>Rehabilitate Battlefield Interpretive Experience</t>
  </si>
  <si>
    <t>Saratoga National Historical Park</t>
  </si>
  <si>
    <t>NY-20</t>
  </si>
  <si>
    <t>Rehabilitate Deteriorated and Failing Mission-Critical Utility System Infrastructure</t>
  </si>
  <si>
    <t>Rehabilitate Floyd Bennett Field Wastewater Collection System at Jamaica Bay</t>
  </si>
  <si>
    <t>Rehabilitate Hangars 3 and 4 at Floyd Bennett Field</t>
  </si>
  <si>
    <t>Rehabilitate Main Immigration Building Exterior Components</t>
  </si>
  <si>
    <t>Statue of Liberty National Monument</t>
  </si>
  <si>
    <t>NJ-08</t>
  </si>
  <si>
    <t xml:space="preserve">Rehabilitate Terreplein </t>
  </si>
  <si>
    <t>OH</t>
  </si>
  <si>
    <t>Demolish Vacant Excess Structures</t>
  </si>
  <si>
    <t>Cuyahoga Valley National Park</t>
  </si>
  <si>
    <t>OH-07, OH-11, OH-13</t>
  </si>
  <si>
    <t>Rehabilitate Failing Upper Plaza at Perry’s Victory &amp; International Peace Memorial</t>
  </si>
  <si>
    <t>Perry's Victory and International Peace Memorial</t>
  </si>
  <si>
    <t>OH-09</t>
  </si>
  <si>
    <t>Stabilize Riverbank at High Priority Areas along Towpath Trail and Valley Railway</t>
  </si>
  <si>
    <t>OK</t>
  </si>
  <si>
    <t xml:space="preserve">Rehabilitate Critical Utility Systems and Platt Developed Area </t>
  </si>
  <si>
    <t>Chickasaw National Recreation Area</t>
  </si>
  <si>
    <t>OK-04</t>
  </si>
  <si>
    <t>OR</t>
  </si>
  <si>
    <t xml:space="preserve">Rehabilitate Sections of the East Rim Drive </t>
  </si>
  <si>
    <t>Crater Lake National Park</t>
  </si>
  <si>
    <t>OR-02</t>
  </si>
  <si>
    <t>PA</t>
  </si>
  <si>
    <t>Delaware Water Gap Loop Road</t>
  </si>
  <si>
    <t>Rehabilitate Mission Dependent HVAC Systems and Implement Energy Conservation Measures</t>
  </si>
  <si>
    <t>Independence National Historical Park, Edgar Allen Poe National Historic Site, Thaddeus Cosciuszko National Memorial</t>
  </si>
  <si>
    <t>PA-02, PA-03</t>
  </si>
  <si>
    <t>Rehabilitate the Interior and Exterior of First Bank</t>
  </si>
  <si>
    <t>Independence National Historical Park</t>
  </si>
  <si>
    <t>PR</t>
  </si>
  <si>
    <t>Repair Historic Walls of Park Fortifications</t>
  </si>
  <si>
    <t>San Juan National Historic Site</t>
  </si>
  <si>
    <t>PR-AL</t>
  </si>
  <si>
    <t>Stabilize Cliff at San Fernando Bastion</t>
  </si>
  <si>
    <t>SC</t>
  </si>
  <si>
    <t>Repair or Replace Docks at Fort Moultrie and Liberty Square</t>
  </si>
  <si>
    <t>Fort Sumter and Fort Moultrie National Historical Park</t>
  </si>
  <si>
    <t>SC-01</t>
  </si>
  <si>
    <t>TN</t>
  </si>
  <si>
    <t>Foothills Parkway Rehabilitation</t>
  </si>
  <si>
    <t>TX</t>
  </si>
  <si>
    <t xml:space="preserve">Rehabilitate or Replace the Chisos Mountains Lodge </t>
  </si>
  <si>
    <t>Big Bend National Park</t>
  </si>
  <si>
    <t>TX-23</t>
  </si>
  <si>
    <t>Rehabilitate Park Water Systems</t>
  </si>
  <si>
    <t>Rehabilitate Texas White House</t>
  </si>
  <si>
    <t>Lyndon B Johnson National Historic Park</t>
  </si>
  <si>
    <t>TX-21</t>
  </si>
  <si>
    <t>UT</t>
  </si>
  <si>
    <t>Rehabilitate South Campground</t>
  </si>
  <si>
    <t>Zion National Park</t>
  </si>
  <si>
    <t>UT-02</t>
  </si>
  <si>
    <t>Rehabilitate the Main Water System</t>
  </si>
  <si>
    <t>Bryce Canyon National Park</t>
  </si>
  <si>
    <t>VA</t>
  </si>
  <si>
    <t>GWMP North Section Rehabilitation</t>
  </si>
  <si>
    <t>George Washington Memorial Parkway</t>
  </si>
  <si>
    <t>DC-AL, MD-08, VA-08</t>
  </si>
  <si>
    <t>Pavement Preservation Along 54 miles of Skyline Drive  and 19 overlooks associated with Skyline Drive.</t>
  </si>
  <si>
    <t>Shenandoah National Park</t>
  </si>
  <si>
    <t>VA-05, VA-06, VA-07, VA-10</t>
  </si>
  <si>
    <t>Rehabilitate Sections of Blue Ridge Parkway in Virginia</t>
  </si>
  <si>
    <t xml:space="preserve">Rehabilitate Sections of the Colonial Parkway </t>
  </si>
  <si>
    <t>Colonial National Historical Park</t>
  </si>
  <si>
    <t>VA-01, VA-04</t>
  </si>
  <si>
    <t>Remove Obsolete Structures and Restore Areas to Native Condition</t>
  </si>
  <si>
    <t>Stabilize York River Shoreline</t>
  </si>
  <si>
    <t>VI</t>
  </si>
  <si>
    <t>Replace Water and Wastewater Systems at Cinnamon and Trunk Bays</t>
  </si>
  <si>
    <t>Virgin Islands National Park</t>
  </si>
  <si>
    <t>VI-AL</t>
  </si>
  <si>
    <t>WA</t>
  </si>
  <si>
    <t>Rehabilitate Historic Main Parade Ground Barracks Building, Parking Areas, and Pathways for Visitor and Tenant Use</t>
  </si>
  <si>
    <t>Fort Vancouver National Historic Site</t>
  </si>
  <si>
    <t>OR-05</t>
  </si>
  <si>
    <t>Rehabilitate Hurricane Ridge Day Lodge</t>
  </si>
  <si>
    <t>Olympic National Park</t>
  </si>
  <si>
    <t>WA-06</t>
  </si>
  <si>
    <t xml:space="preserve">Rehabilitate Ohanapecosh Campground and Replace Sewer Collection System </t>
  </si>
  <si>
    <t>Mount Rainier National Park</t>
  </si>
  <si>
    <t>WA-03, WA-08</t>
  </si>
  <si>
    <t>Rehabilitate Stevens Canyon Rd MP 5-14</t>
  </si>
  <si>
    <t>WI</t>
  </si>
  <si>
    <t>Rehabilitate Waterfront at Little Sand Bay and Devils Island, Reconstruct Boathouse</t>
  </si>
  <si>
    <t>Apostle Islands National Lakeshore</t>
  </si>
  <si>
    <t>WI-08</t>
  </si>
  <si>
    <t>WV</t>
  </si>
  <si>
    <t>Remove Excess Structures and Abandoned Buildings Parkwide and Address Utility Needs</t>
  </si>
  <si>
    <t>New River Gorge National Park and Preserve</t>
  </si>
  <si>
    <t>WV-01</t>
  </si>
  <si>
    <t>Remove Excess Structures and Abandoned Buildings Parkwide and Address Utility Needs – Phase I</t>
  </si>
  <si>
    <t>WY</t>
  </si>
  <si>
    <t>Correct Roof and Building Failures at HQ/Maintenance/Dispatch Complex</t>
  </si>
  <si>
    <t>Grand Teton National Park</t>
  </si>
  <si>
    <t>WY-AL</t>
  </si>
  <si>
    <t>Lewis River Bridge</t>
  </si>
  <si>
    <t>Yellowstone National Park</t>
  </si>
  <si>
    <t>ID-02, MT-01, MT-02, WY-AL</t>
  </si>
  <si>
    <t>Old Faithful to West Thumb, 3R</t>
  </si>
  <si>
    <t>Rehabilitate and Improve Old Faithful Water Treatment System and Demolish Abandoned Wastewater Treatment Plant</t>
  </si>
  <si>
    <t>Rehabilitate and Reconfigure the Historic Laurel Dormitory at Old Faithful</t>
  </si>
  <si>
    <t>Rehabilitate Exteriors of Fort Yellowstone Structures</t>
  </si>
  <si>
    <t>Rehabilitate Old Faithful Wastewater Collection &amp; Treatment System</t>
  </si>
  <si>
    <t>Rehabilitate/Replace Canyon &amp; Grant Village Wastewater Collection and Treatment Systems</t>
  </si>
  <si>
    <t>Repair and Improve the Moose - Wilson Road</t>
  </si>
  <si>
    <t>Replace Mammoth Wastewater Collection System</t>
  </si>
  <si>
    <t>Replace the Colter Bay Main Wastewater Lift Station</t>
  </si>
  <si>
    <t>Replace the Yellowstone River Bridge</t>
  </si>
  <si>
    <t>2023.03.21_DOI FY24 GAOA Project List Template - NPS.xlsx</t>
  </si>
  <si>
    <t>The table below lists each FY21-24 project grouped by state, along with the project's park, the congressional district(s) that the park is within, and the funding estimate of the project.</t>
  </si>
  <si>
    <t>Rehabilitate and Preserve Historic Powerhouse Building For Future Use</t>
  </si>
  <si>
    <t>FY21 and FY23 Maintenance Action Team (MAT) Project Summary</t>
  </si>
  <si>
    <t>The table below summarizes total MAT projects and their cost in each state containing at least 1 MAT project.</t>
  </si>
  <si>
    <t>*Filter by FY21 or FY23 MAT Projects</t>
  </si>
  <si>
    <t>MAT Project Summary by State</t>
  </si>
  <si>
    <t>State</t>
  </si>
  <si>
    <t>Total Projects</t>
  </si>
  <si>
    <t>Total Cost</t>
  </si>
  <si>
    <t>Total Cost ($000)</t>
  </si>
  <si>
    <t>CT</t>
  </si>
  <si>
    <t>DE</t>
  </si>
  <si>
    <t>KS</t>
  </si>
  <si>
    <t>LA</t>
  </si>
  <si>
    <t>Multiple (APPA)</t>
  </si>
  <si>
    <t>NE</t>
  </si>
  <si>
    <t>RI</t>
  </si>
  <si>
    <t>SD</t>
  </si>
  <si>
    <t>VT</t>
  </si>
  <si>
    <t>Grand Total</t>
  </si>
  <si>
    <t>FY21, 23 MAT Project Data</t>
  </si>
  <si>
    <t>This table contains all FY21 and FY23 MAT Projects and associated data.</t>
  </si>
  <si>
    <t>This data feeds the table in the following tab:</t>
  </si>
  <si>
    <t>*Filter by state or funding year</t>
  </si>
  <si>
    <t>Subtotal:</t>
  </si>
  <si>
    <t>Park Alpha</t>
  </si>
  <si>
    <t>PMIS Number</t>
  </si>
  <si>
    <t>Region</t>
  </si>
  <si>
    <t>Project Cost</t>
  </si>
  <si>
    <t>Project Title</t>
  </si>
  <si>
    <t>ANDE</t>
  </si>
  <si>
    <t>Andersonville National Historic Site</t>
  </si>
  <si>
    <t>SER</t>
  </si>
  <si>
    <t>Rehabilitate the Main Entrance Gate at Andersonville NHS</t>
  </si>
  <si>
    <t>HPTC Scoping</t>
  </si>
  <si>
    <t>ANTI</t>
  </si>
  <si>
    <t>Antietam National Battlefield</t>
  </si>
  <si>
    <t>NCR</t>
  </si>
  <si>
    <t>Perform Preservation Maintenance of D.R. Miller House</t>
  </si>
  <si>
    <t>Preserve Exterior Features on Historic Piper House</t>
  </si>
  <si>
    <t>APIS</t>
  </si>
  <si>
    <t>MWR</t>
  </si>
  <si>
    <t>Repair Masonry and Remove Decommissioned Fire Suppression System at Raspbery Island Light Station</t>
  </si>
  <si>
    <t>Replace Roof System on Outer Island Light Station</t>
  </si>
  <si>
    <t>Replace Roof and Tuckpoint Chimney Outer Fog Signal</t>
  </si>
  <si>
    <t>BOWA</t>
  </si>
  <si>
    <t>Booker T. Washington National Monument</t>
  </si>
  <si>
    <t>NER</t>
  </si>
  <si>
    <t>Replace Logs In Tobacco Barn to Retard Deterioration (HPTC)</t>
  </si>
  <si>
    <t>CARI</t>
  </si>
  <si>
    <t>Cane River Creole National Historical Park</t>
  </si>
  <si>
    <t>Wagon Shed and Doctor's Garage Stabilization</t>
  </si>
  <si>
    <t>CHPI</t>
  </si>
  <si>
    <t>Charles Pinckney National Historic Site</t>
  </si>
  <si>
    <t>Replace shutter hardware on Snee Farm House</t>
  </si>
  <si>
    <t>Build and Install Snee Farm House Hurricane Shutters</t>
  </si>
  <si>
    <t>Repair Carpenter's Shop in Historic Barn</t>
  </si>
  <si>
    <t>CHRI</t>
  </si>
  <si>
    <t>Christiansted National Historic Site</t>
  </si>
  <si>
    <t>Restore Stable Building Roof Phase II, Historic Brick Layer</t>
  </si>
  <si>
    <t>Rehab Danish Customs House Masonry Stairs and Masonry Walls</t>
  </si>
  <si>
    <t>COLM</t>
  </si>
  <si>
    <t>Colorado National Monument</t>
  </si>
  <si>
    <t>IMR</t>
  </si>
  <si>
    <t>Repair Canyon Rim Trail</t>
  </si>
  <si>
    <t>Rim Rock Drive Historic Ditch maintenance</t>
  </si>
  <si>
    <t>FOLS</t>
  </si>
  <si>
    <t>Fort Larned National Historic Site</t>
  </si>
  <si>
    <t>Emergency Repair to porch structure of the Commanding Officer Quaters</t>
  </si>
  <si>
    <t>FOPU</t>
  </si>
  <si>
    <t>Fort Pulaski National Monument</t>
  </si>
  <si>
    <t>Restore Porches on the Historic Cottage</t>
  </si>
  <si>
    <t>FOSM</t>
  </si>
  <si>
    <t>Fort Smith National Historic site</t>
  </si>
  <si>
    <t>Commissary Plaster and Paint</t>
  </si>
  <si>
    <t>FOSU</t>
  </si>
  <si>
    <t>Repoint Mortar at Ft Sumter_Left Gorge Angle and Left Flank &amp; Portions of the Interior_FY22</t>
  </si>
  <si>
    <t>FRSP</t>
  </si>
  <si>
    <t>Fredricksburg Spotsylvania</t>
  </si>
  <si>
    <t>Repoint Brick Walls on Old Salem Church</t>
  </si>
  <si>
    <t>FRST</t>
  </si>
  <si>
    <t>First State National Monument</t>
  </si>
  <si>
    <t>Stabilization Of Ramsey House and Clearing of Invasive Vegetation surrounding the Barn Ruin</t>
  </si>
  <si>
    <t>GEWA</t>
  </si>
  <si>
    <t>George Washington Birthplace</t>
  </si>
  <si>
    <t>Cyclic Replacement of Root,  Gutters, and Painting of the Rockefeller Barn</t>
  </si>
  <si>
    <t>Emergency Stabilization of Rockefeller Barn</t>
  </si>
  <si>
    <t>GRPO</t>
  </si>
  <si>
    <t>Grand Portage National Monument</t>
  </si>
  <si>
    <t>Replace Shingles on the Roofs of the Historic Great Hall and Kitchen</t>
  </si>
  <si>
    <t>HPTC Project Scoping</t>
  </si>
  <si>
    <t>GWCA</t>
  </si>
  <si>
    <t>George Washington Carver National Monument</t>
  </si>
  <si>
    <t>Restore Deteriorated Carver Cemetery Wall to Improve Visitor Experience &amp; Understanding</t>
  </si>
  <si>
    <t>HAFE</t>
  </si>
  <si>
    <t>Harpers Ferry National Historical Park</t>
  </si>
  <si>
    <t>Repair the Roofs of the Marmion Row Buildings</t>
  </si>
  <si>
    <t>HOVE</t>
  </si>
  <si>
    <t>Hovenweep National Monument</t>
  </si>
  <si>
    <t>Preservation Maintenance at Hovenweep House</t>
  </si>
  <si>
    <t>Preservation Maintenance at Hovenweep Castle</t>
  </si>
  <si>
    <t>HSTR</t>
  </si>
  <si>
    <t>Harry S Truman National Historic Site</t>
  </si>
  <si>
    <t>Prep and Paint Exterior Noland Home</t>
  </si>
  <si>
    <t>JICA</t>
  </si>
  <si>
    <t>Jimmy Carter National Historic Site</t>
  </si>
  <si>
    <t>Rehabilitate 5 Buldings at the Boyhood Farm</t>
  </si>
  <si>
    <t>JOFL</t>
  </si>
  <si>
    <t>Johnstown Flood National Memorial</t>
  </si>
  <si>
    <t>Rehabilitate Doors and Windows at Lippincott Cottage</t>
  </si>
  <si>
    <t>KALA</t>
  </si>
  <si>
    <t>Kalaupapa National Historical Park</t>
  </si>
  <si>
    <t>PWR</t>
  </si>
  <si>
    <t>Repair Concrete Walkways on 6 Historic Buildings</t>
  </si>
  <si>
    <t>KIMO</t>
  </si>
  <si>
    <t>Kings Mountain National Military Park</t>
  </si>
  <si>
    <t>Repair Headquarters Stone Walkways, Stairs and Retaining Walls</t>
  </si>
  <si>
    <t>LIBO</t>
  </si>
  <si>
    <t>Lincoln Boyhood National Monument</t>
  </si>
  <si>
    <t>Repoint Flagstone and Clean Sculptured Panels</t>
  </si>
  <si>
    <t>MANA</t>
  </si>
  <si>
    <t>Manasas National Battlefield</t>
  </si>
  <si>
    <t>Rehab and Preserve Historic Lucinda Dogan House</t>
  </si>
  <si>
    <t>MONO</t>
  </si>
  <si>
    <t>Monocacy National Battlfield</t>
  </si>
  <si>
    <t>Construction - Rehabilitate Historic Lewis Barn</t>
  </si>
  <si>
    <t>NATC</t>
  </si>
  <si>
    <t>Natchez National Historical Park</t>
  </si>
  <si>
    <t>Painting of Melrose Exterior Metals</t>
  </si>
  <si>
    <t>NERI</t>
  </si>
  <si>
    <t>Repair Masonry at Grandview - Hearths, Pylons, Culverts and Fireplaces</t>
  </si>
  <si>
    <t>HPTC SCoping</t>
  </si>
  <si>
    <t>PETE</t>
  </si>
  <si>
    <t>Petersburg National National Battlefield</t>
  </si>
  <si>
    <t>Repair, Rehabilitate &amp; Stabilize Cemetery Wall - FY21</t>
  </si>
  <si>
    <t>PIRO</t>
  </si>
  <si>
    <t>Pictured Rocks National Lakeshore</t>
  </si>
  <si>
    <t>Replace Roof Surface - Coast Guard Point Ranger Residence QMIS #19</t>
  </si>
  <si>
    <t>Repoint Brick Exterior</t>
  </si>
  <si>
    <t>PRWI</t>
  </si>
  <si>
    <t>Prince William Forest Park</t>
  </si>
  <si>
    <t>Construction - Rehabilitate Three Historic Buildings  in Cabin Camp 1</t>
  </si>
  <si>
    <t>REER</t>
  </si>
  <si>
    <t>Reconstruction Era National Monument</t>
  </si>
  <si>
    <t>Repair Exterior Envelope of Darrah Hall</t>
  </si>
  <si>
    <t>ROWI</t>
  </si>
  <si>
    <t>Roger Williams National Memorial</t>
  </si>
  <si>
    <t>Repaint Interior Ceilings and Walls of Antram Gray House</t>
  </si>
  <si>
    <t>SAAN</t>
  </si>
  <si>
    <t>San Antonio Missions National Historical Park</t>
  </si>
  <si>
    <t>Repoint Historic Masonry on Espada Aqueduct</t>
  </si>
  <si>
    <t>SAGA</t>
  </si>
  <si>
    <t>Saint-Gaudens National Historic Site</t>
  </si>
  <si>
    <t>Repair Deteriorating Wood Features and Paint as required</t>
  </si>
  <si>
    <t>SAJU</t>
  </si>
  <si>
    <t>Repair and Restore Exterior Walls of El Morro North West Historical Canon Embrasures</t>
  </si>
  <si>
    <t>Repair &amp; Restore Historic Masonry Surfaces</t>
  </si>
  <si>
    <t>Repair &amp; Restore Historic Masonry Surfacaes at Santa Rosa</t>
  </si>
  <si>
    <t>SCBL</t>
  </si>
  <si>
    <t>Scotts Bluff National Monument</t>
  </si>
  <si>
    <t>Stabilize Historic Adobe Walls in Maintenance Building</t>
  </si>
  <si>
    <t>TUIN</t>
  </si>
  <si>
    <t>Tuskegee Institute National Historic Site</t>
  </si>
  <si>
    <t>Repair Carver Museum Roof Trusses</t>
  </si>
  <si>
    <t>VALL</t>
  </si>
  <si>
    <t>Valles Caldera National Preserve</t>
  </si>
  <si>
    <t>Improve Three Trails for Visitor Enjoyment</t>
  </si>
  <si>
    <t>VAMA</t>
  </si>
  <si>
    <t>Vanderbilt Mansion National Historic Site</t>
  </si>
  <si>
    <t>Repoint Main Entry Stone Wall</t>
  </si>
  <si>
    <t>Rehab Lower Gatehouse Privacy Wall - East</t>
  </si>
  <si>
    <t>VICK</t>
  </si>
  <si>
    <t>Vicksburg National Military Park</t>
  </si>
  <si>
    <t>Preserve and Restore Park Monuments-FY2022 Program</t>
  </si>
  <si>
    <t>Perform Cyclic Preservation Treatments For Seven (7) Large Monuments</t>
  </si>
  <si>
    <t>VOYA</t>
  </si>
  <si>
    <t>Voyageurs National Park</t>
  </si>
  <si>
    <t>Ovesons Fish Camp Roof and Building Repair</t>
  </si>
  <si>
    <t>Rehabilitate Garage at Kabetogama Ranger Station</t>
  </si>
  <si>
    <t>Repair Historic Ingersoll Caretaker Cabin(Chipperfields)</t>
  </si>
  <si>
    <t>WEFA</t>
  </si>
  <si>
    <t>Weir Farm National Historic Site</t>
  </si>
  <si>
    <t>Repair and Paint Porch and Deck on Historic Weir House</t>
  </si>
  <si>
    <t>WHHO</t>
  </si>
  <si>
    <t>White House</t>
  </si>
  <si>
    <t>Restore Sherman Park Monuments</t>
  </si>
  <si>
    <t>ADAM</t>
  </si>
  <si>
    <t>Adams National Historical Park</t>
  </si>
  <si>
    <t>Exterior Repairs to Woodshed, Carriage House and Library</t>
  </si>
  <si>
    <t>BLRV</t>
  </si>
  <si>
    <t>Blackstone River Valley National Historical Park</t>
  </si>
  <si>
    <t>Complete immediate exterior and interior repairs to Wilkinson Mill</t>
  </si>
  <si>
    <t>EDIS</t>
  </si>
  <si>
    <t>Thomas Edison National Historical Park</t>
  </si>
  <si>
    <t>Repair and Preserve Black Maria Exterior</t>
  </si>
  <si>
    <t>FIIS</t>
  </si>
  <si>
    <t xml:space="preserve">William Floyd - Mastic House </t>
  </si>
  <si>
    <t>Mastic House Stabilization (HACE)</t>
  </si>
  <si>
    <t>FOST</t>
  </si>
  <si>
    <t>Fort Stanwix National Historical Park</t>
  </si>
  <si>
    <t>North Casemate Roof and Exterior Rehabilitation</t>
  </si>
  <si>
    <t>FRLA</t>
  </si>
  <si>
    <t>Frederick Law Olmsted National Historic Site</t>
  </si>
  <si>
    <t>Repair and paint historic shutters and shutter frame support structure of Olmsted House.</t>
  </si>
  <si>
    <t>GOIS</t>
  </si>
  <si>
    <t>Governor's Island National Monument</t>
  </si>
  <si>
    <t>Repair Failed Stucco at Fort Jay Barracks</t>
  </si>
  <si>
    <t>Fort Jay Eagle statue and Sandstone Rehab</t>
  </si>
  <si>
    <t>Repair and Preserve Fort Jay Gate (HACE Construction)</t>
  </si>
  <si>
    <t>HAGR</t>
  </si>
  <si>
    <t>Hamilton Grange National Historic Site</t>
  </si>
  <si>
    <t>Hamilton Grange Exterior Shutter Rehabilitation</t>
  </si>
  <si>
    <t>LONG</t>
  </si>
  <si>
    <t>Longfellow, Washington Headquarters National Historical Park</t>
  </si>
  <si>
    <t>Repair Deteriorated Columns and Railings at Longfellow-Washington's Headquarters NHS (HACE)</t>
  </si>
  <si>
    <t>Reinforce Structural Support in Longfellow Basement (HACE)</t>
  </si>
  <si>
    <t>MABI</t>
  </si>
  <si>
    <t>Marsh-Billings-Rockefeller National Historic Park</t>
  </si>
  <si>
    <t>Exterior repairs to Mansion</t>
  </si>
  <si>
    <t>MORR</t>
  </si>
  <si>
    <t>Morristown National Historical Park</t>
  </si>
  <si>
    <t>Restore Deteriorated Elements on Soldier Huts at MORR W/ Mather High School</t>
  </si>
  <si>
    <t>Rehabilitate Jockey Hollow Bridge #2</t>
  </si>
  <si>
    <t>SAIR</t>
  </si>
  <si>
    <t xml:space="preserve">Saugus Iron Works National Historic Site </t>
  </si>
  <si>
    <t>Complete immediate exterior repairs for Ironworks House, Forge, and Slitting Mill</t>
  </si>
  <si>
    <t>SAMA</t>
  </si>
  <si>
    <t xml:space="preserve">Salem Maritime National Historic Site </t>
  </si>
  <si>
    <t>Hawkes House repair widows walk leak and associated damage</t>
  </si>
  <si>
    <t>SARA</t>
  </si>
  <si>
    <t>Restore Wooden Windows at Monument</t>
  </si>
  <si>
    <t>Weir House Foundation &amp; Exterior Rehabilitation</t>
  </si>
  <si>
    <t>WRST</t>
  </si>
  <si>
    <t>Wrangell-Saint Elias National Park &amp; Preserve</t>
  </si>
  <si>
    <t>AKR</t>
  </si>
  <si>
    <t>Cyclic Brushing and Surface Maintenance of Bonanza Mine Trail</t>
  </si>
  <si>
    <t>Cyclic Brushing and Surface Maintenance of Jumbo Mine Trail</t>
  </si>
  <si>
    <t>CARE</t>
  </si>
  <si>
    <t>Capitol Reef National Park</t>
  </si>
  <si>
    <t>Repair Roofing, Siding &amp; Drainage on the Dewey Gifford Barn</t>
  </si>
  <si>
    <t>CEBR</t>
  </si>
  <si>
    <t>Cedar Breaks National Monument</t>
  </si>
  <si>
    <t>Repair &amp; Maintain the Historic Log Cabin at Point Supreme in Cedar Breaks</t>
  </si>
  <si>
    <t>DINO</t>
  </si>
  <si>
    <t>Dinosaur National Monument</t>
  </si>
  <si>
    <t>Rehabilitate Historic Wade &amp; Curtis Cabin for Use as a Visitor Facility--MAT</t>
  </si>
  <si>
    <t>ELMO</t>
  </si>
  <si>
    <t>El Morro National Monument</t>
  </si>
  <si>
    <t>Cyclic Maintenance of Windows in Administration Building</t>
  </si>
  <si>
    <t>HUTR</t>
  </si>
  <si>
    <t>Hubbell Trading Post National Historic Site</t>
  </si>
  <si>
    <t>Cyclic Window Replacement for Stone Hogan</t>
  </si>
  <si>
    <t>LIBI</t>
  </si>
  <si>
    <t>Little Bighorn National Monument</t>
  </si>
  <si>
    <t>National Cemetery Project - Component B - Cemetery Landscape Repair including installation of irrigation, cleaning 5400 headstones, and replacing concrete surfaces</t>
  </si>
  <si>
    <t>LYJO</t>
  </si>
  <si>
    <t>Lyndon B Johnson National Historical Park</t>
  </si>
  <si>
    <t>Maintain Log Structures in the Settlement</t>
  </si>
  <si>
    <t>PETR</t>
  </si>
  <si>
    <t>Petroglyph National Monument</t>
  </si>
  <si>
    <t>Improve Montano Escarpment Crossing on South Rim Trail - Phase 1</t>
  </si>
  <si>
    <t>Youth Maintenance on Spanish Colonial Acequia Irrigation Ditches</t>
  </si>
  <si>
    <t>SAGU</t>
  </si>
  <si>
    <t>Saguaro National Park</t>
  </si>
  <si>
    <t>Rehabilitate Manning Trail / AZT Segment 2 Trail Features</t>
  </si>
  <si>
    <t>ARPO</t>
  </si>
  <si>
    <t>Arkansas Post National Historic Site</t>
  </si>
  <si>
    <t>324674A</t>
  </si>
  <si>
    <t>Rehab deteriorating retaining walls along trails</t>
  </si>
  <si>
    <t>219619A</t>
  </si>
  <si>
    <t>Remove Overgrown vegatation along riverbank for Visitor Safety and Enjoyment</t>
  </si>
  <si>
    <t>PERI</t>
  </si>
  <si>
    <t>Pea Ridge National Military Park</t>
  </si>
  <si>
    <t>314812A</t>
  </si>
  <si>
    <t>Dress FE Trail Surface and Repair Water Bars</t>
  </si>
  <si>
    <t>308019A</t>
  </si>
  <si>
    <t>Replace Lincoln Living History Farm Barn and Carpenter Shop shingle roofs</t>
  </si>
  <si>
    <t>323635A</t>
  </si>
  <si>
    <t>Replace approx. 1500 LF of deteriorated split rail fencing in the Living History Farm (LHF) garden and crop field locations.</t>
  </si>
  <si>
    <t>219911A</t>
  </si>
  <si>
    <t>Exterior and Interior Maintenance to Historic Asset Old Commissary Building - LRF MAT</t>
  </si>
  <si>
    <t>226923A</t>
  </si>
  <si>
    <t>Repaint Exterior Finish, Replace Doors (garage &amp; service) - LRF MAT</t>
  </si>
  <si>
    <t>246251A</t>
  </si>
  <si>
    <t>Repair/ Rehab Historic Rainy Lake City Saloon - LRF MAT</t>
  </si>
  <si>
    <t>326217A</t>
  </si>
  <si>
    <t>Rehabilitate Kabetogoma Boathouse - LRF MAT</t>
  </si>
  <si>
    <t>318575A</t>
  </si>
  <si>
    <t>Repair Exterior Components of Truman Home Farm</t>
  </si>
  <si>
    <t>Remove overgrown vegatation and plant trees along old hedgerow</t>
  </si>
  <si>
    <t>STGE</t>
  </si>
  <si>
    <t>Sainte Genevieve National Historic Site</t>
  </si>
  <si>
    <t>326448A</t>
  </si>
  <si>
    <t>Green Tree Tavern Cedar Roof Replacement Project -LRF MAT</t>
  </si>
  <si>
    <t>326449A</t>
  </si>
  <si>
    <t>Replace Decking on Jean Baptiste Valle House</t>
  </si>
  <si>
    <t>THRO</t>
  </si>
  <si>
    <t>257317A</t>
  </si>
  <si>
    <t>Rehab Buck Hill Trail</t>
  </si>
  <si>
    <t>WICA</t>
  </si>
  <si>
    <t>Wind Cave National Park</t>
  </si>
  <si>
    <t>254451A</t>
  </si>
  <si>
    <t>Mitigate Erosion and Replace Deteriorated Trail Markers on East Bison Flats and Rankin Ridge PLC</t>
  </si>
  <si>
    <t>254879A</t>
  </si>
  <si>
    <t>Repair Masonry and Remove Decommissioned Fire Suppression at Raspberry Island Light Station</t>
  </si>
  <si>
    <t>Rehab Lower Gatehouse Privacy Wall</t>
  </si>
  <si>
    <t>Rehabilitate Guard House Exterior</t>
  </si>
  <si>
    <t>Replace North Casemate Log Wall</t>
  </si>
  <si>
    <t>Rehabilitate Annex balustrade and Front gate</t>
  </si>
  <si>
    <t>SAPA</t>
  </si>
  <si>
    <t>St Pauls NHS</t>
  </si>
  <si>
    <t xml:space="preserve">Rehabilitate St. Pauls Church Windows </t>
  </si>
  <si>
    <t>UPDE</t>
  </si>
  <si>
    <t>Upper Delaware Scenic &amp; Recreational River</t>
  </si>
  <si>
    <t>Rehab ZAGR Barn and Coal Shed</t>
  </si>
  <si>
    <t>HOFU</t>
  </si>
  <si>
    <t>Hopewell Furnace NHS</t>
  </si>
  <si>
    <t>HOFU Critical Preservation Maintenance</t>
  </si>
  <si>
    <t>VAFO</t>
  </si>
  <si>
    <t>Valley Forge National Historical Park</t>
  </si>
  <si>
    <t>Rehab Knox Quarters Porch and Outbuildings</t>
  </si>
  <si>
    <t>RICH</t>
  </si>
  <si>
    <t>Richmond NMP</t>
  </si>
  <si>
    <t>Balustrade repairs at Chimborazo and Shelton Corn Crib stabilization</t>
  </si>
  <si>
    <t>SPAR</t>
  </si>
  <si>
    <t>Springfield Armory National Historic Site</t>
  </si>
  <si>
    <t>Rehabilitate Byers Street Gatehouse and Perimeter Fence</t>
  </si>
  <si>
    <t>Stone Library repair, paint exterior shutters, windows and doors</t>
  </si>
  <si>
    <t>SAMA Critical Preservation Maintenance</t>
  </si>
  <si>
    <t>CACO</t>
  </si>
  <si>
    <t>Penniman House. Rehabilitate interior Finishes</t>
  </si>
  <si>
    <t>SAIR Critical Preservation Maintenance</t>
  </si>
  <si>
    <t>FOMR</t>
  </si>
  <si>
    <t>Fort Monroe</t>
  </si>
  <si>
    <t>Quarters #17 porch repairs</t>
  </si>
  <si>
    <t>Repair and Reset 25 Tombstones at Bethesda Cemetery</t>
  </si>
  <si>
    <t>MAVA</t>
  </si>
  <si>
    <t>Martin Van Buren National Historic Site</t>
  </si>
  <si>
    <t>Repair Lindenwald Interior Plaster and Exterior of South Gatehouse</t>
  </si>
  <si>
    <t>WORI</t>
  </si>
  <si>
    <t>Womens Rights NHP</t>
  </si>
  <si>
    <t>M'Clintock House Critical Preservation Maintenance</t>
  </si>
  <si>
    <t>Rehabilitate Bldg. 206 Decking and Railings</t>
  </si>
  <si>
    <t>HART</t>
  </si>
  <si>
    <t>Harriet Tubman National Historic Site</t>
  </si>
  <si>
    <t>Rehabilitate Parsonage Windows</t>
  </si>
  <si>
    <t>SAHI</t>
  </si>
  <si>
    <t>Sagamore Hill NHS</t>
  </si>
  <si>
    <t>Reabilitate TRH and Old Orchard Museum Windows and Shutters</t>
  </si>
  <si>
    <t xml:space="preserve">Rehabilitation of the Wick House Barn </t>
  </si>
  <si>
    <t>Critical Preservation Maintenenace of FRSP National Cemetery.</t>
  </si>
  <si>
    <t>Rehabilitate Faux Chimneys and Exterior Trim</t>
  </si>
  <si>
    <t>FY 23 Rebuild Huts #3 and #5</t>
  </si>
  <si>
    <t>Rehabilitate Exterior Features William Floyd - Mastic House</t>
  </si>
  <si>
    <t>CATO</t>
  </si>
  <si>
    <t>Catoctic Mountain Park</t>
  </si>
  <si>
    <t>MAT - Clear Overhanging Vegetation from Trails and Maintained Grounds</t>
  </si>
  <si>
    <t>MAT - Replace Historic Chinn Ridge Worm Fence</t>
  </si>
  <si>
    <t>MAT - Maintain Thornberry House and Chinn Ridge Landscapes Through Field Edge Vegetation Management</t>
  </si>
  <si>
    <t>MAT- Restore and Preserve Historic Unfinished Railroad structure and Landscape FY-23</t>
  </si>
  <si>
    <t>MAT - Preserve Pry House Phase II</t>
  </si>
  <si>
    <t>Maintain Landscapes and Building Exteriors with YCC Crew 2023 Youth</t>
  </si>
  <si>
    <t>MAT - Restore West Wing Windows FY23</t>
  </si>
  <si>
    <t>Perform Periodic Cleaning and Maintenance on Memorials and Monuments</t>
  </si>
  <si>
    <t>Replace in kind of Gutters at Rockefellor Barn</t>
  </si>
  <si>
    <t>Preservation Maintenance of Vegetation, Drains and lightning protection at Cemetery Landscape</t>
  </si>
  <si>
    <t>242836A</t>
  </si>
  <si>
    <t>Perform Cyclic Maintenance of Roofs &amp; Exterior Features of the John Brown Museum</t>
  </si>
  <si>
    <t>312545A</t>
  </si>
  <si>
    <t>Best Secondary House Cyclic Maintenance</t>
  </si>
  <si>
    <t>312875A</t>
  </si>
  <si>
    <t>Perform Preservation Maintenance on the Historic Roulette House</t>
  </si>
  <si>
    <t>320325A</t>
  </si>
  <si>
    <t>MAT - Perform Staining of Historic Cabins in Camp Misty Mount</t>
  </si>
  <si>
    <t>ROCR</t>
  </si>
  <si>
    <t>Rock Creek Park</t>
  </si>
  <si>
    <t>326504A</t>
  </si>
  <si>
    <t>Address Deferred Maintenance and Repair at Battleground National Cemetery using MATs</t>
  </si>
  <si>
    <t>326505A</t>
  </si>
  <si>
    <t>Perform Cyclic Maintenance at Antietam National Cemetery</t>
  </si>
  <si>
    <t>APPA</t>
  </si>
  <si>
    <t>Appalachian Trail National Scenic Trail</t>
  </si>
  <si>
    <t>TBD</t>
  </si>
  <si>
    <t>Placeholder TBD</t>
  </si>
  <si>
    <t>ALKA</t>
  </si>
  <si>
    <t>Ala Kahakai</t>
  </si>
  <si>
    <t>MAT Maintain Kiholo-Puako Trail</t>
  </si>
  <si>
    <t>CRMO</t>
  </si>
  <si>
    <t>Craters of the Moon</t>
  </si>
  <si>
    <t>Replace Fence Along Boundary with Wildlife Friendly Fence</t>
  </si>
  <si>
    <t>HONO</t>
  </si>
  <si>
    <t>Hono'uli'uli</t>
  </si>
  <si>
    <t>Brushing of Primary Access Roadside and Replace Utility hole Covers MAT</t>
  </si>
  <si>
    <t>KAHO</t>
  </si>
  <si>
    <t>Kaloko Honokohau</t>
  </si>
  <si>
    <t> MAT Remove Destructive Vegetation from Honokohau Cultural Interpretive Sites</t>
  </si>
  <si>
    <t>ORCA</t>
  </si>
  <si>
    <t>Oregon Caves</t>
  </si>
  <si>
    <t>Replace Historic District Bumper Logs in Visitor Paring Areas</t>
  </si>
  <si>
    <t>PERL</t>
  </si>
  <si>
    <t>World War II Valor in the Pacific National Monument</t>
  </si>
  <si>
    <t>MAT Preservation Maintenance Mooring Quay F-6-S</t>
  </si>
  <si>
    <t>PUHE</t>
  </si>
  <si>
    <t xml:space="preserve">Puukohola Heiau </t>
  </si>
  <si>
    <t>MAT Re-establish Pili Grasslands</t>
  </si>
  <si>
    <t>REDW</t>
  </si>
  <si>
    <t>Redwood</t>
  </si>
  <si>
    <t>Rehabilitate Historic Prairie Creek Fish Hatchery for Employee Use</t>
  </si>
  <si>
    <t>Rehabilitate Park Road and Stream Crossings </t>
  </si>
  <si>
    <t>SAJH</t>
  </si>
  <si>
    <t>San Juan Island</t>
  </si>
  <si>
    <t>Renovate Plant Nursery to Support Restoration of Cultural Landscape</t>
  </si>
  <si>
    <t>Rehabilitate 17,896 LF Split Rail Fencing in 5 Park Locations</t>
  </si>
  <si>
    <t>ABLI</t>
  </si>
  <si>
    <t>Abraham Lincoln Birthplace National Historical Park</t>
  </si>
  <si>
    <t>278031A</t>
  </si>
  <si>
    <t>Perform Cyclic Cleaning and Tuck-Pointing of Plaza Wall and Stone Stair Walls</t>
  </si>
  <si>
    <t>Replacement of Split Rail Fencing Within Cultural Landscape</t>
  </si>
  <si>
    <t>Engage Youth to Address DM at Andersonville Prison Site -MAT</t>
  </si>
  <si>
    <t>Aerate, Plant, and Mulch Trees at Andersonville National Cemetery</t>
  </si>
  <si>
    <t>Preservation of Cemetery Monuments</t>
  </si>
  <si>
    <t>Preservation of the Pennsylvania Monument</t>
  </si>
  <si>
    <t>ANJO</t>
  </si>
  <si>
    <t> Andrew Johnson National Historic Site</t>
  </si>
  <si>
    <t>MAT Youth Engagement at National Cemetery</t>
  </si>
  <si>
    <t>BISC</t>
  </si>
  <si>
    <t>Biscayne National Park</t>
  </si>
  <si>
    <t>Repair and Repoint Stone Land-Based Walls Boca Chita-HPTC- MAT- LRF</t>
  </si>
  <si>
    <t>CALO</t>
  </si>
  <si>
    <t>Cape Lookout National Seashore</t>
  </si>
  <si>
    <t>255247A</t>
  </si>
  <si>
    <t>Repair and Rehab Guthrie Ogilvie House- MAT</t>
  </si>
  <si>
    <t>CANE</t>
  </si>
  <si>
    <t>Camp Nelson National Monument</t>
  </si>
  <si>
    <t>Repair and Maintain Slit Rail Fencing</t>
  </si>
  <si>
    <t>Oakland North Tenant Cabin Repairs - MAT</t>
  </si>
  <si>
    <t>CARL</t>
  </si>
  <si>
    <t>Carl Sandburg Home National Historic Site</t>
  </si>
  <si>
    <t>Repair Main House Front Portico Column MAT</t>
  </si>
  <si>
    <t>Repaint Danish Custom House</t>
  </si>
  <si>
    <t>CONG</t>
  </si>
  <si>
    <t>Congaree National Park</t>
  </si>
  <si>
    <t>Rehabilitate and Restore Land and Water-Based Trails - Youth MAT</t>
  </si>
  <si>
    <t>DRTO</t>
  </si>
  <si>
    <t>Dry Tortugas National Park</t>
  </si>
  <si>
    <t>Clean and Preserve Monuments and Markers at Dry Tortugas National Park MAT</t>
  </si>
  <si>
    <t>FODO</t>
  </si>
  <si>
    <t>Fort Donelson National Battlefield</t>
  </si>
  <si>
    <t>Rehabilitate Dry Stack Stone Wall, Phase 1</t>
  </si>
  <si>
    <t>313557A</t>
  </si>
  <si>
    <t>Repair Casemate Ventilation Systems</t>
  </si>
  <si>
    <t>GUCO</t>
  </si>
  <si>
    <t>Guilford Courthouse National Military Park</t>
  </si>
  <si>
    <t>Restore Blacksmith Shop on Hoskins Farm</t>
  </si>
  <si>
    <t>218914A</t>
  </si>
  <si>
    <t>Repoint Howser House Walls</t>
  </si>
  <si>
    <t>MOCR</t>
  </si>
  <si>
    <t>Moores Creek National Battlefield</t>
  </si>
  <si>
    <t>326161A</t>
  </si>
  <si>
    <t>Raise and Reset Leaning Bridge Monument- MAT</t>
  </si>
  <si>
    <t>326162A</t>
  </si>
  <si>
    <t>Repair Grady Patriot Monument- MAT</t>
  </si>
  <si>
    <t>Repairing Damage to the Historic Colonnade Brick Wall -MAT</t>
  </si>
  <si>
    <t>STRI</t>
  </si>
  <si>
    <t>Stones River National Battlefield</t>
  </si>
  <si>
    <t>Preserve Monuments</t>
  </si>
  <si>
    <t>Rehabilitate National Cemetery Wall, Phase 1</t>
  </si>
  <si>
    <t>VIIS</t>
  </si>
  <si>
    <t>Stabilize Annaberg Area Main Entrance Wall</t>
  </si>
  <si>
    <t>FY21-24 LRF Project Data</t>
  </si>
  <si>
    <t>This table contains all FY21-FY24 LRF projects and associated data.</t>
  </si>
  <si>
    <t>All Congressional Districts associated with a project's park are listed for that project. Districts were sourced from the 118th Parks by Congressional Districts PDF.</t>
  </si>
  <si>
    <t>LRF Project Summary by State</t>
  </si>
  <si>
    <t xml:space="preserve">Unique ID </t>
  </si>
  <si>
    <t>PMIS</t>
  </si>
  <si>
    <t>Outdated Cong. District</t>
  </si>
  <si>
    <t>N061</t>
  </si>
  <si>
    <t>LAKE</t>
  </si>
  <si>
    <t>NV04, NV03</t>
  </si>
  <si>
    <t>N050</t>
  </si>
  <si>
    <t>GLBA</t>
  </si>
  <si>
    <t>AKAL</t>
  </si>
  <si>
    <t>N133</t>
  </si>
  <si>
    <t>KATM</t>
  </si>
  <si>
    <t>N059</t>
  </si>
  <si>
    <t>YELL</t>
  </si>
  <si>
    <t>N086</t>
  </si>
  <si>
    <t>N091</t>
  </si>
  <si>
    <t>N094</t>
  </si>
  <si>
    <t>N116</t>
  </si>
  <si>
    <t>253825, 316236</t>
  </si>
  <si>
    <t>FRRI, BICI</t>
  </si>
  <si>
    <t>AL03, AL07</t>
  </si>
  <si>
    <t>N115</t>
  </si>
  <si>
    <t>HOSP</t>
  </si>
  <si>
    <t>AR04</t>
  </si>
  <si>
    <t>N055</t>
  </si>
  <si>
    <t>GRCA</t>
  </si>
  <si>
    <t>AZ01</t>
  </si>
  <si>
    <t>N083</t>
  </si>
  <si>
    <t>PEFO</t>
  </si>
  <si>
    <t>N109</t>
  </si>
  <si>
    <t>N104</t>
  </si>
  <si>
    <t>GLCA</t>
  </si>
  <si>
    <t>AZ01, UT02</t>
  </si>
  <si>
    <t>N089</t>
  </si>
  <si>
    <t>ORPI</t>
  </si>
  <si>
    <t>AZ03</t>
  </si>
  <si>
    <t>N140</t>
  </si>
  <si>
    <t>CURE</t>
  </si>
  <si>
    <t>CA03</t>
  </si>
  <si>
    <t>N010</t>
  </si>
  <si>
    <t>YOSE</t>
  </si>
  <si>
    <t>CA04</t>
  </si>
  <si>
    <t>N045</t>
  </si>
  <si>
    <t>N046</t>
  </si>
  <si>
    <t>N047</t>
  </si>
  <si>
    <t>N130</t>
  </si>
  <si>
    <t>N139</t>
  </si>
  <si>
    <t>SEKI</t>
  </si>
  <si>
    <t>CA04, CA23</t>
  </si>
  <si>
    <t>N128</t>
  </si>
  <si>
    <t>DEVA</t>
  </si>
  <si>
    <t>CA08</t>
  </si>
  <si>
    <t>N018</t>
  </si>
  <si>
    <t>GOGA</t>
  </si>
  <si>
    <t>CA12</t>
  </si>
  <si>
    <t>N068</t>
  </si>
  <si>
    <t>N101</t>
  </si>
  <si>
    <t>SAFR</t>
  </si>
  <si>
    <t>N110</t>
  </si>
  <si>
    <t>N048</t>
  </si>
  <si>
    <t>CA19</t>
  </si>
  <si>
    <t>N088</t>
  </si>
  <si>
    <t>N035</t>
  </si>
  <si>
    <t>CA21</t>
  </si>
  <si>
    <t>N141</t>
  </si>
  <si>
    <t>N079</t>
  </si>
  <si>
    <t>CA23</t>
  </si>
  <si>
    <t>N033</t>
  </si>
  <si>
    <t>ROMO</t>
  </si>
  <si>
    <t>CO02</t>
  </si>
  <si>
    <t>N075</t>
  </si>
  <si>
    <t>MEVE</t>
  </si>
  <si>
    <t>CO03</t>
  </si>
  <si>
    <t>N142</t>
  </si>
  <si>
    <t>GRSA</t>
  </si>
  <si>
    <t>N030</t>
  </si>
  <si>
    <t>NAMA</t>
  </si>
  <si>
    <t>DCAL</t>
  </si>
  <si>
    <t>N031</t>
  </si>
  <si>
    <t>N032</t>
  </si>
  <si>
    <t>N100</t>
  </si>
  <si>
    <t>N016</t>
  </si>
  <si>
    <t>EVER</t>
  </si>
  <si>
    <t>FL26</t>
  </si>
  <si>
    <t>N076</t>
  </si>
  <si>
    <t>N120</t>
  </si>
  <si>
    <t>CHCH</t>
  </si>
  <si>
    <t>GA14</t>
  </si>
  <si>
    <t>N102</t>
  </si>
  <si>
    <t>HALE, HAVO, KALA</t>
  </si>
  <si>
    <t>HI02</t>
  </si>
  <si>
    <t>N132</t>
  </si>
  <si>
    <t>HAVO</t>
  </si>
  <si>
    <t>N117</t>
  </si>
  <si>
    <t xml:space="preserve">323904, 314578, 314972 </t>
  </si>
  <si>
    <t>CRMO, HAFO, MIIN</t>
  </si>
  <si>
    <t>ID02</t>
  </si>
  <si>
    <t>N114</t>
  </si>
  <si>
    <t>INDU</t>
  </si>
  <si>
    <t>IN01</t>
  </si>
  <si>
    <t>N027</t>
  </si>
  <si>
    <t>MACA</t>
  </si>
  <si>
    <t>KY02</t>
  </si>
  <si>
    <t>N098</t>
  </si>
  <si>
    <t>N072</t>
  </si>
  <si>
    <t>MIMA</t>
  </si>
  <si>
    <t>MA03, MA05</t>
  </si>
  <si>
    <t>N113</t>
  </si>
  <si>
    <t>BOST</t>
  </si>
  <si>
    <t>MA07</t>
  </si>
  <si>
    <t>N013</t>
  </si>
  <si>
    <t>MA08</t>
  </si>
  <si>
    <t>N096</t>
  </si>
  <si>
    <t>MA09</t>
  </si>
  <si>
    <t>N145</t>
  </si>
  <si>
    <t>HAMP</t>
  </si>
  <si>
    <t>MD01</t>
  </si>
  <si>
    <t>N014</t>
  </si>
  <si>
    <t>CHOH</t>
  </si>
  <si>
    <t>MD06</t>
  </si>
  <si>
    <t>N073</t>
  </si>
  <si>
    <t>MD08</t>
  </si>
  <si>
    <t>N108</t>
  </si>
  <si>
    <t>CLBA</t>
  </si>
  <si>
    <t>N052</t>
  </si>
  <si>
    <t>ACAD</t>
  </si>
  <si>
    <t>ME02</t>
  </si>
  <si>
    <t>N056</t>
  </si>
  <si>
    <t>N129</t>
  </si>
  <si>
    <t>SLBE</t>
  </si>
  <si>
    <t>MI01</t>
  </si>
  <si>
    <t>N121</t>
  </si>
  <si>
    <t>323974, 324003</t>
  </si>
  <si>
    <t>PIRO, SLBE</t>
  </si>
  <si>
    <t>MI01, MI04</t>
  </si>
  <si>
    <t>N136</t>
  </si>
  <si>
    <t>MN08</t>
  </si>
  <si>
    <t>N137</t>
  </si>
  <si>
    <t>JEFF</t>
  </si>
  <si>
    <t>MO01</t>
  </si>
  <si>
    <t>N122</t>
  </si>
  <si>
    <t>318542, 233690, 226956</t>
  </si>
  <si>
    <t>GWCA, OZAR, WICR</t>
  </si>
  <si>
    <t>MO07, MO08</t>
  </si>
  <si>
    <t>N064</t>
  </si>
  <si>
    <t>NATR</t>
  </si>
  <si>
    <t>MS01, MS02</t>
  </si>
  <si>
    <t>N049</t>
  </si>
  <si>
    <t>GLAC</t>
  </si>
  <si>
    <t>MTAL</t>
  </si>
  <si>
    <t>N084</t>
  </si>
  <si>
    <t>N090</t>
  </si>
  <si>
    <t>N011</t>
  </si>
  <si>
    <t>BLRI</t>
  </si>
  <si>
    <t>NC05</t>
  </si>
  <si>
    <t>N012</t>
  </si>
  <si>
    <t>NC05, NC10, NC11</t>
  </si>
  <si>
    <t>N067</t>
  </si>
  <si>
    <t>NC10, NC11</t>
  </si>
  <si>
    <t>N063</t>
  </si>
  <si>
    <t>GRSM</t>
  </si>
  <si>
    <t>NC11, TN01</t>
  </si>
  <si>
    <t>N051</t>
  </si>
  <si>
    <t>NDAL</t>
  </si>
  <si>
    <t>N135</t>
  </si>
  <si>
    <t>NH02</t>
  </si>
  <si>
    <t>N123</t>
  </si>
  <si>
    <t>DEWA</t>
  </si>
  <si>
    <t>NJ05</t>
  </si>
  <si>
    <t>N077</t>
  </si>
  <si>
    <t>GATE</t>
  </si>
  <si>
    <t>NJ06</t>
  </si>
  <si>
    <t>N017</t>
  </si>
  <si>
    <t>NJ06, NY05</t>
  </si>
  <si>
    <t>N080</t>
  </si>
  <si>
    <t>BAND</t>
  </si>
  <si>
    <t>NM03</t>
  </si>
  <si>
    <t>N026</t>
  </si>
  <si>
    <t>NV03</t>
  </si>
  <si>
    <t>N025</t>
  </si>
  <si>
    <t>NV03, NV04</t>
  </si>
  <si>
    <t>N118</t>
  </si>
  <si>
    <t>GRBA</t>
  </si>
  <si>
    <t>NV04</t>
  </si>
  <si>
    <t>N066</t>
  </si>
  <si>
    <t>NY08</t>
  </si>
  <si>
    <t>N126</t>
  </si>
  <si>
    <t>N037</t>
  </si>
  <si>
    <t>STLI</t>
  </si>
  <si>
    <t>NY10</t>
  </si>
  <si>
    <t>N038</t>
  </si>
  <si>
    <t>NY10, NJ08</t>
  </si>
  <si>
    <t>N111</t>
  </si>
  <si>
    <t>NY11</t>
  </si>
  <si>
    <t>N034</t>
  </si>
  <si>
    <t>NY21</t>
  </si>
  <si>
    <t>N078</t>
  </si>
  <si>
    <t>PEVI</t>
  </si>
  <si>
    <t>OH09</t>
  </si>
  <si>
    <t>N097</t>
  </si>
  <si>
    <t>CUVA</t>
  </si>
  <si>
    <t>OH10, OH13</t>
  </si>
  <si>
    <t>N003</t>
  </si>
  <si>
    <t>OH13, OH14</t>
  </si>
  <si>
    <t>N144</t>
  </si>
  <si>
    <t>CHIC</t>
  </si>
  <si>
    <t>OK04</t>
  </si>
  <si>
    <t>N065</t>
  </si>
  <si>
    <t>CRLA</t>
  </si>
  <si>
    <t>OR02</t>
  </si>
  <si>
    <t>N024</t>
  </si>
  <si>
    <t>253054, 308821, 308822</t>
  </si>
  <si>
    <t>INDE, EDAL, THKO</t>
  </si>
  <si>
    <t>PA01</t>
  </si>
  <si>
    <t>N107</t>
  </si>
  <si>
    <t>INDE</t>
  </si>
  <si>
    <t>PA03</t>
  </si>
  <si>
    <t>N015</t>
  </si>
  <si>
    <t>PA08</t>
  </si>
  <si>
    <t>N008</t>
  </si>
  <si>
    <t>PRAL</t>
  </si>
  <si>
    <t>N131</t>
  </si>
  <si>
    <t>N106</t>
  </si>
  <si>
    <t>SC01</t>
  </si>
  <si>
    <t>N020</t>
  </si>
  <si>
    <t>TN02</t>
  </si>
  <si>
    <t>N082</t>
  </si>
  <si>
    <t>TX21</t>
  </si>
  <si>
    <t>N085</t>
  </si>
  <si>
    <t>BIBE</t>
  </si>
  <si>
    <t>TX23</t>
  </si>
  <si>
    <t>N093</t>
  </si>
  <si>
    <t>N087</t>
  </si>
  <si>
    <t>ZION</t>
  </si>
  <si>
    <t>UT02</t>
  </si>
  <si>
    <t>N138</t>
  </si>
  <si>
    <t>BRCA</t>
  </si>
  <si>
    <t>N074</t>
  </si>
  <si>
    <t>COLO</t>
  </si>
  <si>
    <t>VA01, VA02</t>
  </si>
  <si>
    <t>N054</t>
  </si>
  <si>
    <t>VA02</t>
  </si>
  <si>
    <t>N036</t>
  </si>
  <si>
    <t>SHEN</t>
  </si>
  <si>
    <t>VA05,  VA07, VA10</t>
  </si>
  <si>
    <t>N009</t>
  </si>
  <si>
    <t>VA05, VA07</t>
  </si>
  <si>
    <t>N062</t>
  </si>
  <si>
    <t>VA06, VA05</t>
  </si>
  <si>
    <t>N023</t>
  </si>
  <si>
    <t>GWMP</t>
  </si>
  <si>
    <t>VA08</t>
  </si>
  <si>
    <t>N119</t>
  </si>
  <si>
    <t>VIAL</t>
  </si>
  <si>
    <t>N004</t>
  </si>
  <si>
    <t>241806, 309903</t>
  </si>
  <si>
    <t>FOVA</t>
  </si>
  <si>
    <t>WA03</t>
  </si>
  <si>
    <t>N092</t>
  </si>
  <si>
    <t>OLYM</t>
  </si>
  <si>
    <t>WA06</t>
  </si>
  <si>
    <t>N028</t>
  </si>
  <si>
    <t>MORA</t>
  </si>
  <si>
    <t>WA08</t>
  </si>
  <si>
    <t>N029</t>
  </si>
  <si>
    <t>N149</t>
  </si>
  <si>
    <t xml:space="preserve">270691A  </t>
  </si>
  <si>
    <t>WI07</t>
  </si>
  <si>
    <t>N124</t>
  </si>
  <si>
    <t>WV03</t>
  </si>
  <si>
    <t>N146</t>
  </si>
  <si>
    <t>N007</t>
  </si>
  <si>
    <t>GRTE</t>
  </si>
  <si>
    <t>WYAL</t>
  </si>
  <si>
    <t>N021</t>
  </si>
  <si>
    <t>N022</t>
  </si>
  <si>
    <t>N040</t>
  </si>
  <si>
    <t>N041</t>
  </si>
  <si>
    <t>N042</t>
  </si>
  <si>
    <t>N043</t>
  </si>
  <si>
    <t>N112</t>
  </si>
  <si>
    <t>N127</t>
  </si>
  <si>
    <t>NACE</t>
  </si>
  <si>
    <t>National Capital Parks - East</t>
  </si>
  <si>
    <t>Rehabilitate Urban Recreation Areas and Capitol Hill Parks</t>
  </si>
  <si>
    <t>LRF Funding Year</t>
  </si>
  <si>
    <t>GAOA ID</t>
  </si>
  <si>
    <t>Park</t>
  </si>
  <si>
    <t>Delivery Strategy</t>
  </si>
  <si>
    <t>Activity</t>
  </si>
  <si>
    <t>Project Type</t>
  </si>
  <si>
    <t>GAOA Funding Estimate ($000)</t>
  </si>
  <si>
    <t>Net Construction</t>
  </si>
  <si>
    <t>Contingency</t>
  </si>
  <si>
    <t>Construction Management</t>
  </si>
  <si>
    <t>Gross Construction</t>
  </si>
  <si>
    <t>Compliance</t>
  </si>
  <si>
    <t>Pre-Design</t>
  </si>
  <si>
    <t>Supplemental Services</t>
  </si>
  <si>
    <t>Final Design</t>
  </si>
  <si>
    <t>DM Addressed ($000)</t>
  </si>
  <si>
    <t>Gross to Net (Current Estimate)</t>
  </si>
  <si>
    <t>Variance</t>
  </si>
  <si>
    <t>Awarded</t>
  </si>
  <si>
    <t>FY 2021</t>
  </si>
  <si>
    <t>N001</t>
  </si>
  <si>
    <t>N/A</t>
  </si>
  <si>
    <t>Multiple</t>
  </si>
  <si>
    <t>GAOA Maintenance Action Team</t>
  </si>
  <si>
    <t>HPTC (MAT)</t>
  </si>
  <si>
    <t>In House</t>
  </si>
  <si>
    <t>Building &amp; Structures</t>
  </si>
  <si>
    <t>Non-Transportation</t>
  </si>
  <si>
    <t>Contractor</t>
  </si>
  <si>
    <t>Demolition</t>
  </si>
  <si>
    <t>YES</t>
  </si>
  <si>
    <t>Recreational Assets</t>
  </si>
  <si>
    <t>NO</t>
  </si>
  <si>
    <t>Water &amp; Utilities</t>
  </si>
  <si>
    <t>Federal Partner</t>
  </si>
  <si>
    <t>Transportation</t>
  </si>
  <si>
    <t>266667A</t>
  </si>
  <si>
    <t>SOUTH UNIT SCENIC LOOP SLIDE REPAIR</t>
  </si>
  <si>
    <t>FY 2022</t>
  </si>
  <si>
    <t>Rehabilitate Sections of the Natchez Trace Parkway - Phase II</t>
  </si>
  <si>
    <t>Non-transportation</t>
  </si>
  <si>
    <t>In Current Awarded Task Order through R/E</t>
  </si>
  <si>
    <t>154910B</t>
  </si>
  <si>
    <t>FY 2023</t>
  </si>
  <si>
    <t>Rehabilitate Parkwide Water and Wastewater systems</t>
  </si>
  <si>
    <t>N099</t>
  </si>
  <si>
    <t>Maintenance Action Team for FY23 LRF</t>
  </si>
  <si>
    <t>Rehabilitate Seawalls and Shoreline Landscape at the Tidal Basin and West Potomac Park</t>
  </si>
  <si>
    <t>HALE</t>
  </si>
  <si>
    <t>Rehabilitate Deteriorated and Failing Mission-Critical Utility System Infrastructure - Phase I</t>
  </si>
  <si>
    <t>Rehabilitate Building 107 and Demolish Hoosac Stores Warehouse Building - Phase 2</t>
  </si>
  <si>
    <t>FRRI</t>
  </si>
  <si>
    <t>BICR</t>
  </si>
  <si>
    <t>HAFO</t>
  </si>
  <si>
    <t>MIIN</t>
  </si>
  <si>
    <t>OZAR</t>
  </si>
  <si>
    <t>WICR</t>
  </si>
  <si>
    <t>Tribal</t>
  </si>
  <si>
    <t>FY 2024</t>
  </si>
  <si>
    <t>Rehabilitate the North Rim and Roaring Springs Utility Systems - Phase II</t>
  </si>
  <si>
    <t>Repair or Replace Water and Wastewater Systems at Cinnamon and Trunk Bays</t>
  </si>
  <si>
    <t>Remove Excess Structures and Abandoned Buildings Parkwide and Address Utility Needs - Phase II</t>
  </si>
  <si>
    <t>N125</t>
  </si>
  <si>
    <t>Maintenance Action Team for FY24 LRF</t>
  </si>
  <si>
    <t>Rehabilitate Infrastructure in Furnace &amp; Cow Creek Areas</t>
  </si>
  <si>
    <t>Rehabilitate Facilities on Manitou Islands</t>
  </si>
  <si>
    <t>Replace Electrical and Alarm Systems, and Rehabilitate Four Historic Structures</t>
  </si>
  <si>
    <t>Replace Power Distribution Line Connecting Kettle Falls Hotel</t>
  </si>
  <si>
    <t>Preserve Features and Systems of the Old Courthouse</t>
  </si>
  <si>
    <t>Replace Critical Utility Systems</t>
  </si>
  <si>
    <t>ARIZONA</t>
  </si>
  <si>
    <r>
      <t xml:space="preserve">Maintenance Action Team Projects </t>
    </r>
    <r>
      <rPr>
        <i/>
        <sz val="11"/>
        <color theme="1"/>
        <rFont val="Calibri"/>
        <family val="2"/>
        <scheme val="minor"/>
      </rPr>
      <t>(Project Count = 2)</t>
    </r>
  </si>
  <si>
    <t xml:space="preserve">    National Park Service - List of Legacy Restoration Fund (LRF) Projects by State </t>
  </si>
  <si>
    <t xml:space="preserve">       This is a proposed list of LRF projects for fiscal year (FY) FY 2024 </t>
  </si>
  <si>
    <t xml:space="preserve">        Major Construction Division</t>
  </si>
  <si>
    <t xml:space="preserve">          April 2023</t>
  </si>
  <si>
    <t>ALASKA</t>
  </si>
  <si>
    <t>CALIFORNIA</t>
  </si>
  <si>
    <t>COLORADO</t>
  </si>
  <si>
    <t>DISTRICT OF COLUMBIA</t>
  </si>
  <si>
    <t>National Capital Parks-East</t>
  </si>
  <si>
    <t>HAWAII</t>
  </si>
  <si>
    <t>MASSACHUSETTS</t>
  </si>
  <si>
    <t>Rehabilitate Building 107 and Demolish Hoosac Stores Warehouse Building - 
Phase II</t>
  </si>
  <si>
    <t>MARYLAND</t>
  </si>
  <si>
    <t>MICHIGAN</t>
  </si>
  <si>
    <t>MINNESOTA</t>
  </si>
  <si>
    <t>MISSOURI</t>
  </si>
  <si>
    <t>NEW HAMPSHIRE</t>
  </si>
  <si>
    <t>NEW YORK</t>
  </si>
  <si>
    <t>OKLAHOMA</t>
  </si>
  <si>
    <t>PUERTO RICO</t>
  </si>
  <si>
    <t>SOUTH CAROLINA</t>
  </si>
  <si>
    <t>UTAH</t>
  </si>
  <si>
    <t>VIRGINIA</t>
  </si>
  <si>
    <t>VIRGIN ISLANDS</t>
  </si>
  <si>
    <t>WISCONSIN</t>
  </si>
  <si>
    <t>WEST VIRGINIA</t>
  </si>
  <si>
    <t>Remove Excess Structures and Abandoned Buildings - Phase II</t>
  </si>
  <si>
    <t>Fund Source and Year</t>
  </si>
  <si>
    <t>Fund Source</t>
  </si>
  <si>
    <t xml:space="preserve">Station or Unit Name </t>
  </si>
  <si>
    <t>Cong. District</t>
  </si>
  <si>
    <t>2022 LRF Project</t>
  </si>
  <si>
    <t>2021 LRF Project</t>
  </si>
  <si>
    <t>2024 LRF Project</t>
  </si>
  <si>
    <t>2021 LRF MAT Projects</t>
  </si>
  <si>
    <t>AL03</t>
  </si>
  <si>
    <t>TUAI</t>
  </si>
  <si>
    <t>Tuskegee Airmen National Historic Site</t>
  </si>
  <si>
    <t>2023 LRF Project</t>
  </si>
  <si>
    <t>Freedom Riders National Monument</t>
  </si>
  <si>
    <t>BICI</t>
  </si>
  <si>
    <t>Birmingham Civil Rights National Monument</t>
  </si>
  <si>
    <t>2023 LRF MAT Projects</t>
  </si>
  <si>
    <t>324674</t>
  </si>
  <si>
    <t>AR01</t>
  </si>
  <si>
    <t>219619</t>
  </si>
  <si>
    <t>AR03</t>
  </si>
  <si>
    <t>314812</t>
  </si>
  <si>
    <t>Fort Smith National Historic Site</t>
  </si>
  <si>
    <t>Repair and Restore Commissary Plaster and Paint</t>
  </si>
  <si>
    <t>AZ08</t>
  </si>
  <si>
    <t>N019</t>
  </si>
  <si>
    <t>CA01</t>
  </si>
  <si>
    <t>Repair the Canyon Rim Trail</t>
  </si>
  <si>
    <t>Paint and Perform Preventive Maintenance on Weir House Porch and Deck</t>
  </si>
  <si>
    <t>CT04</t>
  </si>
  <si>
    <t>319057</t>
  </si>
  <si>
    <t>Weir Farms National Historic Site</t>
  </si>
  <si>
    <t>326504</t>
  </si>
  <si>
    <t>DEAL</t>
  </si>
  <si>
    <t>FL18</t>
  </si>
  <si>
    <t>FL27</t>
  </si>
  <si>
    <t>313557</t>
  </si>
  <si>
    <t>GA01</t>
  </si>
  <si>
    <t>GA02</t>
  </si>
  <si>
    <t>HI01</t>
  </si>
  <si>
    <t>Haleakala National Park</t>
  </si>
  <si>
    <t>Craters of the Moon National Monument &amp; Preserve</t>
  </si>
  <si>
    <t>Hagerman Fossil Beds NM</t>
  </si>
  <si>
    <t>Minidoka National Historical Site</t>
  </si>
  <si>
    <t>308019</t>
  </si>
  <si>
    <t>IN09</t>
  </si>
  <si>
    <t>323635</t>
  </si>
  <si>
    <t>Repoint Flagstone and Restore Sculptured Panels in Memorial Plaza</t>
  </si>
  <si>
    <t>219911</t>
  </si>
  <si>
    <t>KS01</t>
  </si>
  <si>
    <t>Critical Repair to Porch Structure of the Commanding Officer Quarters</t>
  </si>
  <si>
    <t>278031</t>
  </si>
  <si>
    <t>LA04</t>
  </si>
  <si>
    <t>MA02</t>
  </si>
  <si>
    <t>319045</t>
  </si>
  <si>
    <t>MA04</t>
  </si>
  <si>
    <t>MA06</t>
  </si>
  <si>
    <t>319046</t>
  </si>
  <si>
    <t>Salem Maritime National Historic Site</t>
  </si>
  <si>
    <t>319048</t>
  </si>
  <si>
    <t>Saugus Iron Works National Historic Site</t>
  </si>
  <si>
    <t>246847</t>
  </si>
  <si>
    <t>Longfellow House Washington's Headquarters National Historic Site</t>
  </si>
  <si>
    <t>Repair Deteriorated Columns and Railings at Longfellow-Washington's Headquarters NHS</t>
  </si>
  <si>
    <t>256626</t>
  </si>
  <si>
    <t>Reinforce Structrual Support in Longfellow Basement</t>
  </si>
  <si>
    <t>319043</t>
  </si>
  <si>
    <t>Adams National Historic Park</t>
  </si>
  <si>
    <t>312875</t>
  </si>
  <si>
    <t>326505</t>
  </si>
  <si>
    <t>320325</t>
  </si>
  <si>
    <t>312545</t>
  </si>
  <si>
    <t>Monocacy National Battlefield</t>
  </si>
  <si>
    <t>Rehabilitate Historic Lewis Barn</t>
  </si>
  <si>
    <t>N147</t>
  </si>
  <si>
    <t>326202A</t>
  </si>
  <si>
    <t>226923</t>
  </si>
  <si>
    <t>Repoint Brick Exterior, Range Light Buildings</t>
  </si>
  <si>
    <t>Sleeping Bear Dunes National Lakeshore</t>
  </si>
  <si>
    <t>246251</t>
  </si>
  <si>
    <t>326217</t>
  </si>
  <si>
    <t>Repair Ovesons Fish Camp Roof and Buildings</t>
  </si>
  <si>
    <t>MO05</t>
  </si>
  <si>
    <t>318575</t>
  </si>
  <si>
    <t>Harry S. Truman National Historic Site</t>
  </si>
  <si>
    <t>Restore Deteriorated Carver Cemetery Wall and Improve Visitor Experience &amp; Understanding</t>
  </si>
  <si>
    <t>MO07</t>
  </si>
  <si>
    <t>326448</t>
  </si>
  <si>
    <t>MO08</t>
  </si>
  <si>
    <t>326449</t>
  </si>
  <si>
    <t>Ozark National Scenic River</t>
  </si>
  <si>
    <t>Wilson's Creek National Battlefield</t>
  </si>
  <si>
    <t>MS02</t>
  </si>
  <si>
    <t>Preserve and Restore Park Monuments-FY22 Program</t>
  </si>
  <si>
    <t>NC11</t>
  </si>
  <si>
    <t>255247</t>
  </si>
  <si>
    <t>NC03</t>
  </si>
  <si>
    <t>NC06</t>
  </si>
  <si>
    <t>326161</t>
  </si>
  <si>
    <t>NC07</t>
  </si>
  <si>
    <t>326162</t>
  </si>
  <si>
    <t>257317</t>
  </si>
  <si>
    <t>NE03</t>
  </si>
  <si>
    <t>Repair Deteriorating Wood Features and Paint as Required</t>
  </si>
  <si>
    <t>NJ11</t>
  </si>
  <si>
    <t>227839</t>
  </si>
  <si>
    <t>Morristown National Historic Park</t>
  </si>
  <si>
    <t>USA250: Restore Deteriorated Elements on Soldier Huts at MORR with Mather High School</t>
  </si>
  <si>
    <t>319055</t>
  </si>
  <si>
    <t>NJ08</t>
  </si>
  <si>
    <t>319047</t>
  </si>
  <si>
    <t>Thomas Edison National Historic Park</t>
  </si>
  <si>
    <t>NM01</t>
  </si>
  <si>
    <t>NM02</t>
  </si>
  <si>
    <t>NY01</t>
  </si>
  <si>
    <t>235873</t>
  </si>
  <si>
    <t>Fire Island National Seashore</t>
  </si>
  <si>
    <t>Complete Stabilization of Old Mastic House at William Floyd Estate</t>
  </si>
  <si>
    <t>NY17</t>
  </si>
  <si>
    <t>NY20</t>
  </si>
  <si>
    <t>Repoint Masonry Stone Wall at the Vanderbilt Mansion Main Entry</t>
  </si>
  <si>
    <t>257042</t>
  </si>
  <si>
    <t>Restore Wooden Windows at Saratoga Monument</t>
  </si>
  <si>
    <t>NY23</t>
  </si>
  <si>
    <t>319060</t>
  </si>
  <si>
    <t>Fort Stanwix National Monument</t>
  </si>
  <si>
    <t>NY24</t>
  </si>
  <si>
    <t>NY03</t>
  </si>
  <si>
    <t>210135</t>
  </si>
  <si>
    <t>238456</t>
  </si>
  <si>
    <t>Repair and Preserve Fort Jay Gate</t>
  </si>
  <si>
    <t>319058</t>
  </si>
  <si>
    <t>Hamilton Grange National Memorial</t>
  </si>
  <si>
    <t>238452</t>
  </si>
  <si>
    <t>Ensure Protection of At-Risk Statue Elements of Fort Jay Eagle</t>
  </si>
  <si>
    <t>OR04</t>
  </si>
  <si>
    <t>PA10</t>
  </si>
  <si>
    <t>PA12</t>
  </si>
  <si>
    <t>PA06</t>
  </si>
  <si>
    <t>EDAL</t>
  </si>
  <si>
    <t>Edgar Allen Poe National Historic Site</t>
  </si>
  <si>
    <t>THKO</t>
  </si>
  <si>
    <t>Thaddeus Cosciuszko National Memorial</t>
  </si>
  <si>
    <t>Repair &amp; Restore Historic Masonry Surfaces - Santo Tomas</t>
  </si>
  <si>
    <t>Repair &amp; Restore Historic Masonry Surfaces at Santa Rosa</t>
  </si>
  <si>
    <t>RI01</t>
  </si>
  <si>
    <t>319049</t>
  </si>
  <si>
    <t>Blackstone River Valley National Historic Park</t>
  </si>
  <si>
    <t>Repair Water Damage to Historic Barn Wall</t>
  </si>
  <si>
    <t>218914</t>
  </si>
  <si>
    <t>SC05</t>
  </si>
  <si>
    <t>SC02</t>
  </si>
  <si>
    <t>Repair or Replace Docks at Ft Sumter, Ft Moultrie, and Liberty Square</t>
  </si>
  <si>
    <t>254451</t>
  </si>
  <si>
    <t>TN04, TN06</t>
  </si>
  <si>
    <t>TN06</t>
  </si>
  <si>
    <t>TN08</t>
  </si>
  <si>
    <t>TN01</t>
  </si>
  <si>
    <t>TX20</t>
  </si>
  <si>
    <t>UT03</t>
  </si>
  <si>
    <t>VA01</t>
  </si>
  <si>
    <t>Rehabilitate Three Historic Structures in Cabin Camp 1</t>
  </si>
  <si>
    <t>George Washington Birthplace National Monument</t>
  </si>
  <si>
    <t>Cyclic Replacement of Roof, Gutters, and Painting the Exterior of Rockefeller Barn</t>
  </si>
  <si>
    <t>Fredericksburg &amp; Spotsylvania Co Battlefields Mem NMP</t>
  </si>
  <si>
    <t>VA10</t>
  </si>
  <si>
    <t>Manassas National Battlefield Park</t>
  </si>
  <si>
    <t>Rehabilitate Exterior Elements of the Historic Lucinda Dogan House</t>
  </si>
  <si>
    <t>VA03</t>
  </si>
  <si>
    <t>Replace Exterior Envelope and Logs In Tobacco Barn to Retard Deterioration</t>
  </si>
  <si>
    <t>VA05</t>
  </si>
  <si>
    <t>Repair Rehabilitate and Stabilize Cemetary Wall</t>
  </si>
  <si>
    <t>VA04</t>
  </si>
  <si>
    <t>VI01</t>
  </si>
  <si>
    <t>Rehab Danish Customs House Masonry Stairs</t>
  </si>
  <si>
    <t>Replace Cinnamon Bay Waste Water Treatment Plant and Trunk Bay Reverse Osmosis Plant</t>
  </si>
  <si>
    <t>319051</t>
  </si>
  <si>
    <t>WA02</t>
  </si>
  <si>
    <t>254879</t>
  </si>
  <si>
    <t>Cyclic Replacement of Roofing System and Tuckpoint Chimney on Historic Outer Island Fog Signal</t>
  </si>
  <si>
    <t>WV01</t>
  </si>
  <si>
    <t>242836</t>
  </si>
  <si>
    <t>WV02</t>
  </si>
  <si>
    <t>Repair the Roofs and Paint the Exterior Features of the 4 Marmion Row Buildings</t>
  </si>
  <si>
    <t> Cyclic Brushing and Surface Maintenance of Bonanza Mine Trail</t>
  </si>
  <si>
    <t>(All)</t>
  </si>
  <si>
    <t>FY21-24 LRF and MAT Projects by State/Congressional District</t>
  </si>
  <si>
    <t>Sum of Funding Estimate ($000)</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</si>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</sst>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2">
    <font>
      <sz val="11"/>
      <color theme="1"/>
      <name val="Calibri"/>
      <family val="2"/>
      <scheme val="minor"/>
    </font>
    <font>
      <sz val="11"/>
      <color theme="1"/>
      <name val="Calibri"/>
      <family val="2"/>
      <scheme val="minor"/>
    </font>
    <font>
      <sz val="10"/>
      <color rgb="FF000000"/>
      <name val="Arial"/>
      <family val="2"/>
    </font>
    <font>
      <sz val="12"/>
      <color theme="1"/>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i/>
      <sz val="11"/>
      <color theme="1"/>
      <name val="Calibri"/>
      <family val="2"/>
      <scheme val="minor"/>
    </font>
    <font>
      <b/>
      <sz val="11"/>
      <name val="Calibri"/>
      <family val="2"/>
      <scheme val="minor"/>
    </font>
    <font>
      <b/>
      <sz val="14"/>
      <color theme="1"/>
      <name val="Calibri"/>
      <family val="2"/>
      <scheme val="minor"/>
    </font>
    <font>
      <i/>
      <sz val="10"/>
      <color theme="1"/>
      <name val="Calibri"/>
      <family val="2"/>
      <scheme val="minor"/>
    </font>
    <font>
      <sz val="11"/>
      <color rgb="FFFF0000"/>
      <name val="Calibri"/>
      <family val="2"/>
      <scheme val="minor"/>
    </font>
    <font>
      <sz val="11"/>
      <name val="Calibri"/>
      <family val="2"/>
      <scheme val="minor"/>
    </font>
    <font>
      <b/>
      <sz val="11"/>
      <color theme="0"/>
      <name val="Calibri"/>
      <family val="2"/>
      <scheme val="minor"/>
    </font>
    <font>
      <u/>
      <sz val="11"/>
      <name val="Calibri"/>
      <family val="2"/>
      <scheme val="minor"/>
    </font>
    <font>
      <u/>
      <sz val="11"/>
      <color theme="10"/>
      <name val="Calibri"/>
      <family val="2"/>
      <scheme val="minor"/>
    </font>
    <font>
      <b/>
      <sz val="12"/>
      <color theme="1"/>
      <name val="Calibri"/>
      <family val="2"/>
      <scheme val="minor"/>
    </font>
    <font>
      <sz val="8"/>
      <name val="Calibri"/>
      <family val="2"/>
      <scheme val="minor"/>
    </font>
    <font>
      <b/>
      <sz val="14"/>
      <color theme="0"/>
      <name val="Calibri"/>
      <family val="2"/>
      <scheme val="minor"/>
    </font>
    <font>
      <i/>
      <sz val="11"/>
      <color theme="1"/>
      <name val="Calibri"/>
      <family val="2"/>
      <scheme val="minor"/>
    </font>
    <font>
      <b/>
      <sz val="14"/>
      <color theme="3"/>
      <name val="Calibri"/>
      <family val="2"/>
      <scheme val="minor"/>
    </font>
    <font>
      <b/>
      <sz val="16"/>
      <color rgb="FF00000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2"/>
        <bgColor indexed="64"/>
      </patternFill>
    </fill>
    <fill>
      <patternFill patternType="solid">
        <fgColor rgb="FFFFFF00"/>
        <bgColor indexed="64"/>
      </patternFill>
    </fill>
    <fill>
      <patternFill patternType="solid">
        <fgColor rgb="FFFF0000"/>
        <bgColor indexed="64"/>
      </patternFill>
    </fill>
  </fills>
  <borders count="16">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2" fillId="0" borderId="0"/>
    <xf numFmtId="0" fontId="15" fillId="0" borderId="0" applyNumberFormat="0" applyFill="0" applyBorder="0" applyAlignment="0" applyProtection="0"/>
  </cellStyleXfs>
  <cellXfs count="133">
    <xf numFmtId="0" fontId="0" fillId="0" borderId="0" xfId="0"/>
    <xf numFmtId="164" fontId="0" fillId="0" borderId="0" xfId="1" applyNumberFormat="1" applyFont="1"/>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2" xfId="0" applyBorder="1"/>
    <xf numFmtId="0" fontId="0" fillId="0" borderId="1" xfId="0" applyBorder="1"/>
    <xf numFmtId="0" fontId="0" fillId="0" borderId="1" xfId="0" applyBorder="1" applyAlignment="1">
      <alignment horizontal="left"/>
    </xf>
    <xf numFmtId="0" fontId="0" fillId="0" borderId="2" xfId="0" applyBorder="1" applyAlignment="1">
      <alignment horizontal="left"/>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0" xfId="0" applyBorder="1"/>
    <xf numFmtId="0" fontId="0" fillId="0" borderId="0" xfId="0" applyBorder="1" applyAlignment="1">
      <alignment horizontal="left"/>
    </xf>
    <xf numFmtId="164" fontId="0" fillId="0" borderId="0" xfId="1" applyNumberFormat="1" applyFont="1" applyBorder="1"/>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164" fontId="0" fillId="0" borderId="0" xfId="1" applyNumberFormat="1" applyFont="1" applyAlignment="1">
      <alignment horizontal="left"/>
    </xf>
    <xf numFmtId="0" fontId="0" fillId="0" borderId="0" xfId="0" pivotButton="1"/>
    <xf numFmtId="0" fontId="0" fillId="0" borderId="0" xfId="0" applyAlignment="1">
      <alignment horizontal="left" indent="1"/>
    </xf>
    <xf numFmtId="164" fontId="0" fillId="0" borderId="0" xfId="0" applyNumberFormat="1"/>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0" xfId="0" applyAlignment="1">
      <alignment vertical="center"/>
    </xf>
    <xf numFmtId="0" fontId="6" fillId="0" borderId="0" xfId="0" applyFont="1"/>
    <xf numFmtId="0" fontId="7" fillId="0" borderId="0" xfId="0" applyFont="1"/>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xf>
    <xf numFmtId="0" fontId="0" fillId="0" borderId="0" xfId="0" applyFont="1" applyFill="1" applyBorder="1"/>
    <xf numFmtId="0" fontId="0" fillId="0" borderId="0" xfId="0" applyFont="1" applyFill="1" applyBorder="1" applyAlignment="1">
      <alignment horizontal="left"/>
    </xf>
    <xf numFmtId="164" fontId="0" fillId="0" borderId="0" xfId="1" applyNumberFormat="1" applyFont="1" applyFill="1" applyBorder="1"/>
    <xf numFmtId="164" fontId="0" fillId="0" borderId="0" xfId="1" applyNumberFormat="1" applyFont="1" applyFill="1" applyBorder="1" applyAlignment="1">
      <alignment horizontal="left"/>
    </xf>
    <xf numFmtId="0" fontId="0" fillId="0" borderId="3" xfId="0" applyBorder="1" applyAlignment="1">
      <alignment horizontal="left"/>
    </xf>
    <xf numFmtId="0" fontId="0" fillId="0" borderId="3" xfId="0" applyNumberFormat="1" applyBorder="1"/>
    <xf numFmtId="164" fontId="0" fillId="0" borderId="3" xfId="0" applyNumberFormat="1" applyBorder="1"/>
    <xf numFmtId="0" fontId="5" fillId="2" borderId="3" xfId="0" applyFont="1" applyFill="1" applyBorder="1"/>
    <xf numFmtId="0" fontId="0" fillId="3" borderId="3" xfId="0" applyFill="1" applyBorder="1" applyAlignment="1">
      <alignment horizontal="left"/>
    </xf>
    <xf numFmtId="0" fontId="0" fillId="3" borderId="3" xfId="0" applyNumberFormat="1" applyFill="1" applyBorder="1"/>
    <xf numFmtId="164" fontId="0" fillId="3" borderId="3" xfId="0" applyNumberFormat="1" applyFill="1" applyBorder="1"/>
    <xf numFmtId="0" fontId="4" fillId="0" borderId="0" xfId="0" applyFont="1"/>
    <xf numFmtId="0" fontId="9" fillId="0" borderId="0" xfId="0" applyFont="1"/>
    <xf numFmtId="0" fontId="10" fillId="0" borderId="0" xfId="0" applyFont="1"/>
    <xf numFmtId="0" fontId="0" fillId="0" borderId="3" xfId="0" applyBorder="1"/>
    <xf numFmtId="0" fontId="11" fillId="0" borderId="0" xfId="0" applyFont="1"/>
    <xf numFmtId="0" fontId="0" fillId="0" borderId="0" xfId="0" applyFill="1"/>
    <xf numFmtId="0" fontId="12" fillId="0" borderId="0" xfId="0" applyFont="1" applyFill="1" applyBorder="1"/>
    <xf numFmtId="0" fontId="0" fillId="0" borderId="0" xfId="0" applyFont="1"/>
    <xf numFmtId="0" fontId="13" fillId="2" borderId="3" xfId="0" applyFont="1" applyFill="1" applyBorder="1"/>
    <xf numFmtId="0" fontId="0" fillId="0" borderId="3" xfId="0" applyFont="1" applyBorder="1"/>
    <xf numFmtId="0" fontId="4" fillId="0" borderId="3" xfId="0" applyFont="1" applyBorder="1"/>
    <xf numFmtId="0" fontId="4" fillId="4" borderId="3" xfId="0" applyFont="1" applyFill="1" applyBorder="1"/>
    <xf numFmtId="0" fontId="0" fillId="4" borderId="3" xfId="0" applyFont="1" applyFill="1" applyBorder="1"/>
    <xf numFmtId="0" fontId="0" fillId="4" borderId="3" xfId="0" applyFill="1" applyBorder="1"/>
    <xf numFmtId="0" fontId="0" fillId="4" borderId="0" xfId="0" applyFill="1"/>
    <xf numFmtId="164" fontId="0" fillId="4" borderId="3" xfId="0" applyNumberFormat="1" applyFill="1" applyBorder="1"/>
    <xf numFmtId="0" fontId="0" fillId="0" borderId="0" xfId="0" applyNumberFormat="1" applyFont="1" applyFill="1" applyBorder="1" applyAlignment="1">
      <alignment horizontal="right"/>
    </xf>
    <xf numFmtId="0" fontId="4" fillId="4" borderId="5" xfId="0" applyFont="1" applyFill="1" applyBorder="1"/>
    <xf numFmtId="164" fontId="0" fillId="4" borderId="0" xfId="0" applyNumberFormat="1" applyFill="1"/>
    <xf numFmtId="164" fontId="0" fillId="0" borderId="3" xfId="0" applyNumberFormat="1" applyFill="1" applyBorder="1"/>
    <xf numFmtId="0" fontId="4" fillId="4" borderId="6" xfId="0" applyFont="1" applyFill="1" applyBorder="1"/>
    <xf numFmtId="0" fontId="13" fillId="2" borderId="4" xfId="0" applyFont="1" applyFill="1"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3" xfId="0" applyFill="1" applyBorder="1"/>
    <xf numFmtId="0" fontId="12" fillId="0" borderId="0" xfId="0" applyFont="1"/>
    <xf numFmtId="0" fontId="14" fillId="0" borderId="0" xfId="0" applyFont="1"/>
    <xf numFmtId="0" fontId="15" fillId="0" borderId="0" xfId="3" quotePrefix="1"/>
    <xf numFmtId="0" fontId="16" fillId="4" borderId="4" xfId="0" applyFont="1" applyFill="1" applyBorder="1"/>
    <xf numFmtId="0" fontId="16" fillId="4" borderId="5" xfId="0" applyFont="1" applyFill="1" applyBorder="1"/>
    <xf numFmtId="0" fontId="16" fillId="0" borderId="5" xfId="0" applyFont="1" applyBorder="1"/>
    <xf numFmtId="0" fontId="16" fillId="0" borderId="4" xfId="0" applyFont="1" applyBorder="1"/>
    <xf numFmtId="0" fontId="16" fillId="0" borderId="6" xfId="0" applyFont="1" applyBorder="1"/>
    <xf numFmtId="0" fontId="16" fillId="4" borderId="6" xfId="0" applyFont="1" applyFill="1" applyBorder="1"/>
    <xf numFmtId="0" fontId="16" fillId="4" borderId="3" xfId="0" applyFont="1" applyFill="1" applyBorder="1"/>
    <xf numFmtId="0" fontId="16" fillId="0" borderId="3" xfId="0" applyFont="1" applyBorder="1"/>
    <xf numFmtId="0" fontId="15" fillId="0" borderId="0" xfId="3"/>
    <xf numFmtId="0" fontId="11" fillId="0" borderId="0" xfId="0" applyNumberFormat="1" applyFont="1" applyFill="1" applyBorder="1" applyAlignment="1">
      <alignment horizontal="right"/>
    </xf>
    <xf numFmtId="0" fontId="11" fillId="0" borderId="0" xfId="0" applyFont="1" applyFill="1" applyBorder="1"/>
    <xf numFmtId="0" fontId="11" fillId="0" borderId="0" xfId="0" applyFont="1" applyFill="1" applyBorder="1" applyAlignment="1">
      <alignment horizontal="left"/>
    </xf>
    <xf numFmtId="164" fontId="11" fillId="0" borderId="0" xfId="1" applyNumberFormat="1" applyFont="1" applyFill="1" applyBorder="1"/>
    <xf numFmtId="164" fontId="11" fillId="0" borderId="0" xfId="1" applyNumberFormat="1" applyFont="1" applyFill="1" applyBorder="1" applyAlignment="1">
      <alignment horizontal="left"/>
    </xf>
    <xf numFmtId="0" fontId="18" fillId="5" borderId="0" xfId="0" applyFont="1" applyFill="1"/>
    <xf numFmtId="0" fontId="4" fillId="6" borderId="0" xfId="0" applyFont="1" applyFill="1"/>
    <xf numFmtId="0" fontId="18" fillId="0" borderId="0" xfId="0" applyFont="1" applyFill="1"/>
    <xf numFmtId="0" fontId="4" fillId="0" borderId="0" xfId="0" applyFont="1" applyFill="1"/>
    <xf numFmtId="0" fontId="0" fillId="0" borderId="0" xfId="0" applyAlignment="1">
      <alignment wrapText="1"/>
    </xf>
    <xf numFmtId="0" fontId="18" fillId="0" borderId="0" xfId="0" applyFont="1"/>
    <xf numFmtId="164" fontId="0" fillId="0" borderId="0" xfId="0" applyNumberFormat="1" applyBorder="1"/>
    <xf numFmtId="0" fontId="13" fillId="2" borderId="0" xfId="0" applyFont="1" applyFill="1"/>
    <xf numFmtId="164" fontId="0" fillId="0" borderId="0" xfId="0" applyNumberFormat="1" applyFill="1"/>
    <xf numFmtId="0" fontId="0" fillId="0" borderId="0" xfId="0" applyFont="1" applyFill="1"/>
    <xf numFmtId="0" fontId="0" fillId="7" borderId="0" xfId="0" applyFill="1"/>
    <xf numFmtId="0" fontId="0" fillId="2" borderId="0" xfId="0" applyFill="1"/>
    <xf numFmtId="0" fontId="13" fillId="2" borderId="0" xfId="0" applyNumberFormat="1" applyFont="1" applyFill="1"/>
    <xf numFmtId="0" fontId="0" fillId="8" borderId="0" xfId="0" applyFill="1"/>
    <xf numFmtId="0" fontId="0" fillId="0" borderId="0" xfId="0" applyFont="1" applyFill="1" applyAlignment="1">
      <alignment horizontal="right"/>
    </xf>
    <xf numFmtId="0" fontId="0" fillId="0" borderId="0" xfId="0" applyFont="1" applyFill="1" applyAlignment="1">
      <alignment horizontal="left"/>
    </xf>
    <xf numFmtId="164" fontId="20" fillId="5" borderId="0" xfId="0" applyNumberFormat="1" applyFont="1" applyFill="1"/>
    <xf numFmtId="0" fontId="21" fillId="0" borderId="0" xfId="0" applyFont="1" applyAlignment="1">
      <alignment horizontal="left" indent="6"/>
    </xf>
    <xf numFmtId="0" fontId="0" fillId="0" borderId="0" xfId="0" applyFont="1" applyAlignment="1">
      <alignment horizontal="left" indent="6"/>
    </xf>
    <xf numFmtId="49" fontId="10" fillId="0" borderId="0" xfId="0" applyNumberFormat="1" applyFont="1" applyAlignment="1">
      <alignment horizontal="left" indent="6"/>
    </xf>
    <xf numFmtId="0" fontId="4" fillId="6" borderId="13" xfId="0" applyFont="1" applyFill="1" applyBorder="1"/>
    <xf numFmtId="164" fontId="4" fillId="6" borderId="13" xfId="0" applyNumberFormat="1" applyFont="1" applyFill="1" applyBorder="1"/>
    <xf numFmtId="164" fontId="0" fillId="0" borderId="15" xfId="0" applyNumberFormat="1" applyFont="1" applyFill="1" applyBorder="1"/>
    <xf numFmtId="0" fontId="0" fillId="0" borderId="15" xfId="0" applyBorder="1"/>
    <xf numFmtId="164" fontId="18" fillId="5" borderId="15" xfId="0" applyNumberFormat="1" applyFont="1" applyFill="1" applyBorder="1"/>
    <xf numFmtId="0" fontId="4" fillId="6" borderId="15" xfId="0" applyFont="1" applyFill="1" applyBorder="1"/>
    <xf numFmtId="164" fontId="4" fillId="6" borderId="15" xfId="0" applyNumberFormat="1" applyFont="1" applyFill="1" applyBorder="1"/>
    <xf numFmtId="164" fontId="0" fillId="0" borderId="15" xfId="1" applyNumberFormat="1" applyFont="1" applyBorder="1"/>
    <xf numFmtId="0" fontId="0" fillId="0" borderId="15" xfId="0" applyBorder="1" applyAlignment="1">
      <alignment horizontal="right" vertical="top"/>
    </xf>
    <xf numFmtId="0" fontId="0" fillId="0" borderId="15" xfId="0" applyBorder="1" applyAlignment="1">
      <alignment horizontal="left" vertical="top"/>
    </xf>
    <xf numFmtId="0" fontId="0" fillId="0" borderId="15" xfId="0" applyBorder="1" applyAlignment="1">
      <alignment horizontal="left" vertical="top" wrapText="1"/>
    </xf>
    <xf numFmtId="164" fontId="4" fillId="6" borderId="15" xfId="0" applyNumberFormat="1" applyFont="1" applyFill="1" applyBorder="1" applyAlignment="1">
      <alignment horizontal="right" vertical="top"/>
    </xf>
    <xf numFmtId="0" fontId="4" fillId="6" borderId="15" xfId="0" applyFont="1" applyFill="1" applyBorder="1" applyAlignment="1">
      <alignment horizontal="right" vertical="top"/>
    </xf>
    <xf numFmtId="164" fontId="0" fillId="0" borderId="15" xfId="0" applyNumberFormat="1" applyBorder="1" applyAlignment="1">
      <alignment horizontal="right" vertical="top"/>
    </xf>
    <xf numFmtId="164" fontId="18" fillId="5" borderId="15" xfId="0" applyNumberFormat="1" applyFont="1" applyFill="1" applyBorder="1" applyAlignment="1">
      <alignment horizontal="right" vertical="top"/>
    </xf>
    <xf numFmtId="0" fontId="18" fillId="5" borderId="0" xfId="0" applyFont="1" applyFill="1" applyAlignment="1">
      <alignment horizontal="left" vertical="top" wrapText="1"/>
    </xf>
    <xf numFmtId="0" fontId="20" fillId="5" borderId="0" xfId="0" applyFont="1" applyFill="1" applyAlignment="1">
      <alignment horizontal="left" vertical="top"/>
    </xf>
    <xf numFmtId="0" fontId="4" fillId="6" borderId="13" xfId="0" applyFont="1" applyFill="1" applyBorder="1" applyAlignment="1">
      <alignment horizontal="left" vertical="top" wrapText="1"/>
    </xf>
    <xf numFmtId="0" fontId="4" fillId="6" borderId="13" xfId="0" applyFont="1" applyFill="1" applyBorder="1" applyAlignment="1">
      <alignment horizontal="left" vertical="top"/>
    </xf>
    <xf numFmtId="0" fontId="0" fillId="0" borderId="15" xfId="0" applyFont="1" applyFill="1" applyBorder="1" applyAlignment="1">
      <alignment horizontal="left" vertical="top" wrapText="1"/>
    </xf>
    <xf numFmtId="0" fontId="0" fillId="0" borderId="15" xfId="0" applyFont="1" applyFill="1" applyBorder="1" applyAlignment="1">
      <alignment horizontal="left" vertical="top"/>
    </xf>
    <xf numFmtId="0" fontId="18" fillId="5" borderId="15" xfId="0" applyFont="1" applyFill="1" applyBorder="1" applyAlignment="1">
      <alignment horizontal="left" vertical="top" wrapText="1"/>
    </xf>
    <xf numFmtId="0" fontId="18" fillId="5" borderId="15" xfId="0" applyFont="1" applyFill="1" applyBorder="1" applyAlignment="1">
      <alignment horizontal="left" vertical="top"/>
    </xf>
    <xf numFmtId="0" fontId="4" fillId="6" borderId="15" xfId="0" applyFont="1" applyFill="1" applyBorder="1" applyAlignment="1">
      <alignment horizontal="left" vertical="top" wrapText="1"/>
    </xf>
    <xf numFmtId="0" fontId="4" fillId="6" borderId="15" xfId="0" applyFont="1" applyFill="1" applyBorder="1" applyAlignment="1">
      <alignment horizontal="left" vertical="top"/>
    </xf>
  </cellXfs>
  <cellStyles count="4">
    <cellStyle name="Currency" xfId="1" builtinId="4"/>
    <cellStyle name="Hyperlink" xfId="3" builtinId="8"/>
    <cellStyle name="Normal" xfId="0" builtinId="0"/>
    <cellStyle name="Normal 9" xfId="2" xr:uid="{BEDAC59F-777A-4E81-BD28-96714E67067E}"/>
  </cellStyles>
  <dxfs count="803">
    <dxf>
      <numFmt numFmtId="164" formatCode="_(&quot;$&quot;* #,##0_);_(&quot;$&quot;* \(#,##0\);_(&quot;$&quot;* &quot;-&quot;??_);_(@_)"/>
    </dxf>
    <dxf>
      <alignment horizontal="left" vertical="bottom" textRotation="0" wrapText="0" indent="0" justifyLastLine="0" shrinkToFit="0" readingOrder="0"/>
    </dxf>
    <dxf>
      <alignment horizontal="left" vertical="bottom" textRotation="0" indent="0" justifyLastLine="0" shrinkToFit="0" readingOrder="0"/>
    </dxf>
    <dxf>
      <numFmt numFmtId="0" formatCode="Genera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0" formatCode="Genera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1" indent="0" justifyLastLine="0" shrinkToFit="0" readingOrder="0"/>
    </dxf>
    <dxf>
      <numFmt numFmtId="164" formatCode="_(&quot;$&quot;* #,##0_);_(&quot;$&quot;* \(#,##0\);_(&quot;$&quot;* &quot;-&quot;??_);_(@_)"/>
    </dxf>
    <dxf>
      <numFmt numFmtId="0" formatCode="General"/>
    </dxf>
    <dxf>
      <numFmt numFmtId="164" formatCode="_(&quot;$&quot;* #,##0_);_(&quot;$&quot;* \(#,##0\);_(&quot;$&quot;* &quot;-&quot;??_);_(@_)"/>
    </dxf>
    <dxf>
      <numFmt numFmtId="164" formatCode="_(&quot;$&quot;* #,##0_);_(&quot;$&quot;* \(#,##0\);_(&quot;$&quot;* &quot;-&quot;??_);_(@_)"/>
    </dxf>
    <dxf>
      <numFmt numFmtId="164" formatCode="_(&quot;$&quot;* #,##0_);_(&quot;$&quot;* \(#,##0\);_(&quot;$&quot;* &quot;-&quot;??_);_(@_)"/>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bgColor theme="3" tint="-0.249977111117893"/>
        </patternFill>
      </fill>
    </dxf>
    <dxf>
      <fill>
        <patternFill patternType="solid">
          <bgColor theme="3" tint="-0.249977111117893"/>
        </patternFill>
      </fill>
    </dxf>
    <dxf>
      <font>
        <color theme="0"/>
      </font>
    </dxf>
    <dxf>
      <font>
        <color theme="0"/>
      </font>
    </dxf>
    <dxf>
      <fill>
        <patternFill patternType="solid">
          <bgColor theme="0" tint="-0.249977111117893"/>
        </patternFill>
      </fill>
    </dxf>
    <dxf>
      <fill>
        <patternFill patternType="solid">
          <bgColor theme="0" tint="-0.249977111117893"/>
        </patternFill>
      </fill>
    </dxf>
    <dxf>
      <font>
        <b val="0"/>
      </font>
    </dxf>
    <dxf>
      <fill>
        <patternFill patternType="solid">
          <bgColor theme="3" tint="-0.249977111117893"/>
        </patternFill>
      </fill>
    </dxf>
    <dxf>
      <fill>
        <patternFill patternType="solid">
          <bgColor theme="3" tint="-0.249977111117893"/>
        </patternFill>
      </fill>
    </dxf>
    <dxf>
      <fill>
        <patternFill patternType="solid">
          <bgColor theme="3" tint="-0.249977111117893"/>
        </patternFill>
      </fill>
    </dxf>
    <dxf>
      <font>
        <color theme="0"/>
      </font>
    </dxf>
    <dxf>
      <font>
        <color theme="0"/>
      </font>
    </dxf>
    <dxf>
      <font>
        <color theme="0"/>
      </font>
    </dxf>
    <dxf>
      <font>
        <b/>
      </font>
    </dxf>
    <dxf>
      <font>
        <b/>
      </font>
    </dxf>
    <dxf>
      <font>
        <b/>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font>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ont>
        <b/>
        <color theme="0"/>
      </font>
      <fill>
        <patternFill patternType="solid">
          <fgColor indexed="64"/>
          <bgColor theme="3" tint="-0.249977111117893"/>
        </patternFill>
      </fill>
    </dxf>
    <dxf>
      <font>
        <b val="0"/>
        <i val="0"/>
        <strike val="0"/>
        <condense val="0"/>
        <extend val="0"/>
        <outline val="0"/>
        <shadow val="0"/>
        <u val="none"/>
        <vertAlign val="baseline"/>
        <sz val="11"/>
        <color theme="1"/>
        <name val="Calibri"/>
        <family val="2"/>
        <scheme val="minor"/>
      </font>
      <numFmt numFmtId="0" formatCode="General"/>
      <fill>
        <patternFill>
          <fgColor theme="0" tint="-0.14999847407452621"/>
        </patternFill>
      </fill>
    </dxf>
    <dxf>
      <numFmt numFmtId="164" formatCode="_(&quot;$&quot;* #,##0_);_(&quot;$&quot;* \(#,##0\);_(&quot;$&quot;* &quot;-&quot;??_);_(@_)"/>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color theme="0"/>
      </font>
      <numFmt numFmtId="0" formatCode="General"/>
      <fill>
        <patternFill>
          <fgColor theme="3" tint="-0.249977111117893"/>
        </patternFill>
      </fill>
    </dxf>
    <dxf>
      <font>
        <b/>
        <color theme="0"/>
      </font>
      <fill>
        <patternFill patternType="solid">
          <fgColor indexed="64"/>
          <bgColor theme="3" tint="-0.249977111117893"/>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none">
          <bgColor auto="1"/>
        </patternFill>
      </fill>
    </dxf>
    <dxf>
      <fill>
        <patternFill patternType="solid">
          <bgColor theme="0" tint="-0.14999847407452621"/>
        </patternFill>
      </fill>
    </dxf>
    <dxf>
      <fill>
        <patternFill patternType="solid">
          <bgColor theme="0" tint="-0.14999847407452621"/>
        </patternFill>
      </fill>
    </dxf>
    <dxf>
      <fill>
        <patternFill patternType="none">
          <bgColor auto="1"/>
        </patternFill>
      </fill>
    </dxf>
    <dxf>
      <fill>
        <patternFill patternType="solid">
          <bgColor theme="0" tint="-0.14999847407452621"/>
        </patternFill>
      </fill>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bottom style="thin">
          <color theme="0" tint="-0.249977111117893"/>
        </bottom>
      </border>
    </dxf>
    <dxf>
      <border>
        <bottom style="thin">
          <color theme="0" tint="-0.249977111117893"/>
        </bottom>
      </border>
    </dxf>
    <dxf>
      <border>
        <bottom style="thin">
          <color theme="0" tint="-0.249977111117893"/>
        </bottom>
      </border>
    </dxf>
    <dxf>
      <border>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bottom style="thin">
          <color theme="0" tint="-0.249977111117893"/>
        </bottom>
      </border>
    </dxf>
    <dxf>
      <border>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bgColor theme="0" tint="-0.14999847407452621"/>
        </patternFill>
      </fill>
    </dxf>
    <dxf>
      <fill>
        <patternFill patternType="none">
          <bgColor auto="1"/>
        </patternFill>
      </fill>
    </dxf>
    <dxf>
      <fill>
        <patternFill patternType="solid">
          <bgColor theme="0" tint="-0.149998474074526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fgColor indexed="64"/>
          <bgColor theme="3" tint="-0.249977111117893"/>
        </patternFill>
      </fill>
    </dxf>
    <dxf>
      <fill>
        <patternFill>
          <fgColor indexed="64"/>
          <bgColor theme="3" tint="-0.249977111117893"/>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microsoft.com/office/2007/relationships/slicerCache" Target="slicerCaches/slicerCache3.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microsoft.com/office/2007/relationships/slicerCache" Target="slicerCaches/slicerCache2.xml"/><Relationship Id="rId25" Type="http://schemas.openxmlformats.org/officeDocument/2006/relationships/powerPivotData" Target="model/item.data"/><Relationship Id="rId2" Type="http://schemas.openxmlformats.org/officeDocument/2006/relationships/worksheet" Target="worksheets/sheet2.xml"/><Relationship Id="rId16" Type="http://schemas.microsoft.com/office/2007/relationships/slicerCache" Target="slicerCaches/slicerCache1.xml"/><Relationship Id="rId20" Type="http://schemas.microsoft.com/office/2007/relationships/slicerCache" Target="slicerCaches/slicerCache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pivotCacheDefinition" Target="pivotCache/pivotCacheDefinition4.xml"/><Relationship Id="rId23" Type="http://schemas.openxmlformats.org/officeDocument/2006/relationships/styles" Target="styles.xml"/><Relationship Id="rId28" Type="http://schemas.openxmlformats.org/officeDocument/2006/relationships/customXml" Target="../customXml/item1.xml"/><Relationship Id="rId10" Type="http://schemas.openxmlformats.org/officeDocument/2006/relationships/worksheet" Target="worksheets/sheet10.xml"/><Relationship Id="rId19" Type="http://schemas.microsoft.com/office/2007/relationships/slicerCache" Target="slicerCaches/slicerCache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onnections" Target="connections.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5</xdr:row>
      <xdr:rowOff>57150</xdr:rowOff>
    </xdr:from>
    <xdr:to>
      <xdr:col>2</xdr:col>
      <xdr:colOff>809625</xdr:colOff>
      <xdr:row>10</xdr:row>
      <xdr:rowOff>9525</xdr:rowOff>
    </xdr:to>
    <mc:AlternateContent xmlns:mc="http://schemas.openxmlformats.org/markup-compatibility/2006" xmlns:a14="http://schemas.microsoft.com/office/drawing/2010/main">
      <mc:Choice Requires="a14">
        <xdr:graphicFrame macro="">
          <xdr:nvGraphicFramePr>
            <xdr:cNvPr id="2" name="Funding Year">
              <a:extLst>
                <a:ext uri="{FF2B5EF4-FFF2-40B4-BE49-F238E27FC236}">
                  <a16:creationId xmlns:a16="http://schemas.microsoft.com/office/drawing/2014/main" id="{D6257301-DE76-6342-DFB3-F168876CE45F}"/>
                </a:ext>
              </a:extLst>
            </xdr:cNvPr>
            <xdr:cNvGraphicFramePr/>
          </xdr:nvGraphicFramePr>
          <xdr:xfrm>
            <a:off x="0" y="0"/>
            <a:ext cx="0" cy="0"/>
          </xdr:xfrm>
          <a:graphic>
            <a:graphicData uri="http://schemas.microsoft.com/office/drawing/2010/slicer">
              <sle:slicer xmlns:sle="http://schemas.microsoft.com/office/drawing/2010/slicer" name="Funding Year"/>
            </a:graphicData>
          </a:graphic>
        </xdr:graphicFrame>
      </mc:Choice>
      <mc:Fallback xmlns="">
        <xdr:sp macro="" textlink="">
          <xdr:nvSpPr>
            <xdr:cNvPr id="0" name=""/>
            <xdr:cNvSpPr>
              <a:spLocks noTextEdit="1"/>
            </xdr:cNvSpPr>
          </xdr:nvSpPr>
          <xdr:spPr>
            <a:xfrm>
              <a:off x="161925" y="485775"/>
              <a:ext cx="1828800" cy="9048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28575</xdr:colOff>
      <xdr:row>6</xdr:row>
      <xdr:rowOff>123825</xdr:rowOff>
    </xdr:from>
    <xdr:to>
      <xdr:col>2</xdr:col>
      <xdr:colOff>695325</xdr:colOff>
      <xdr:row>16</xdr:row>
      <xdr:rowOff>180975</xdr:rowOff>
    </xdr:to>
    <mc:AlternateContent xmlns:mc="http://schemas.openxmlformats.org/markup-compatibility/2006" xmlns:sle15="http://schemas.microsoft.com/office/drawing/2012/slicer">
      <mc:Choice Requires="sle15">
        <xdr:graphicFrame macro="">
          <xdr:nvGraphicFramePr>
            <xdr:cNvPr id="2" name="State">
              <a:extLst>
                <a:ext uri="{FF2B5EF4-FFF2-40B4-BE49-F238E27FC236}">
                  <a16:creationId xmlns:a16="http://schemas.microsoft.com/office/drawing/2014/main" id="{907D0D57-FD1F-E177-58E5-3E466A6F8BCC}"/>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mlns="">
        <xdr:sp macro="" textlink="">
          <xdr:nvSpPr>
            <xdr:cNvPr id="0" name=""/>
            <xdr:cNvSpPr>
              <a:spLocks noTextEdit="1"/>
            </xdr:cNvSpPr>
          </xdr:nvSpPr>
          <xdr:spPr>
            <a:xfrm>
              <a:off x="180975" y="1314450"/>
              <a:ext cx="1590675" cy="19621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752475</xdr:colOff>
      <xdr:row>6</xdr:row>
      <xdr:rowOff>133351</xdr:rowOff>
    </xdr:from>
    <xdr:to>
      <xdr:col>2</xdr:col>
      <xdr:colOff>2276475</xdr:colOff>
      <xdr:row>16</xdr:row>
      <xdr:rowOff>171451</xdr:rowOff>
    </xdr:to>
    <mc:AlternateContent xmlns:mc="http://schemas.openxmlformats.org/markup-compatibility/2006" xmlns:sle15="http://schemas.microsoft.com/office/drawing/2012/slicer">
      <mc:Choice Requires="sle15">
        <xdr:graphicFrame macro="">
          <xdr:nvGraphicFramePr>
            <xdr:cNvPr id="3" name="Funding Year 2">
              <a:extLst>
                <a:ext uri="{FF2B5EF4-FFF2-40B4-BE49-F238E27FC236}">
                  <a16:creationId xmlns:a16="http://schemas.microsoft.com/office/drawing/2014/main" id="{F7F51C69-FF22-B140-BD8A-71E44D4B0BEB}"/>
                </a:ext>
              </a:extLst>
            </xdr:cNvPr>
            <xdr:cNvGraphicFramePr/>
          </xdr:nvGraphicFramePr>
          <xdr:xfrm>
            <a:off x="0" y="0"/>
            <a:ext cx="0" cy="0"/>
          </xdr:xfrm>
          <a:graphic>
            <a:graphicData uri="http://schemas.microsoft.com/office/drawing/2010/slicer">
              <sle:slicer xmlns:sle="http://schemas.microsoft.com/office/drawing/2010/slicer" name="Funding Year 2"/>
            </a:graphicData>
          </a:graphic>
        </xdr:graphicFrame>
      </mc:Choice>
      <mc:Fallback xmlns="">
        <xdr:sp macro="" textlink="">
          <xdr:nvSpPr>
            <xdr:cNvPr id="0" name=""/>
            <xdr:cNvSpPr>
              <a:spLocks noTextEdit="1"/>
            </xdr:cNvSpPr>
          </xdr:nvSpPr>
          <xdr:spPr>
            <a:xfrm>
              <a:off x="1828800" y="1323976"/>
              <a:ext cx="1524000" cy="19431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28575</xdr:colOff>
      <xdr:row>7</xdr:row>
      <xdr:rowOff>123825</xdr:rowOff>
    </xdr:from>
    <xdr:to>
      <xdr:col>2</xdr:col>
      <xdr:colOff>142875</xdr:colOff>
      <xdr:row>18</xdr:row>
      <xdr:rowOff>9524</xdr:rowOff>
    </xdr:to>
    <mc:AlternateContent xmlns:mc="http://schemas.openxmlformats.org/markup-compatibility/2006" xmlns:sle15="http://schemas.microsoft.com/office/drawing/2012/slicer">
      <mc:Choice Requires="sle15">
        <xdr:graphicFrame macro="">
          <xdr:nvGraphicFramePr>
            <xdr:cNvPr id="2" name="State ">
              <a:extLst>
                <a:ext uri="{FF2B5EF4-FFF2-40B4-BE49-F238E27FC236}">
                  <a16:creationId xmlns:a16="http://schemas.microsoft.com/office/drawing/2014/main" id="{3F2E1909-2E11-A285-A567-6694002687D0}"/>
                </a:ext>
              </a:extLst>
            </xdr:cNvPr>
            <xdr:cNvGraphicFramePr/>
          </xdr:nvGraphicFramePr>
          <xdr:xfrm>
            <a:off x="0" y="0"/>
            <a:ext cx="0" cy="0"/>
          </xdr:xfrm>
          <a:graphic>
            <a:graphicData uri="http://schemas.microsoft.com/office/drawing/2010/slicer">
              <sle:slicer xmlns:sle="http://schemas.microsoft.com/office/drawing/2010/slicer" name="State "/>
            </a:graphicData>
          </a:graphic>
        </xdr:graphicFrame>
      </mc:Choice>
      <mc:Fallback xmlns="">
        <xdr:sp macro="" textlink="">
          <xdr:nvSpPr>
            <xdr:cNvPr id="0" name=""/>
            <xdr:cNvSpPr>
              <a:spLocks noTextEdit="1"/>
            </xdr:cNvSpPr>
          </xdr:nvSpPr>
          <xdr:spPr>
            <a:xfrm>
              <a:off x="180975" y="1504950"/>
              <a:ext cx="1590675" cy="19811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190500</xdr:colOff>
      <xdr:row>7</xdr:row>
      <xdr:rowOff>123825</xdr:rowOff>
    </xdr:from>
    <xdr:to>
      <xdr:col>3</xdr:col>
      <xdr:colOff>752475</xdr:colOff>
      <xdr:row>18</xdr:row>
      <xdr:rowOff>0</xdr:rowOff>
    </xdr:to>
    <mc:AlternateContent xmlns:mc="http://schemas.openxmlformats.org/markup-compatibility/2006" xmlns:sle15="http://schemas.microsoft.com/office/drawing/2012/slicer">
      <mc:Choice Requires="sle15">
        <xdr:graphicFrame macro="">
          <xdr:nvGraphicFramePr>
            <xdr:cNvPr id="3" name="Funding Year 1">
              <a:extLst>
                <a:ext uri="{FF2B5EF4-FFF2-40B4-BE49-F238E27FC236}">
                  <a16:creationId xmlns:a16="http://schemas.microsoft.com/office/drawing/2014/main" id="{FD23A8C9-EF3E-57ED-7C55-6FE32FC20F3F}"/>
                </a:ext>
              </a:extLst>
            </xdr:cNvPr>
            <xdr:cNvGraphicFramePr/>
          </xdr:nvGraphicFramePr>
          <xdr:xfrm>
            <a:off x="0" y="0"/>
            <a:ext cx="0" cy="0"/>
          </xdr:xfrm>
          <a:graphic>
            <a:graphicData uri="http://schemas.microsoft.com/office/drawing/2010/slicer">
              <sle:slicer xmlns:sle="http://schemas.microsoft.com/office/drawing/2010/slicer" name="Funding Year 1"/>
            </a:graphicData>
          </a:graphic>
        </xdr:graphicFrame>
      </mc:Choice>
      <mc:Fallback xmlns="">
        <xdr:sp macro="" textlink="">
          <xdr:nvSpPr>
            <xdr:cNvPr id="0" name=""/>
            <xdr:cNvSpPr>
              <a:spLocks noTextEdit="1"/>
            </xdr:cNvSpPr>
          </xdr:nvSpPr>
          <xdr:spPr>
            <a:xfrm>
              <a:off x="1819275" y="1504950"/>
              <a:ext cx="1543050" cy="19716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35718</xdr:colOff>
      <xdr:row>1</xdr:row>
      <xdr:rowOff>107156</xdr:rowOff>
    </xdr:from>
    <xdr:to>
      <xdr:col>1</xdr:col>
      <xdr:colOff>557265</xdr:colOff>
      <xdr:row>4</xdr:row>
      <xdr:rowOff>148453</xdr:rowOff>
    </xdr:to>
    <xdr:pic>
      <xdr:nvPicPr>
        <xdr:cNvPr id="43" name="Picture 2" descr="NPS arrowhead">
          <a:extLst>
            <a:ext uri="{FF2B5EF4-FFF2-40B4-BE49-F238E27FC236}">
              <a16:creationId xmlns:a16="http://schemas.microsoft.com/office/drawing/2014/main" id="{0C90BCF4-CA49-4240-8824-E5D861B61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178594"/>
          <a:ext cx="521547" cy="688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oimspp.sharepoint.com/sites/NPS-GAOATeam/Project%20Data/Maintenance%20Action%20Team%20(MAT)/FY21-24%20MAT%20Status%20Tracker/MAT%20Project%20Status%20Tracker_DRAFT_2.27.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Y21 Projects"/>
      <sheetName val="FY23 Projects"/>
      <sheetName val="All Project Data"/>
      <sheetName val="Tables_Outdated"/>
      <sheetName val="BAH Review 2022.02.06"/>
      <sheetName val="HPTC Tracker"/>
      <sheetName val="HACE Tracker"/>
      <sheetName val="Sheet6"/>
      <sheetName val="Picklists"/>
      <sheetName val="Admin"/>
      <sheetName val="PMIS Report"/>
      <sheetName val="combined Tracker_archive"/>
      <sheetName val="Drop-Down Lists"/>
      <sheetName val="MAT Project Status Tracker_DRAF"/>
      <sheetName val="All Project Data (FY21-23)"/>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Set>
  </externalBook>
</externalLink>
</file>

<file path=xl/persons/person.xml><?xml version="1.0" encoding="utf-8"?>
<personList xmlns="http://schemas.microsoft.com/office/spreadsheetml/2018/threadedcomments" xmlns:x="http://schemas.openxmlformats.org/spreadsheetml/2006/main">
  <person displayName="Olig, Steven N" id="{05500DF1-D7DC-4BFA-A059-2226AEF35ADE}" userId="S::solig@nps.gov::fe03c539-c0ce-46c3-8d76-9f6ada33c998" providerId="AD"/>
</personList>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mazanec" refreshedDate="45012.685869675923" backgroundQuery="1" createdVersion="8" refreshedVersion="8" minRefreshableVersion="3" recordCount="0" supportSubquery="1" supportAdvancedDrill="1" xr:uid="{98372EC2-40D4-4AFB-A7B8-15E00AE7EBCB}">
  <cacheSource type="external" connectionId="1"/>
  <cacheFields count="4">
    <cacheField name="[AllMATProjects].[State].[State]" caption="State" numFmtId="0" hierarchy="4" level="1">
      <sharedItems count="47">
        <s v="AK"/>
        <s v="AL"/>
        <s v="AR"/>
        <s v="AZ"/>
        <s v="CA"/>
        <s v="CO"/>
        <s v="CT"/>
        <s v="DC"/>
        <s v="DE"/>
        <s v="FL"/>
        <s v="GA"/>
        <s v="HI"/>
        <s v="ID"/>
        <s v="IN"/>
        <s v="KS"/>
        <s v="KY"/>
        <s v="LA"/>
        <s v="MA"/>
        <s v="MD"/>
        <s v="MI"/>
        <s v="MN"/>
        <s v="MO"/>
        <s v="MS"/>
        <s v="MT"/>
        <s v="Multiple (APPA)"/>
        <s v="NC"/>
        <s v="ND"/>
        <s v="NE"/>
        <s v="NH"/>
        <s v="NJ"/>
        <s v="NM"/>
        <s v="NY"/>
        <s v="OR"/>
        <s v="PA"/>
        <s v="PR"/>
        <s v="RI"/>
        <s v="SC"/>
        <s v="SD"/>
        <s v="TN"/>
        <s v="TX"/>
        <s v="UT"/>
        <s v="VA"/>
        <s v="VI"/>
        <s v="VT"/>
        <s v="WA"/>
        <s v="WI"/>
        <s v="WV"/>
      </sharedItems>
    </cacheField>
    <cacheField name="[Measures].[Count of Project Title]" caption="Count of Project Title" numFmtId="0" hierarchy="11" level="32767"/>
    <cacheField name="[Measures].[Sum of Project Cost]" caption="Sum of Project Cost" numFmtId="0" hierarchy="12" level="32767"/>
    <cacheField name="[AllMATProjects].[Funding Year].[Funding Year]" caption="Funding Year" numFmtId="0" hierarchy="6" level="1">
      <sharedItems containsSemiMixedTypes="0" containsNonDate="0" containsString="0"/>
    </cacheField>
  </cacheFields>
  <cacheHierarchies count="13">
    <cacheHierarchy uniqueName="[AllMATProjects].[Park Alpha]" caption="Park Alpha" attribute="1" defaultMemberUniqueName="[AllMATProjects].[Park Alpha].[All]" allUniqueName="[AllMATProjects].[Park Alpha].[All]" dimensionUniqueName="[AllMATProjects]" displayFolder="" count="0" memberValueDatatype="130" unbalanced="0"/>
    <cacheHierarchy uniqueName="[AllMATProjects].[Park Name]" caption="Park Name" attribute="1" defaultMemberUniqueName="[AllMATProjects].[Park Name].[All]" allUniqueName="[AllMATProjects].[Park Name].[All]" dimensionUniqueName="[AllMATProjects]" displayFolder="" count="0" memberValueDatatype="130" unbalanced="0"/>
    <cacheHierarchy uniqueName="[AllMATProjects].[PMIS Number]" caption="PMIS Number" attribute="1" defaultMemberUniqueName="[AllMATProjects].[PMIS Number].[All]" allUniqueName="[AllMATProjects].[PMIS Number].[All]" dimensionUniqueName="[AllMATProjects]" displayFolder="" count="0" memberValueDatatype="130" unbalanced="0"/>
    <cacheHierarchy uniqueName="[AllMATProjects].[Region]" caption="Region" attribute="1" defaultMemberUniqueName="[AllMATProjects].[Region].[All]" allUniqueName="[AllMATProjects].[Region].[All]" dimensionUniqueName="[AllMATProjects]" displayFolder="" count="0" memberValueDatatype="130" unbalanced="0"/>
    <cacheHierarchy uniqueName="[AllMATProjects].[State]" caption="State" attribute="1" defaultMemberUniqueName="[AllMATProjects].[State].[All]" allUniqueName="[AllMATProjects].[State].[All]" dimensionUniqueName="[AllMATProjects]" displayFolder="" count="2" memberValueDatatype="130" unbalanced="0">
      <fieldsUsage count="2">
        <fieldUsage x="-1"/>
        <fieldUsage x="0"/>
      </fieldsUsage>
    </cacheHierarchy>
    <cacheHierarchy uniqueName="[AllMATProjects].[Project Cost]" caption="Project Cost" attribute="1" defaultMemberUniqueName="[AllMATProjects].[Project Cost].[All]" allUniqueName="[AllMATProjects].[Project Cost].[All]" dimensionUniqueName="[AllMATProjects]" displayFolder="" count="0" memberValueDatatype="5" unbalanced="0"/>
    <cacheHierarchy uniqueName="[AllMATProjects].[Funding Year]" caption="Funding Year" attribute="1" defaultMemberUniqueName="[AllMATProjects].[Funding Year].[All]" allUniqueName="[AllMATProjects].[Funding Year].[All]" dimensionUniqueName="[AllMATProjects]" displayFolder="" count="2" memberValueDatatype="20" unbalanced="0">
      <fieldsUsage count="2">
        <fieldUsage x="-1"/>
        <fieldUsage x="3"/>
      </fieldsUsage>
    </cacheHierarchy>
    <cacheHierarchy uniqueName="[AllMATProjects].[Project Title]" caption="Project Title" attribute="1" defaultMemberUniqueName="[AllMATProjects].[Project Title].[All]" allUniqueName="[AllMATProjects].[Project Title].[All]" dimensionUniqueName="[AllMATProjects]" displayFolder="" count="0" memberValueDatatype="130" unbalanced="0"/>
    <cacheHierarchy uniqueName="[Measures].[__XL_Count AllMATProjects]" caption="__XL_Count AllMATProjects" measure="1" displayFolder="" measureGroup="AllMATProjects" count="0" hidden="1"/>
    <cacheHierarchy uniqueName="[Measures].[__No measures defined]" caption="__No measures defined" measure="1" displayFolder="" count="0" hidden="1"/>
    <cacheHierarchy uniqueName="[Measures].[Count of PMIS Number]" caption="Count of PMIS Number" measure="1" displayFolder="" measureGroup="AllMATProjects" count="0" hidden="1">
      <extLst>
        <ext xmlns:x15="http://schemas.microsoft.com/office/spreadsheetml/2010/11/main" uri="{B97F6D7D-B522-45F9-BDA1-12C45D357490}">
          <x15:cacheHierarchy aggregatedColumn="2"/>
        </ext>
      </extLst>
    </cacheHierarchy>
    <cacheHierarchy uniqueName="[Measures].[Count of Project Title]" caption="Count of Project Title" measure="1" displayFolder="" measureGroup="AllMATProjects" count="0" oneField="1" hidden="1">
      <fieldsUsage count="1">
        <fieldUsage x="1"/>
      </fieldsUsage>
      <extLst>
        <ext xmlns:x15="http://schemas.microsoft.com/office/spreadsheetml/2010/11/main" uri="{B97F6D7D-B522-45F9-BDA1-12C45D357490}">
          <x15:cacheHierarchy aggregatedColumn="7"/>
        </ext>
      </extLst>
    </cacheHierarchy>
    <cacheHierarchy uniqueName="[Measures].[Sum of Project Cost]" caption="Sum of Project Cost" measure="1" displayFolder="" measureGroup="AllMATProjects" count="0" oneField="1" hidden="1">
      <fieldsUsage count="1">
        <fieldUsage x="2"/>
      </fieldsUsage>
      <extLst>
        <ext xmlns:x15="http://schemas.microsoft.com/office/spreadsheetml/2010/11/main" uri="{B97F6D7D-B522-45F9-BDA1-12C45D357490}">
          <x15:cacheHierarchy aggregatedColumn="5"/>
        </ext>
      </extLst>
    </cacheHierarchy>
  </cacheHierarchies>
  <kpis count="0"/>
  <dimensions count="2">
    <dimension name="AllMATProjects" uniqueName="[AllMATProjects]" caption="AllMATProjects"/>
    <dimension measure="1" name="Measures" uniqueName="[Measures]" caption="Measures"/>
  </dimensions>
  <measureGroups count="1">
    <measureGroup name="AllMATProjects" caption="AllMATProjects"/>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mazanec" refreshedDate="45012.685871180554" createdVersion="8" refreshedVersion="8" minRefreshableVersion="3" recordCount="131" xr:uid="{307F2B86-70AA-48E7-A726-00D8BBB4D20D}">
  <cacheSource type="worksheet">
    <worksheetSource name="AllLRFProjects"/>
  </cacheSource>
  <cacheFields count="11">
    <cacheField name="Funding Year" numFmtId="0">
      <sharedItems containsSemiMixedTypes="0" containsString="0" containsNumber="1" containsInteger="1" minValue="2021" maxValue="2024" count="4">
        <n v="2022"/>
        <n v="2021"/>
        <n v="2024"/>
        <n v="2023"/>
      </sharedItems>
    </cacheField>
    <cacheField name="Region" numFmtId="0">
      <sharedItems/>
    </cacheField>
    <cacheField name="Unique ID " numFmtId="0">
      <sharedItems count="125">
        <s v="N061"/>
        <s v="N050"/>
        <s v="N133"/>
        <s v="N059"/>
        <s v="N086"/>
        <s v="N091"/>
        <s v="N094"/>
        <s v="N116"/>
        <s v="N115"/>
        <s v="N055"/>
        <s v="N083"/>
        <s v="N109"/>
        <s v="N104"/>
        <s v="N089"/>
        <s v="N140"/>
        <s v="N010"/>
        <s v="N045"/>
        <s v="N046"/>
        <s v="N047"/>
        <s v="N130"/>
        <s v="N139"/>
        <s v="N128"/>
        <s v="N018"/>
        <s v="N068"/>
        <s v="N101"/>
        <s v="N110"/>
        <s v="N048"/>
        <s v="N088"/>
        <s v="N035"/>
        <s v="N141"/>
        <s v="N079"/>
        <s v="N033"/>
        <s v="N075"/>
        <s v="N142"/>
        <s v="N030"/>
        <s v="N031"/>
        <s v="N032"/>
        <s v="N100"/>
        <s v="N016"/>
        <s v="N076"/>
        <s v="N120"/>
        <s v="N102"/>
        <s v="N132"/>
        <s v="N117"/>
        <s v="N114"/>
        <s v="N027"/>
        <s v="N098"/>
        <s v="N072"/>
        <s v="N113"/>
        <s v="N013"/>
        <s v="N096"/>
        <s v="N145"/>
        <s v="N014"/>
        <s v="N147"/>
        <s v="N073"/>
        <s v="N108"/>
        <s v="N052"/>
        <s v="N056"/>
        <s v="N129"/>
        <s v="N121"/>
        <s v="N136"/>
        <s v="N137"/>
        <s v="N122"/>
        <s v="N064"/>
        <s v="N049"/>
        <s v="N084"/>
        <s v="N090"/>
        <s v="N011"/>
        <s v="N012"/>
        <s v="N067"/>
        <s v="N063"/>
        <s v="N051"/>
        <s v="N135"/>
        <s v="N123"/>
        <s v="N077"/>
        <s v="N017"/>
        <s v="N080"/>
        <s v="N026"/>
        <s v="N025"/>
        <s v="N118"/>
        <s v="N066"/>
        <s v="N126"/>
        <s v="N037"/>
        <s v="N038"/>
        <s v="N111"/>
        <s v="N034"/>
        <s v="N078"/>
        <s v="N097"/>
        <s v="N003"/>
        <s v="N144"/>
        <s v="N065"/>
        <s v="N024"/>
        <s v="N107"/>
        <s v="N015"/>
        <s v="N008"/>
        <s v="N131"/>
        <s v="N106"/>
        <s v="N020"/>
        <s v="N082"/>
        <s v="N085"/>
        <s v="N093"/>
        <s v="N087"/>
        <s v="N138"/>
        <s v="N074"/>
        <s v="N054"/>
        <s v="N036"/>
        <s v="N009"/>
        <s v="N062"/>
        <s v="N023"/>
        <s v="N119"/>
        <s v="N004"/>
        <s v="N092"/>
        <s v="N028"/>
        <s v="N029"/>
        <s v="N149"/>
        <s v="N124"/>
        <s v="N146"/>
        <s v="N007"/>
        <s v="N021"/>
        <s v="N022"/>
        <s v="N040"/>
        <s v="N041"/>
        <s v="N042"/>
        <s v="N043"/>
        <s v="N112"/>
      </sharedItems>
    </cacheField>
    <cacheField name="PMIS" numFmtId="0">
      <sharedItems containsMixedTypes="1" containsNumber="1" containsInteger="1" minValue="151309" maxValue="326181"/>
    </cacheField>
    <cacheField name="Park Alpha" numFmtId="0">
      <sharedItems/>
    </cacheField>
    <cacheField name="Park Name" numFmtId="0">
      <sharedItems count="89">
        <s v="Lake Mead National Recreation Area"/>
        <s v="Glacier Bay National Park &amp; Preserve"/>
        <s v="Katmai National Park &amp; Preserve"/>
        <s v="Yellowstone National Park"/>
        <s v="Freedom Riders National Monument, Birmingham Civil Rights National Monument"/>
        <s v="Hot Springs National Park"/>
        <s v="Grand Canyon National Park"/>
        <s v="Petrified Forest National Park"/>
        <s v="Glen Canyon National Recreation Area"/>
        <s v="Organ Pipe Cactus National Monument"/>
        <s v="Curecanti National Recreation Area"/>
        <s v="Yosemite National Park"/>
        <s v="Sequoia and Kings Canyon National Parks"/>
        <s v="Death Valley National Park"/>
        <s v="Golden Gate National Recreation Area"/>
        <s v="San Francisco Maritime National Historical Park"/>
        <s v="Sequoia and Kings Canyon National Park"/>
        <s v="Rocky Mountain National Park"/>
        <s v="Mesa Verde National Park"/>
        <s v="Great Sand Dunes National Park &amp; Preserve"/>
        <s v="National Mall &amp; Memorial Parks"/>
        <s v="National Mall and Memorial Parks"/>
        <s v="Everglades National Park"/>
        <s v="Chickamauga &amp; Chattanooga National Military Park"/>
        <s v="Haleakala National Park, Hawaii Volcanoes National Park, Kalaupapa National Historical Park"/>
        <s v="Hawaii Volcanoes National Park"/>
        <s v="Craters of the Moon National Monument &amp; Preserve, Hagerman Fossil Beds NM, Minidoka National Historical Site"/>
        <s v="Indiana Dunes National Park"/>
        <s v="Mammoth Cave National Park"/>
        <s v="Minute Man National Historic Park"/>
        <s v="Boston National Historical Park"/>
        <s v="Cape Cod National Seashore"/>
        <s v="Hampton National Historic Site"/>
        <s v="Chesapeake and Ohio Canal National Historical Park"/>
        <s v="Clara Barton National Historic Site"/>
        <s v="Acadia National Park"/>
        <s v="Sleeping Bear Dunes National Lakeshore "/>
        <s v="Pictured Rocks National Lakeshore, Sleeping Bear Dunes National Lakeshore"/>
        <s v="Voyageurs National Park "/>
        <s v="Gateway Arch National Park"/>
        <s v="George Washington Carver National Monument, Ozark National Scenic River, Wilson's Creek National Battlefield"/>
        <s v="Natchez Trace Parkway"/>
        <s v="Glacier National Park"/>
        <s v="Blue Ridge Parkway"/>
        <s v="Great Smoky Mountains National Park"/>
        <s v="Theodore Roosevelt National Park"/>
        <s v="Saint-Gaudens National Historical Park"/>
        <s v="Delaware Water Gap National Recreation Area"/>
        <s v="Gateway National Recreation Area"/>
        <s v="Bandelier National Monument"/>
        <s v="Great Basin National Park"/>
        <s v="Statue of Liberty National Monument"/>
        <s v="Saratoga National Historical Park"/>
        <s v="Perry's Victory and International Peace Memorial"/>
        <s v="Cuyahoga Valley National Park"/>
        <s v="Chickasaw National Recreation Area"/>
        <s v="Crater Lake National Park"/>
        <s v="Independence National Historical Park, Edgar Allen Poe National Historic Site, Thaddeus Cosciuszko National Memorial"/>
        <s v="Independence National Historical Park"/>
        <s v="San Juan National Historic Site"/>
        <s v="Fort Sumter and Fort Moultrie National Historical Park"/>
        <s v="Lyndon B Johnson National Historic Park"/>
        <s v="Big Bend National Park"/>
        <s v="Zion National Park"/>
        <s v="Bryce Canyon National Park"/>
        <s v="Colonial National Historical Park"/>
        <s v="Shenandoah National Park"/>
        <s v="George Washington Memorial Parkway"/>
        <s v="Virgin Islands National Park"/>
        <s v="Fort Vancouver National Historic Site"/>
        <s v="Olympic National Park"/>
        <s v="Mount Rainier National Park"/>
        <s v="Apostle Islands National Lakeshore"/>
        <s v="New River Gorge National Park and Preserve"/>
        <s v="Grand Teton National Park"/>
        <s v="Ozark National Scenic River" u="1"/>
        <s v="Hagerman Fossil Beds NM" u="1"/>
        <s v="Freedom Riders National Monument" u="1"/>
        <s v="Birmingham Civil Rights National Monument" u="1"/>
        <s v="Edgar Allen Poe National Historic Site" u="1"/>
        <s v="Kalaupapa National Historical Park" u="1"/>
        <s v="George Washington Carver National Monument" u="1"/>
        <s v="Wilson's Creek National Battlefield" u="1"/>
        <s v="Minidoka National Historical Site" u="1"/>
        <s v="Pictured Rocks National Lakeshore" u="1"/>
        <s v="Haleakala National Park" u="1"/>
        <s v="Sleeping Bear Dunes National Lakeshore" u="1"/>
        <s v="Craters of the Moon National Monument &amp; Preserve" u="1"/>
        <s v="Thaddeus Cosciuszko National Memorial" u="1"/>
      </sharedItems>
    </cacheField>
    <cacheField name="Project Title " numFmtId="0">
      <sharedItems count="128">
        <s v="Demolish Outdated Infrastructure to Enhance Scenic Features and Visitor Experience"/>
        <s v="Replace Concessioner Housing Units"/>
        <s v="Replace Water Filtration System at King Salmon"/>
        <s v="Replace Mammoth Wastewater Collection System"/>
        <s v="Replace the Yellowstone River Bridge"/>
        <s v="Rehabilitate/Replace Canyon &amp; Grant Village Wastewater Collection and Treatment Systems"/>
        <s v="Rehabilitate and Improve Old Faithful Water Treatment System and Demolish Abandoned Wastewater Treatment Plant"/>
        <s v="Rehabilitate Civil Rights Related Structures Including the Greyhound Bus Depot, Mural Building, and Interior of A. G. Gaston Motel"/>
        <s v="Rehabilitate Historic Bathhouses"/>
        <s v="Replace Wastewater Plant at South Rim Village"/>
        <s v="Rehabilitate Painted Desert Community Complex"/>
        <s v="Rehabilitate the North Rim and Roaring Springs Utility Systems"/>
        <s v="Rehabilitate Critical Utility Systems"/>
        <s v="Rehabilitate Primary Park Water Systems"/>
        <s v="Replace Water and Wastewater Systems at Elk Creek and Lake Fork"/>
        <s v="Repair and Replace 70KV Transmission Line From Parkline to Hwy 140 Powerhouse"/>
        <s v="Rehabilitate the Bridalveil Creek Campground Water Distribution System for Park Visitors"/>
        <s v="Rehabilitate the Tuolumne Meadows Campground to Enhance the Visitor Experience"/>
        <s v="Rehabilitate the Crane Flat Campground to Enhance the Visitor Experience"/>
        <s v="Rehabilitate El Portal Wastewater Treatment Facility and Administrative Camp"/>
        <s v="Rehabilitate Water Utility Infrastructure and Upgrade Access to Campgrounds"/>
        <s v="Rehabilitate Water and Wastewater Systems at Furnace Creek and Cow Creek"/>
        <s v="Rehabilitate Presidio Building 643 (PE-643) for NPS Maintenance Operations (Phase 2)"/>
        <s v="Stabilize Alcatraz Wharf"/>
        <s v="Rehabilitate Hyde Street Pier and the National Historic Landmark Eureka Ferryboat"/>
        <s v="Stabilize and Rehabilitate Alcatraz Island Historic Structures"/>
        <s v="Glacier Pt. Rd Rehabilitation"/>
        <s v="Rehabilitate Ahwahnee Hotel and Correct Critical Safety Hazards"/>
        <s v="Lodgepole Campground Water System Rehabilitation"/>
        <s v="Rehabilitate Grant Grove Historic Cabins and Shower House and Lodgepole Market"/>
        <s v="Rehabilitate Park Wastewater Treatment Facilities "/>
        <s v="Rehabilitate Headquarters East Water System and Moraine Park Campground Electrical Distribution"/>
        <s v="Replace Morefield and Wetherill Water Lines"/>
        <s v="Rehabilitate Park Housing"/>
        <s v="Rehabilitate Pedestrian/Bicycle Path from Inlet Bridge to Virginia Ave NW (Kennedy Center Trail Reconstruction)"/>
        <s v="Complete Jefferson Memorial Exterior Marble Restoration"/>
        <s v="Rehabilitate Historic Belmont Paul House"/>
        <s v="Rehabilitate Seawalls and Shoreline Landscape at the Tidal Basin and West Potomac Park - Phase II"/>
        <s v="Rehabilitate Seawalls and Shoreline Landscape at the Tidal Basin and West Potomac Park - Phase I"/>
        <s v="Rehabilitate Marina Bulkheads at Flamingo"/>
        <s v="Rehabilitate Parkwide Water and Wastewater Systems"/>
        <s v="Repair, Rehabilitation, Reconstruction of Roads and Parking"/>
        <s v="Rehabilitate Perimeter Fences to Protect Park Resources"/>
        <s v="Rehabilitate Water Treatment System"/>
        <s v="Rehabilitate Operational Buildings at Idaho Parks"/>
        <s v="Rehabilitate Historic Structures"/>
        <s v="Replace Mammoth Cave Hotel Roof To Correct Deficiencies and Improve Visitor Experience"/>
        <s v="Rehabilitate Cave Trails: New Entrance to Frozen Niagara"/>
        <s v="Rehabilitate and Repair Structures and Landscapes"/>
        <s v="Rehabilitate Building 107 and Demolish Hoosac Stores Warehouse Building - Phase II"/>
        <s v="Rehabilitate Building 107 and Demolish Hoosac Stores Warehouse Building"/>
        <s v="Restore Dorchester Monument and Hardscapes"/>
        <s v="Demolish Excess Structures to Improve Safety, Operations, and Promote Financial Sustainability"/>
        <s v="Preserve Historic Structures"/>
        <s v="Repair Failing Dam #5 Left Abutment"/>
        <s v="Repair Historic Potomac River Dam 4"/>
        <s v="Restore Canal Prism and Historic Dry-Stone Wall"/>
        <s v="Rehabilitate the Clara Barton National Historic Site"/>
        <s v="Replace Maintenance Facilities at McFarland Hill Headquarters"/>
        <s v="Rehabilitate Schoodic Point Water and Wastewater Systems"/>
        <s v="Rehabilitate Facilities on Manitou Islands "/>
        <s v="Complete Pavement Rehabilitation on High-Priority NPS Roads in Michigan "/>
        <s v="Replace Power Distribution Line Connecting Kettle Falls Hotel "/>
        <s v="Preserve Features and Systems of the Old Courthouse "/>
        <s v="Complete Pavement Rehabilitation on High-Priority NPS Roads in Missouri"/>
        <s v="Rehabilitate Sections of the Natchez Trace Parkway"/>
        <s v="Rehabilitate Final 9.3 miles of the Going-to-the-Sun Road &amp; Replace Bridge Over McDonald Creek"/>
        <s v="Replace Headquarters Wastewater System"/>
        <s v="Replace Swiftcurrent Water Distribution System"/>
        <s v="Replace Laurel Fork Bridge"/>
        <s v="BLRI Reconstruction (NC)"/>
        <s v="Rehabilitate sections of Blue Ridge Parkway in North Carolina"/>
        <s v="Rehabilitate Park Roads and Road Structures"/>
        <s v="South Unit Scenic Loop Slide Repair"/>
        <s v="Replace Electrical, HVAC, and Alarm Systems, and Rehabilitate Four Historic Structures"/>
        <s v="Rehabilitate and Repair Critical Sections of Old Mine Road"/>
        <s v="Rehabilitate Fort Hancock Potable Water and Wastewater System"/>
        <s v="Replace Shoreline Stabilization Structures at Sandy Hook and Jacob Riis"/>
        <s v="Rehabilitate Underground Utilities"/>
        <s v="Demolish Lake Mead Lodge Resort Complex and Restore Area to Native Condition"/>
        <s v="Relocate Callville Bay Water Intake Barge to Ensure Safe Drinking Water for Visitors &amp; Concessioners"/>
        <s v="Rehabilitate Deteriorated Wastewater Collection and Water Distribution Systems"/>
        <s v="Rehabilitate Floyd Bennett Field Wastewater Collection System at Jamaica Bay"/>
        <s v="Rehabilitate Hangars 3 and 4 at Floyd Bennett Field"/>
        <s v="Rehabilitate Terreplein "/>
        <s v="Rehabilitate Main Immigration Building Exterior Components"/>
        <s v="Rehabilitate Deteriorated and Failing Mission-Critical Utility System Infrastructure"/>
        <s v="Rehabilitate Battlefield Interpretive Experience"/>
        <s v="Rehabilitate Failing Upper Plaza at Perry’s Victory &amp; International Peace Memorial"/>
        <s v="Stabilize Riverbank at High Priority Areas along Towpath Trail and Valley Railway"/>
        <s v="Demolish Vacant Excess Structures"/>
        <s v="Rehabilitate Critical Utility Systems and Platt Developed Area "/>
        <s v="Rehabilitate Sections of the East Rim Drive "/>
        <s v="Rehabilitate Mission Dependent HVAC Systems and Implement Energy Conservation Measures"/>
        <s v="Rehabilitate the Interior and Exterior of First Bank"/>
        <s v="Delaware Water Gap Loop Road"/>
        <s v="Stabilize Cliff at San Fernando Bastion"/>
        <s v="Repair Historic Walls of Park Fortifications"/>
        <s v="Repair or Replace Docks at Fort Moultrie and Liberty Square"/>
        <s v="Foothills Parkway Rehabilitation"/>
        <s v="Rehabilitate Texas White House"/>
        <s v="Rehabilitate Park Water Systems"/>
        <s v="Rehabilitate or Replace the Chisos Mountains Lodge "/>
        <s v="Rehabilitate South Campground"/>
        <s v="Rehabilitate the Main Water System"/>
        <s v="Rehabilitate Sections of the Colonial Parkway "/>
        <s v="Stabilize York River Shoreline"/>
        <s v="Pavement Preservation Along 54 miles of Skyline Drive  and 19 overlooks associated with Skyline Drive."/>
        <s v="Remove Obsolete Structures and Restore Areas to Native Condition"/>
        <s v="Rehabilitate Sections of Blue Ridge Parkway in Virginia"/>
        <s v="GWMP North Section Rehabilitation"/>
        <s v="Replace Water and Wastewater Systems at Cinnamon and Trunk Bays"/>
        <s v="Rehabilitate Historic Main Parade Ground Barracks Building, Parking Areas, and Pathways for Visitor and Tenant Use"/>
        <s v="Rehabilitate Hurricane Ridge Day Lodge"/>
        <s v="Rehabilitate Ohanapecosh Campground and Replace Sewer Collection System "/>
        <s v="Rehabilitate Stevens Canyon Rd MP 5-14"/>
        <s v="Rehabilitate Waterfront at Little Sand Bay and Devils Island, Reconstruct Boathouse"/>
        <s v="Remove Excess Structures and Abandoned Buildings Parkwide and Address Utility Needs – Phase I"/>
        <s v="Remove Excess Structures and Abandoned Buildings Parkwide and Address Utility Needs"/>
        <s v="Correct Roof and Building Failures at HQ/Maintenance/Dispatch Complex"/>
        <s v="Repair and Improve the Moose - Wilson Road"/>
        <s v="Replace the Colter Bay Main Wastewater Lift Station"/>
        <s v="Rehabilitate and Reconfigure the Historic Laurel Dormitory at Old Faithful"/>
        <s v="Rehabilitate Exteriors of Fort Yellowstone Structures"/>
        <s v="Old Faithful to West Thumb, 3R"/>
        <s v="Lewis River Bridge"/>
        <s v="Rehabilitate Old Faithful Wastewater Collection &amp; Treatment System"/>
        <s v="Rehabilitate and Preserve Historic Powerhouse Building For Future Use" u="1"/>
      </sharedItems>
    </cacheField>
    <cacheField name="State " numFmtId="0">
      <sharedItems count="43">
        <s v="NV"/>
        <s v="AK"/>
        <s v="WY"/>
        <s v="AL"/>
        <s v="AR"/>
        <s v="AZ"/>
        <s v="UT"/>
        <s v="CA"/>
        <s v="CO"/>
        <s v="DC"/>
        <s v="FL"/>
        <s v="GA"/>
        <s v="HI"/>
        <s v="ID"/>
        <s v="IN"/>
        <s v="KY"/>
        <s v="MA"/>
        <s v="MD"/>
        <s v="ME"/>
        <s v="MI"/>
        <s v="MN"/>
        <s v="MO"/>
        <s v="MS"/>
        <s v="MT"/>
        <s v="NC"/>
        <s v="TN"/>
        <s v="ND"/>
        <s v="NH"/>
        <s v="NJ"/>
        <s v="NY"/>
        <s v="NM"/>
        <s v="OH"/>
        <s v="OK"/>
        <s v="OR"/>
        <s v="PA"/>
        <s v="PR"/>
        <s v="SC"/>
        <s v="TX"/>
        <s v="VA"/>
        <s v="VI"/>
        <s v="WA"/>
        <s v="WI"/>
        <s v="WV"/>
      </sharedItems>
    </cacheField>
    <cacheField name="Congressional District" numFmtId="0">
      <sharedItems count="66">
        <s v="AZ-09, NV-01, NV-03, NV-04"/>
        <s v="AK-AL"/>
        <s v="ID-02, MT-01, MT-02, WY-AL"/>
        <s v="AL-03"/>
        <s v="AR-04"/>
        <s v="AZ-02, AZ-09"/>
        <s v="AZ-02"/>
        <s v="AZ-02, UT-02, UT-03"/>
        <s v="AZ-07"/>
        <s v="CO-03"/>
        <s v="CA-05"/>
        <s v="CA-05, CA-20"/>
        <s v="CA-03, CA-23, NV-04"/>
        <s v="CA-02, CA-11, CA-15, CA-16"/>
        <s v="CA-11"/>
        <s v="CO-02"/>
        <s v="DC-AL"/>
        <s v="FL-26, FL-28"/>
        <s v="GA-14, TN-03"/>
        <s v="HI-02"/>
        <s v="ID-02"/>
        <s v="IN-01"/>
        <s v="KY-02"/>
        <s v="MA-03, MA-05"/>
        <s v="MA-07, MA-08"/>
        <s v="MA-09"/>
        <s v="MD-02"/>
        <s v="DC-AL, MD-06, MD-08, VA-10"/>
        <s v="MD-08"/>
        <s v="ME-01, ME-02"/>
        <s v="MI-01"/>
        <s v="MN-08"/>
        <s v="MO-01"/>
        <s v="MO-07"/>
        <s v="AL-05, MS-01, MS-02, MS-03, TN-04, TN-06, TN-07"/>
        <s v="MT-01"/>
        <s v="NC-05, NC-10, NC-11, VA-05, VA-06, VA-09"/>
        <s v="NC-11, TN-01, TN-02"/>
        <s v="ND-AL"/>
        <s v="NH-02"/>
        <s v="NJ-05, NJ-07, PA-07, PA-08"/>
        <s v="NY-05, NY-08, NY-11, NJ-06"/>
        <s v="NM-03"/>
        <s v="NV-04"/>
        <s v="NJ-08"/>
        <s v="NY-20"/>
        <s v="OH-09"/>
        <s v="OH-07, OH-11, OH-13"/>
        <s v="OK-04"/>
        <s v="OR-02"/>
        <s v="PA-02, PA-03"/>
        <s v="PR-AL"/>
        <s v="SC-01"/>
        <s v="TX-21"/>
        <s v="TX-23"/>
        <s v="UT-02"/>
        <s v="VA-01, VA-04"/>
        <s v="VA-05, VA-06, VA-07, VA-10"/>
        <s v="DC-AL, MD-08, VA-08"/>
        <s v="VI-AL"/>
        <s v="OR-05"/>
        <s v="WA-06"/>
        <s v="WA-03, WA-08"/>
        <s v="WI-08"/>
        <s v="WV-01"/>
        <s v="WY-AL"/>
      </sharedItems>
    </cacheField>
    <cacheField name="Outdated Cong. District" numFmtId="0">
      <sharedItems/>
    </cacheField>
    <cacheField name="Funding Estimate ($000)" numFmtId="164">
      <sharedItems containsSemiMixedTypes="0" containsString="0" containsNumber="1" minValue="80" maxValue="207800" count="153">
        <n v="21963"/>
        <n v="19267.71"/>
        <n v="7938"/>
        <n v="9327"/>
        <n v="71200"/>
        <n v="52588"/>
        <n v="20112"/>
        <n v="7451"/>
        <n v="16729"/>
        <n v="40456"/>
        <n v="33327"/>
        <n v="180642"/>
        <n v="72489"/>
        <n v="9887"/>
        <n v="13055"/>
        <n v="11823.6"/>
        <n v="3708.4079999999999"/>
        <n v="26177.634000000002"/>
        <n v="9800"/>
        <n v="179661"/>
        <n v="35344"/>
        <n v="62533"/>
        <n v="8781.0550000000003"/>
        <n v="36577"/>
        <n v="102281.66134359998"/>
        <n v="63584"/>
        <n v="40521"/>
        <n v="34213"/>
        <n v="997.30000000000007"/>
        <n v="21590"/>
        <n v="9563"/>
        <n v="31976"/>
        <n v="22969"/>
        <n v="12027"/>
        <n v="2090"/>
        <n v="3772.866"/>
        <n v="4327"/>
        <n v="38634"/>
        <n v="124292"/>
        <n v="19835.019"/>
        <n v="36916"/>
        <n v="5666"/>
        <n v="30539.055555555624"/>
        <n v="33599"/>
        <n v="9932"/>
        <n v="14812"/>
        <n v="8653.0259999999998"/>
        <n v="10128"/>
        <n v="27352"/>
        <n v="59392"/>
        <n v="36628"/>
        <n v="25384.993000000002"/>
        <n v="12572"/>
        <n v="15375"/>
        <n v="15686.460999999999"/>
        <n v="26470"/>
        <n v="7125"/>
        <n v="14982"/>
        <n v="26872.216"/>
        <n v="7624"/>
        <n v="31860"/>
        <n v="6625"/>
        <n v="13856"/>
        <n v="17110"/>
        <n v="15156"/>
        <n v="61246.000000000029"/>
        <n v="46212"/>
        <n v="17147.22"/>
        <n v="10921"/>
        <n v="15726"/>
        <n v="35314"/>
        <n v="123500"/>
        <n v="26789"/>
        <n v="25410"/>
        <n v="38325"/>
        <n v="14434"/>
        <n v="16869"/>
        <n v="11621"/>
        <n v="28287.497000000003"/>
        <n v="29089"/>
        <n v="4326.3609999999999"/>
        <n v="5179"/>
        <n v="4504"/>
        <n v="7673"/>
        <n v="25625"/>
        <n v="23848"/>
        <n v="20008"/>
        <n v="34150"/>
        <n v="6628.7049999999999"/>
        <n v="25077"/>
        <n v="24897"/>
        <n v="3392.0709999999999"/>
        <n v="38564"/>
        <n v="45200"/>
        <n v="22019"/>
        <n v="30163"/>
        <n v="21518.248"/>
        <n v="8211.9340000000011"/>
        <n v="41662"/>
        <n v="38409"/>
        <n v="33660"/>
        <n v="9119"/>
        <n v="54357"/>
        <n v="22630"/>
        <n v="11253"/>
        <n v="15326"/>
        <n v="128674"/>
        <n v="9965"/>
        <n v="26250"/>
        <n v="3516"/>
        <n v="32834"/>
        <n v="207800"/>
        <n v="21300"/>
        <n v="18617"/>
        <n v="7029"/>
        <n v="2886"/>
        <n v="27740"/>
        <n v="17200"/>
        <n v="1237"/>
        <n v="36169"/>
        <n v="15901.148999999999"/>
        <n v="28485.399999999998"/>
        <n v="6978.9740000000002"/>
        <n v="21140"/>
        <n v="22331.4"/>
        <n v="50170"/>
        <n v="37225"/>
        <n v="33629.999999999993"/>
        <n v="4729" u="1"/>
        <n v="30267" u="1"/>
        <n v="3359.7222222222222" u="1"/>
        <n v="80" u="1"/>
        <n v="1958" u="1"/>
        <n v="162" u="1"/>
        <n v="4626" u="1"/>
        <n v="21760" u="1"/>
        <n v="105681" u="1"/>
        <n v="3960.2159999999999" u="1"/>
        <n v="2722" u="1"/>
        <n v="30812" u="1"/>
        <n v="20223.009999999998" u="1"/>
        <n v="2612" u="1"/>
        <n v="2290" u="1"/>
        <n v="4335" u="1"/>
        <n v="2105" u="1"/>
        <n v="30912" u="1"/>
        <n v="14047.462962962962" u="1"/>
        <n v="13131.870370370369" u="1"/>
        <n v="12464" u="1"/>
        <n v="3348" u="1"/>
        <n v="27900" u="1"/>
        <n v="97" u="1"/>
        <n v="16512"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mazanec" refreshedDate="45012.685871412039" createdVersion="8" refreshedVersion="8" minRefreshableVersion="3" recordCount="337" xr:uid="{34F8A40E-4F41-40E6-8AE7-39FC39F62E85}">
  <cacheSource type="worksheet">
    <worksheetSource name="AllProjectData"/>
  </cacheSource>
  <cacheFields count="12">
    <cacheField name="Fund Source and Year" numFmtId="0">
      <sharedItems count="6">
        <s v="2022 LRF Project"/>
        <s v="2021 LRF Project"/>
        <s v="2024 LRF Project"/>
        <s v="2021 LRF MAT Projects"/>
        <s v="2023 LRF Project"/>
        <s v="2023 LRF MAT Projects"/>
      </sharedItems>
    </cacheField>
    <cacheField name="Funding Year" numFmtId="0">
      <sharedItems/>
    </cacheField>
    <cacheField name="Fund Source" numFmtId="0">
      <sharedItems/>
    </cacheField>
    <cacheField name="Region" numFmtId="0">
      <sharedItems/>
    </cacheField>
    <cacheField name="Unique ID " numFmtId="0">
      <sharedItems containsBlank="1"/>
    </cacheField>
    <cacheField name="PMIS" numFmtId="0">
      <sharedItems containsMixedTypes="1" containsNumber="1" containsInteger="1" minValue="151309" maxValue="330893"/>
    </cacheField>
    <cacheField name="Park Alpha" numFmtId="0">
      <sharedItems/>
    </cacheField>
    <cacheField name="Station or Unit Name " numFmtId="0">
      <sharedItems/>
    </cacheField>
    <cacheField name="Project Title " numFmtId="0">
      <sharedItems/>
    </cacheField>
    <cacheField name="State " numFmtId="0">
      <sharedItems count="52">
        <s v="NV"/>
        <s v="AK"/>
        <s v="WY"/>
        <s v="AL"/>
        <s v="AR"/>
        <s v="AZ"/>
        <s v="UT"/>
        <s v="CA"/>
        <s v="CO"/>
        <s v="CT"/>
        <s v="DC"/>
        <s v="DE"/>
        <s v="FL"/>
        <s v="GA"/>
        <s v="HI"/>
        <s v="ID"/>
        <s v="IN"/>
        <s v="KS"/>
        <s v="KY"/>
        <s v="LA"/>
        <s v="MA"/>
        <s v="MD"/>
        <s v="ME"/>
        <s v="MI"/>
        <s v="MN"/>
        <s v="MO"/>
        <s v="MS"/>
        <s v="MT"/>
        <s v="NC"/>
        <s v="TN"/>
        <s v="ND"/>
        <s v="NE"/>
        <s v="NH"/>
        <s v="NJ"/>
        <s v="NY"/>
        <s v="NM"/>
        <s v="OH"/>
        <s v="OK"/>
        <s v="OR"/>
        <s v="PA"/>
        <s v="PR"/>
        <s v="RI"/>
        <s v="SC"/>
        <s v="SD"/>
        <s v="TX"/>
        <s v="VA"/>
        <s v="VI"/>
        <s v="VT"/>
        <s v="WA"/>
        <s v="WI"/>
        <s v="WV"/>
        <s v="TBD"/>
      </sharedItems>
    </cacheField>
    <cacheField name="Cong. District" numFmtId="0">
      <sharedItems containsBlank="1" count="239">
        <s v="NV04, NV03"/>
        <s v="AKAL"/>
        <s v="AL"/>
        <s v="AL03"/>
        <s v="AL03, AL07"/>
        <s v="AR01"/>
        <s v="AR03"/>
        <s v="AR04"/>
        <s v="AZ01"/>
        <s v="AZ08"/>
        <s v="AZ01, UT02"/>
        <s v="AZ03"/>
        <s v="CA01"/>
        <s v="CA03"/>
        <s v="CA04"/>
        <s v="CA04, CA23"/>
        <s v="CA08"/>
        <s v="CA12"/>
        <s v="CA19"/>
        <s v="CA21"/>
        <s v="CA23"/>
        <s v="CO03"/>
        <s v="CO02"/>
        <s v="CT04"/>
        <s v="DCAL"/>
        <s v="DEAL"/>
        <s v="FL18"/>
        <s v="FL27"/>
        <s v="FL26"/>
        <s v="GA01"/>
        <s v="GA02"/>
        <s v="GA14"/>
        <s v="HI01"/>
        <s v="HI02"/>
        <s v="ID02"/>
        <s v="IN09"/>
        <s v="IN01"/>
        <s v="KS01"/>
        <s v="KY02"/>
        <s v="LA04"/>
        <s v="MA03, MA05"/>
        <s v="MA02"/>
        <s v="MA04"/>
        <s v="MA06"/>
        <s v="MA07"/>
        <s v="MA09"/>
        <s v="MA08"/>
        <s v="MD06"/>
        <s v="MD01"/>
        <s v="MD08"/>
        <s v="ME02"/>
        <s v="MI01"/>
        <s v="MI01, MI04"/>
        <s v="MN08"/>
        <s v="MO05"/>
        <s v="MO07"/>
        <s v="MO08"/>
        <s v="MO01"/>
        <s v="MO07, MO08"/>
        <s v="MS02"/>
        <s v="MS01, MS02"/>
        <s v="MT"/>
        <s v="MTAL"/>
        <s v="NC11"/>
        <s v="NC03"/>
        <s v="NC06"/>
        <s v="NC07"/>
        <s v="NC05"/>
        <s v="NC05, NC10, NC11"/>
        <s v="NC10, NC11"/>
        <s v="NC11, TN01"/>
        <s v="NDAL"/>
        <s v="NE03"/>
        <s v="NH02"/>
        <s v="NJ11"/>
        <s v="NJ08"/>
        <s v="NJ05"/>
        <s v="NJ06"/>
        <s v="NJ06, NY05"/>
        <s v="NM01"/>
        <s v="NM02"/>
        <s v="NM03"/>
        <s v="NV03"/>
        <s v="NV03, NV04"/>
        <s v="NV04"/>
        <s v="NY01"/>
        <s v="NY17"/>
        <s v="NY20"/>
        <s v="NY21"/>
        <s v="NY23"/>
        <s v="NY24"/>
        <s v="NY03"/>
        <s v="NY08"/>
        <s v="NY10"/>
        <s v="NY10, NJ08"/>
        <s v="NY11"/>
        <s v="OH09"/>
        <s v="OH10, OH13"/>
        <s v="OH13, OH14"/>
        <s v="OK04"/>
        <s v="OR04"/>
        <s v="OR02"/>
        <s v="PA10"/>
        <s v="PA12"/>
        <s v="PA06"/>
        <s v="PA01"/>
        <s v="PA03"/>
        <s v="PA08"/>
        <s v="PRAL"/>
        <s v="RI01"/>
        <s v="SC01"/>
        <s v="SC05"/>
        <s v="SC02"/>
        <s v="SD"/>
        <s v="TN04, TN06"/>
        <s v="TN06"/>
        <s v="TN08"/>
        <s v="TN01"/>
        <s v="TN02"/>
        <s v="TX20"/>
        <s v="TX21"/>
        <s v="TX23"/>
        <s v="UT02"/>
        <s v="UT03"/>
        <s v="VA01"/>
        <s v="VA10"/>
        <s v="VA02"/>
        <s v="VA03"/>
        <s v="VA05"/>
        <s v="VA04"/>
        <s v="VA01, VA02"/>
        <s v="VA05,  VA07, VA10"/>
        <s v="VA05, VA07"/>
        <s v="VA06, VA05"/>
        <s v="VA08"/>
        <s v="VI01"/>
        <s v="VIAL"/>
        <s v="VT"/>
        <s v="WA02"/>
        <s v="WA03"/>
        <s v="WA06"/>
        <s v="WA08"/>
        <s v="WI07"/>
        <s v="WV01"/>
        <s v="WV02"/>
        <s v="WV03"/>
        <s v="WYAL"/>
        <m/>
        <s v="CO 3" u="1"/>
        <s v="NC 3" u="1"/>
        <s v="PA 10" u="1"/>
        <s v="MI 1" u="1"/>
        <s v="KS 1" u="1"/>
        <s v="CA-23" u="1"/>
        <s v="NY 24" u="1"/>
        <s v="AR 3" u="1"/>
        <s v="MA 6" u="1"/>
        <s v="SC 5" u="1"/>
        <s v="NH 2" u="1"/>
        <s v="NY 20" u="1"/>
        <s v="VA 2" u="1"/>
        <s v="VI" u="1"/>
        <s v="MO 7" u="1"/>
        <s v="NM 1" u="1"/>
        <s v="TX 21" u="1"/>
        <s v="MA 7" u="1"/>
        <s v="VA 3" u="1"/>
        <s v="HI 1" u="1"/>
        <s v="KY 2" u="1"/>
        <s v="PA 6" u="1"/>
        <s v="PR" u="1"/>
        <s v="MO 8" u="1"/>
        <s v="DE" u="1"/>
        <s v="NM 2" u="1"/>
        <s v="TN 6" u="1"/>
        <s v="NY 17" u="1"/>
        <s v="NY 1" u="1"/>
        <s v="GA, GA 1" u="1"/>
        <s v="MA 2" u="1"/>
        <s v="SC 1" u="1"/>
        <s v="CT 4" u="1"/>
        <s v="CA, CA 1" u="1"/>
        <s v="HI 2" u="1"/>
        <s v="MN 8" u="1"/>
        <s v="VA 10" u="1"/>
        <s v="UT 2" u="1"/>
        <s v="WI 7" u="1"/>
        <s v="NM 3" u="1"/>
        <s v="FL 27" u="1"/>
        <s v="WV 1" u="1"/>
        <s v="AZ 1" u="1"/>
        <s v="NC 6" u="1"/>
        <s v="OH-09" u="1"/>
        <s v="MA, MA 9" u="1"/>
        <s v="NY 23" u="1"/>
        <s v="NY 8" u="1"/>
        <s v="NY 21" u="1"/>
        <s v="MA 9" u="1"/>
        <s v="TN, TN 1" u="1"/>
        <s v="VA 5" u="1"/>
        <s v="NY, NY 8" u="1"/>
        <s v="DC" u="1"/>
        <s v="MD 6" u="1"/>
        <s v="TN 4, TN 6" u="1"/>
        <s v="SC, SC 2" u="1"/>
        <s v="NJ 11" u="1"/>
        <s v="IN 9" u="1"/>
        <s v="OR 4" u="1"/>
        <s v="UT 3" u="1"/>
        <s v="TN 8" u="1"/>
        <s v="MS 2" u="1"/>
        <s v="WV 2" u="1"/>
        <s v="MA 03, 05" u="1"/>
        <s v="NC 7" u="1"/>
        <s v="NY 3" u="1"/>
        <s v="NE 3" u="1"/>
        <s v="NC 11" u="1"/>
        <s v="TX 20" u="1"/>
        <s v="AR 1" u="1"/>
        <s v="AZ 8" u="1"/>
        <s v="VI 1" u="1"/>
        <s v="MA 4" u="1"/>
        <s v="RI 1" u="1"/>
        <s v="GA 1" u="1"/>
        <s v="CA 1" u="1"/>
        <s v="MO 5" u="1"/>
        <s v="NJ 8" u="1"/>
        <s v="FL 18" u="1"/>
        <s v="WA 2" u="1"/>
        <s v="GA 2" u="1"/>
        <s v="VA 1" u="1"/>
        <s v="ND" u="1"/>
        <s v=" NV04, NV03" u="1"/>
        <s v="VA, VA 4" u="1"/>
        <s v="ID 2" u="1"/>
        <s v="AL 3" u="1"/>
        <s v="LA 4" u="1"/>
        <s v="PA 12" u="1"/>
        <s v="AR, AR 3" u="1"/>
      </sharedItems>
    </cacheField>
    <cacheField name="Funding Estimate ($000)" numFmtId="164">
      <sharedItems containsSemiMixedTypes="0" containsString="0" containsNumber="1" minValue="0" maxValue="90000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mazanec" refreshedDate="45012.685868287037" backgroundQuery="1" createdVersion="3" refreshedVersion="8" minRefreshableVersion="3" recordCount="0" supportSubquery="1" supportAdvancedDrill="1" xr:uid="{CD171A87-4866-421D-BCC4-4E3225FDDF4D}">
  <cacheSource type="external" connectionId="1">
    <extLst>
      <ext xmlns:x14="http://schemas.microsoft.com/office/spreadsheetml/2009/9/main" uri="{F057638F-6D5F-4e77-A914-E7F072B9BCA8}">
        <x14:sourceConnection name="ThisWorkbookDataModel"/>
      </ext>
    </extLst>
  </cacheSource>
  <cacheFields count="0"/>
  <cacheHierarchies count="13">
    <cacheHierarchy uniqueName="[AllMATProjects].[Park Alpha]" caption="Park Alpha" attribute="1" defaultMemberUniqueName="[AllMATProjects].[Park Alpha].[All]" allUniqueName="[AllMATProjects].[Park Alpha].[All]" dimensionUniqueName="[AllMATProjects]" displayFolder="" count="0" memberValueDatatype="130" unbalanced="0"/>
    <cacheHierarchy uniqueName="[AllMATProjects].[Park Name]" caption="Park Name" attribute="1" defaultMemberUniqueName="[AllMATProjects].[Park Name].[All]" allUniqueName="[AllMATProjects].[Park Name].[All]" dimensionUniqueName="[AllMATProjects]" displayFolder="" count="0" memberValueDatatype="130" unbalanced="0"/>
    <cacheHierarchy uniqueName="[AllMATProjects].[PMIS Number]" caption="PMIS Number" attribute="1" defaultMemberUniqueName="[AllMATProjects].[PMIS Number].[All]" allUniqueName="[AllMATProjects].[PMIS Number].[All]" dimensionUniqueName="[AllMATProjects]" displayFolder="" count="0" memberValueDatatype="130" unbalanced="0"/>
    <cacheHierarchy uniqueName="[AllMATProjects].[Region]" caption="Region" attribute="1" defaultMemberUniqueName="[AllMATProjects].[Region].[All]" allUniqueName="[AllMATProjects].[Region].[All]" dimensionUniqueName="[AllMATProjects]" displayFolder="" count="0" memberValueDatatype="130" unbalanced="0"/>
    <cacheHierarchy uniqueName="[AllMATProjects].[State]" caption="State" attribute="1" defaultMemberUniqueName="[AllMATProjects].[State].[All]" allUniqueName="[AllMATProjects].[State].[All]" dimensionUniqueName="[AllMATProjects]" displayFolder="" count="0" memberValueDatatype="130" unbalanced="0"/>
    <cacheHierarchy uniqueName="[AllMATProjects].[Project Cost]" caption="Project Cost" attribute="1" defaultMemberUniqueName="[AllMATProjects].[Project Cost].[All]" allUniqueName="[AllMATProjects].[Project Cost].[All]" dimensionUniqueName="[AllMATProjects]" displayFolder="" count="0" memberValueDatatype="5" unbalanced="0"/>
    <cacheHierarchy uniqueName="[AllMATProjects].[Funding Year]" caption="Funding Year" attribute="1" defaultMemberUniqueName="[AllMATProjects].[Funding Year].[All]" allUniqueName="[AllMATProjects].[Funding Year].[All]" dimensionUniqueName="[AllMATProjects]" displayFolder="" count="2" memberValueDatatype="20" unbalanced="0"/>
    <cacheHierarchy uniqueName="[AllMATProjects].[Project Title]" caption="Project Title" attribute="1" defaultMemberUniqueName="[AllMATProjects].[Project Title].[All]" allUniqueName="[AllMATProjects].[Project Title].[All]" dimensionUniqueName="[AllMATProjects]" displayFolder="" count="0" memberValueDatatype="130" unbalanced="0"/>
    <cacheHierarchy uniqueName="[Measures].[__XL_Count AllMATProjects]" caption="__XL_Count AllMATProjects" measure="1" displayFolder="" measureGroup="AllMATProjects" count="0" hidden="1"/>
    <cacheHierarchy uniqueName="[Measures].[__No measures defined]" caption="__No measures defined" measure="1" displayFolder="" count="0" hidden="1"/>
    <cacheHierarchy uniqueName="[Measures].[Count of PMIS Number]" caption="Count of PMIS Number" measure="1" displayFolder="" measureGroup="AllMATProjects" count="0" hidden="1">
      <extLst>
        <ext xmlns:x15="http://schemas.microsoft.com/office/spreadsheetml/2010/11/main" uri="{B97F6D7D-B522-45F9-BDA1-12C45D357490}">
          <x15:cacheHierarchy aggregatedColumn="2"/>
        </ext>
      </extLst>
    </cacheHierarchy>
    <cacheHierarchy uniqueName="[Measures].[Count of Project Title]" caption="Count of Project Title" measure="1" displayFolder="" measureGroup="AllMATProjects" count="0" hidden="1">
      <extLst>
        <ext xmlns:x15="http://schemas.microsoft.com/office/spreadsheetml/2010/11/main" uri="{B97F6D7D-B522-45F9-BDA1-12C45D357490}">
          <x15:cacheHierarchy aggregatedColumn="7"/>
        </ext>
      </extLst>
    </cacheHierarchy>
    <cacheHierarchy uniqueName="[Measures].[Sum of Project Cost]" caption="Sum of Project Cost" measure="1" displayFolder="" measureGroup="AllMATProjects"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1027474421"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1">
  <r>
    <x v="0"/>
    <s v="PWR"/>
    <x v="0"/>
    <n v="284991"/>
    <s v="LAKE"/>
    <x v="0"/>
    <x v="0"/>
    <x v="0"/>
    <x v="0"/>
    <s v="NV04, NV03"/>
    <x v="0"/>
  </r>
  <r>
    <x v="1"/>
    <s v="AKR"/>
    <x v="1"/>
    <n v="266667"/>
    <s v="GLBA"/>
    <x v="1"/>
    <x v="1"/>
    <x v="1"/>
    <x v="1"/>
    <s v="AKAL"/>
    <x v="1"/>
  </r>
  <r>
    <x v="2"/>
    <s v="AKR"/>
    <x v="2"/>
    <n v="312344"/>
    <s v="KATM"/>
    <x v="2"/>
    <x v="2"/>
    <x v="1"/>
    <x v="1"/>
    <s v="AKAL"/>
    <x v="2"/>
  </r>
  <r>
    <x v="0"/>
    <s v="IMR"/>
    <x v="3"/>
    <n v="311631"/>
    <s v="YELL"/>
    <x v="3"/>
    <x v="3"/>
    <x v="2"/>
    <x v="2"/>
    <s v="AL"/>
    <x v="3"/>
  </r>
  <r>
    <x v="0"/>
    <s v="IMR"/>
    <x v="4"/>
    <n v="225354"/>
    <s v="YELL"/>
    <x v="3"/>
    <x v="4"/>
    <x v="2"/>
    <x v="2"/>
    <s v="AL"/>
    <x v="4"/>
  </r>
  <r>
    <x v="0"/>
    <s v="IMR"/>
    <x v="5"/>
    <n v="310402"/>
    <s v="YELL"/>
    <x v="3"/>
    <x v="5"/>
    <x v="2"/>
    <x v="2"/>
    <s v="AL"/>
    <x v="5"/>
  </r>
  <r>
    <x v="0"/>
    <s v="IMR"/>
    <x v="6"/>
    <n v="310533"/>
    <s v="YELL"/>
    <x v="3"/>
    <x v="6"/>
    <x v="2"/>
    <x v="2"/>
    <s v="AL"/>
    <x v="6"/>
  </r>
  <r>
    <x v="3"/>
    <s v="SER"/>
    <x v="7"/>
    <s v="253825, 316236"/>
    <s v="FRRI, BICI"/>
    <x v="4"/>
    <x v="7"/>
    <x v="3"/>
    <x v="3"/>
    <s v="AL03, AL07"/>
    <x v="7"/>
  </r>
  <r>
    <x v="3"/>
    <s v="MWR"/>
    <x v="8"/>
    <n v="318915"/>
    <s v="HOSP"/>
    <x v="5"/>
    <x v="8"/>
    <x v="4"/>
    <x v="4"/>
    <s v="AR04"/>
    <x v="8"/>
  </r>
  <r>
    <x v="0"/>
    <s v="IMR"/>
    <x v="9"/>
    <n v="257282"/>
    <s v="GRCA"/>
    <x v="6"/>
    <x v="9"/>
    <x v="5"/>
    <x v="5"/>
    <s v="AZ01"/>
    <x v="9"/>
  </r>
  <r>
    <x v="3"/>
    <s v="IMR"/>
    <x v="10"/>
    <n v="267538"/>
    <s v="PEFO"/>
    <x v="7"/>
    <x v="10"/>
    <x v="5"/>
    <x v="6"/>
    <s v="AZ01"/>
    <x v="10"/>
  </r>
  <r>
    <x v="2"/>
    <s v="IMR"/>
    <x v="11"/>
    <n v="318719"/>
    <s v="GRCA"/>
    <x v="6"/>
    <x v="11"/>
    <x v="5"/>
    <x v="5"/>
    <s v="AZ01"/>
    <x v="11"/>
  </r>
  <r>
    <x v="3"/>
    <s v="IMR"/>
    <x v="12"/>
    <n v="318744"/>
    <s v="GLCA"/>
    <x v="8"/>
    <x v="12"/>
    <x v="5"/>
    <x v="7"/>
    <s v="AZ01, UT02"/>
    <x v="12"/>
  </r>
  <r>
    <x v="3"/>
    <s v="IMR"/>
    <x v="12"/>
    <n v="318744"/>
    <s v="GLCA"/>
    <x v="8"/>
    <x v="12"/>
    <x v="6"/>
    <x v="7"/>
    <s v="AZ01, UT02"/>
    <x v="12"/>
  </r>
  <r>
    <x v="0"/>
    <s v="IMR"/>
    <x v="13"/>
    <n v="240821"/>
    <s v="ORPI"/>
    <x v="9"/>
    <x v="13"/>
    <x v="5"/>
    <x v="8"/>
    <s v="AZ03"/>
    <x v="13"/>
  </r>
  <r>
    <x v="2"/>
    <s v="IMR"/>
    <x v="14"/>
    <n v="318472"/>
    <s v="CURE"/>
    <x v="10"/>
    <x v="14"/>
    <x v="7"/>
    <x v="9"/>
    <s v="CA03"/>
    <x v="14"/>
  </r>
  <r>
    <x v="1"/>
    <s v="PWR"/>
    <x v="15"/>
    <n v="271651"/>
    <s v="YOSE"/>
    <x v="11"/>
    <x v="15"/>
    <x v="7"/>
    <x v="10"/>
    <s v="CA04"/>
    <x v="15"/>
  </r>
  <r>
    <x v="1"/>
    <s v="PWR"/>
    <x v="16"/>
    <n v="228664"/>
    <s v="YOSE"/>
    <x v="11"/>
    <x v="16"/>
    <x v="7"/>
    <x v="10"/>
    <s v="CA04"/>
    <x v="16"/>
  </r>
  <r>
    <x v="1"/>
    <s v="PWR"/>
    <x v="17"/>
    <n v="229677"/>
    <s v="YOSE"/>
    <x v="11"/>
    <x v="17"/>
    <x v="7"/>
    <x v="10"/>
    <s v="CA04"/>
    <x v="17"/>
  </r>
  <r>
    <x v="1"/>
    <s v="PWR"/>
    <x v="18"/>
    <n v="312448"/>
    <s v="YOSE"/>
    <x v="11"/>
    <x v="18"/>
    <x v="7"/>
    <x v="10"/>
    <s v="CA04"/>
    <x v="18"/>
  </r>
  <r>
    <x v="2"/>
    <s v="PWR"/>
    <x v="19"/>
    <n v="196416"/>
    <s v="YOSE"/>
    <x v="11"/>
    <x v="19"/>
    <x v="7"/>
    <x v="10"/>
    <s v="CA04"/>
    <x v="19"/>
  </r>
  <r>
    <x v="2"/>
    <s v="PWR"/>
    <x v="20"/>
    <n v="326160"/>
    <s v="SEKI"/>
    <x v="12"/>
    <x v="20"/>
    <x v="7"/>
    <x v="11"/>
    <s v="CA04, CA23"/>
    <x v="20"/>
  </r>
  <r>
    <x v="2"/>
    <s v="PWR"/>
    <x v="21"/>
    <n v="318717"/>
    <s v="DEVA"/>
    <x v="13"/>
    <x v="21"/>
    <x v="7"/>
    <x v="12"/>
    <s v="CA08"/>
    <x v="21"/>
  </r>
  <r>
    <x v="1"/>
    <s v="PWR"/>
    <x v="22"/>
    <n v="215452"/>
    <s v="GOGA"/>
    <x v="14"/>
    <x v="22"/>
    <x v="7"/>
    <x v="13"/>
    <s v="CA12"/>
    <x v="22"/>
  </r>
  <r>
    <x v="0"/>
    <s v="PWR"/>
    <x v="23"/>
    <n v="215726"/>
    <s v="GOGA"/>
    <x v="14"/>
    <x v="23"/>
    <x v="7"/>
    <x v="13"/>
    <s v="CA12"/>
    <x v="23"/>
  </r>
  <r>
    <x v="3"/>
    <s v="PWR"/>
    <x v="24"/>
    <n v="319315"/>
    <s v="SAFR"/>
    <x v="15"/>
    <x v="24"/>
    <x v="7"/>
    <x v="14"/>
    <s v="CA12"/>
    <x v="24"/>
  </r>
  <r>
    <x v="3"/>
    <s v="PWR"/>
    <x v="25"/>
    <n v="311373"/>
    <s v="GOGA"/>
    <x v="14"/>
    <x v="25"/>
    <x v="7"/>
    <x v="13"/>
    <s v="CA12"/>
    <x v="25"/>
  </r>
  <r>
    <x v="1"/>
    <s v="PWR"/>
    <x v="26"/>
    <n v="235876"/>
    <s v="YOSE"/>
    <x v="11"/>
    <x v="26"/>
    <x v="7"/>
    <x v="10"/>
    <s v="CA19"/>
    <x v="26"/>
  </r>
  <r>
    <x v="0"/>
    <s v="PWR"/>
    <x v="27"/>
    <n v="154910"/>
    <s v="YOSE"/>
    <x v="11"/>
    <x v="27"/>
    <x v="7"/>
    <x v="10"/>
    <s v="CA19"/>
    <x v="27"/>
  </r>
  <r>
    <x v="1"/>
    <s v="PWR"/>
    <x v="28"/>
    <n v="194297"/>
    <s v="SEKI"/>
    <x v="16"/>
    <x v="28"/>
    <x v="7"/>
    <x v="11"/>
    <s v="CA21"/>
    <x v="28"/>
  </r>
  <r>
    <x v="2"/>
    <s v="PWR"/>
    <x v="29"/>
    <n v="317643"/>
    <s v="SEKI"/>
    <x v="12"/>
    <x v="29"/>
    <x v="7"/>
    <x v="11"/>
    <s v="CA21"/>
    <x v="29"/>
  </r>
  <r>
    <x v="0"/>
    <s v="PWR"/>
    <x v="30"/>
    <n v="317446"/>
    <s v="SEKI"/>
    <x v="16"/>
    <x v="30"/>
    <x v="7"/>
    <x v="11"/>
    <s v="CA23"/>
    <x v="30"/>
  </r>
  <r>
    <x v="1"/>
    <s v="IMR"/>
    <x v="31"/>
    <n v="239689"/>
    <s v="ROMO"/>
    <x v="17"/>
    <x v="31"/>
    <x v="8"/>
    <x v="15"/>
    <s v="CO02"/>
    <x v="31"/>
  </r>
  <r>
    <x v="0"/>
    <s v="IMR"/>
    <x v="32"/>
    <n v="317500"/>
    <s v="MEVE"/>
    <x v="18"/>
    <x v="32"/>
    <x v="8"/>
    <x v="9"/>
    <s v="CO03"/>
    <x v="32"/>
  </r>
  <r>
    <x v="2"/>
    <s v="IMR"/>
    <x v="33"/>
    <n v="315541"/>
    <s v="GRSA"/>
    <x v="19"/>
    <x v="33"/>
    <x v="8"/>
    <x v="9"/>
    <s v="CO03"/>
    <x v="33"/>
  </r>
  <r>
    <x v="1"/>
    <s v="NCR"/>
    <x v="34"/>
    <n v="215438"/>
    <s v="NAMA"/>
    <x v="20"/>
    <x v="34"/>
    <x v="9"/>
    <x v="16"/>
    <s v="DCAL"/>
    <x v="34"/>
  </r>
  <r>
    <x v="1"/>
    <s v="NCR"/>
    <x v="35"/>
    <n v="216036"/>
    <s v="NAMA"/>
    <x v="20"/>
    <x v="35"/>
    <x v="9"/>
    <x v="16"/>
    <s v="DCAL"/>
    <x v="35"/>
  </r>
  <r>
    <x v="1"/>
    <s v="NCR"/>
    <x v="36"/>
    <n v="310286"/>
    <s v="NAMA"/>
    <x v="20"/>
    <x v="36"/>
    <x v="9"/>
    <x v="16"/>
    <s v="DCAL"/>
    <x v="36"/>
  </r>
  <r>
    <x v="2"/>
    <s v="NCR"/>
    <x v="37"/>
    <n v="318722"/>
    <s v="NAMA"/>
    <x v="21"/>
    <x v="37"/>
    <x v="9"/>
    <x v="16"/>
    <s v="DCAL"/>
    <x v="37"/>
  </r>
  <r>
    <x v="3"/>
    <s v="NCR"/>
    <x v="37"/>
    <n v="318722"/>
    <s v="NAMA"/>
    <x v="20"/>
    <x v="38"/>
    <x v="9"/>
    <x v="16"/>
    <s v="DCAL"/>
    <x v="38"/>
  </r>
  <r>
    <x v="1"/>
    <s v="SER"/>
    <x v="38"/>
    <n v="242522"/>
    <s v="EVER"/>
    <x v="22"/>
    <x v="39"/>
    <x v="10"/>
    <x v="17"/>
    <s v="FL26"/>
    <x v="39"/>
  </r>
  <r>
    <x v="3"/>
    <s v="SER"/>
    <x v="39"/>
    <n v="290451"/>
    <s v="EVER"/>
    <x v="22"/>
    <x v="40"/>
    <x v="10"/>
    <x v="17"/>
    <s v="FL26"/>
    <x v="40"/>
  </r>
  <r>
    <x v="3"/>
    <s v="SER"/>
    <x v="40"/>
    <n v="246003"/>
    <s v="CHCH"/>
    <x v="23"/>
    <x v="41"/>
    <x v="11"/>
    <x v="18"/>
    <s v="GA14"/>
    <x v="41"/>
  </r>
  <r>
    <x v="3"/>
    <s v="PWR"/>
    <x v="41"/>
    <n v="318735"/>
    <s v="HALE, HAVO, KALA"/>
    <x v="24"/>
    <x v="42"/>
    <x v="12"/>
    <x v="19"/>
    <s v="HI02"/>
    <x v="42"/>
  </r>
  <r>
    <x v="2"/>
    <s v="PWR"/>
    <x v="42"/>
    <n v="326181"/>
    <s v="HAVO"/>
    <x v="25"/>
    <x v="43"/>
    <x v="12"/>
    <x v="19"/>
    <s v="HI02"/>
    <x v="43"/>
  </r>
  <r>
    <x v="3"/>
    <s v="PWR"/>
    <x v="43"/>
    <s v="323904, 314578, 314972 "/>
    <s v="CRMO, HAFO, MIIN"/>
    <x v="26"/>
    <x v="44"/>
    <x v="13"/>
    <x v="20"/>
    <s v="ID02"/>
    <x v="44"/>
  </r>
  <r>
    <x v="3"/>
    <s v="MWR"/>
    <x v="44"/>
    <n v="318674"/>
    <s v="INDU"/>
    <x v="27"/>
    <x v="45"/>
    <x v="14"/>
    <x v="21"/>
    <s v="IN01"/>
    <x v="45"/>
  </r>
  <r>
    <x v="1"/>
    <s v="SER"/>
    <x v="45"/>
    <n v="217837"/>
    <s v="MACA"/>
    <x v="28"/>
    <x v="46"/>
    <x v="15"/>
    <x v="22"/>
    <s v="KY02"/>
    <x v="46"/>
  </r>
  <r>
    <x v="0"/>
    <s v="SER"/>
    <x v="46"/>
    <n v="239273"/>
    <s v="MACA"/>
    <x v="28"/>
    <x v="47"/>
    <x v="15"/>
    <x v="22"/>
    <s v="KY02"/>
    <x v="47"/>
  </r>
  <r>
    <x v="0"/>
    <s v="NER"/>
    <x v="47"/>
    <n v="317529"/>
    <s v="MIMA"/>
    <x v="29"/>
    <x v="48"/>
    <x v="16"/>
    <x v="23"/>
    <s v="MA03, MA05"/>
    <x v="48"/>
  </r>
  <r>
    <x v="2"/>
    <s v="NER"/>
    <x v="48"/>
    <n v="318750"/>
    <s v="BOST"/>
    <x v="30"/>
    <x v="49"/>
    <x v="16"/>
    <x v="24"/>
    <s v="MA07"/>
    <x v="49"/>
  </r>
  <r>
    <x v="3"/>
    <s v="NER"/>
    <x v="48"/>
    <n v="318750"/>
    <s v="BOST"/>
    <x v="30"/>
    <x v="50"/>
    <x v="16"/>
    <x v="24"/>
    <s v="MA07"/>
    <x v="50"/>
  </r>
  <r>
    <x v="1"/>
    <s v="NER"/>
    <x v="49"/>
    <n v="254798"/>
    <s v="BOST"/>
    <x v="30"/>
    <x v="51"/>
    <x v="16"/>
    <x v="24"/>
    <s v="MA08"/>
    <x v="51"/>
  </r>
  <r>
    <x v="0"/>
    <s v="NER"/>
    <x v="50"/>
    <n v="304727"/>
    <s v="CACO"/>
    <x v="31"/>
    <x v="52"/>
    <x v="16"/>
    <x v="25"/>
    <s v="MA09"/>
    <x v="52"/>
  </r>
  <r>
    <x v="2"/>
    <s v="NER"/>
    <x v="51"/>
    <n v="326087"/>
    <s v="HAMP"/>
    <x v="32"/>
    <x v="53"/>
    <x v="17"/>
    <x v="26"/>
    <s v="MD01"/>
    <x v="53"/>
  </r>
  <r>
    <x v="1"/>
    <s v="NCR"/>
    <x v="52"/>
    <n v="287511"/>
    <s v="CHOH"/>
    <x v="33"/>
    <x v="54"/>
    <x v="17"/>
    <x v="27"/>
    <s v="MD06"/>
    <x v="54"/>
  </r>
  <r>
    <x v="2"/>
    <s v="NCR"/>
    <x v="53"/>
    <s v="326202A"/>
    <s v="CHOH"/>
    <x v="33"/>
    <x v="55"/>
    <x v="17"/>
    <x v="27"/>
    <s v="MD06"/>
    <x v="55"/>
  </r>
  <r>
    <x v="0"/>
    <s v="NCR"/>
    <x v="54"/>
    <n v="241449"/>
    <s v="CHOH"/>
    <x v="33"/>
    <x v="56"/>
    <x v="17"/>
    <x v="27"/>
    <s v="MD08"/>
    <x v="56"/>
  </r>
  <r>
    <x v="3"/>
    <s v="NCR"/>
    <x v="55"/>
    <n v="312325"/>
    <s v="CLBA"/>
    <x v="34"/>
    <x v="57"/>
    <x v="17"/>
    <x v="28"/>
    <s v="MD08"/>
    <x v="57"/>
  </r>
  <r>
    <x v="1"/>
    <s v="NER"/>
    <x v="56"/>
    <n v="151309"/>
    <s v="ACAD"/>
    <x v="35"/>
    <x v="58"/>
    <x v="18"/>
    <x v="29"/>
    <s v="ME02"/>
    <x v="58"/>
  </r>
  <r>
    <x v="0"/>
    <s v="NER"/>
    <x v="57"/>
    <n v="312255"/>
    <s v="ACAD"/>
    <x v="35"/>
    <x v="59"/>
    <x v="18"/>
    <x v="29"/>
    <s v="ME02"/>
    <x v="59"/>
  </r>
  <r>
    <x v="2"/>
    <s v="MWR"/>
    <x v="58"/>
    <n v="318729"/>
    <s v="SLBE"/>
    <x v="36"/>
    <x v="60"/>
    <x v="19"/>
    <x v="30"/>
    <s v="MI01"/>
    <x v="60"/>
  </r>
  <r>
    <x v="3"/>
    <s v="MWR"/>
    <x v="59"/>
    <s v="323974, 324003"/>
    <s v="PIRO, SLBE"/>
    <x v="37"/>
    <x v="61"/>
    <x v="19"/>
    <x v="30"/>
    <s v="MI01, MI04"/>
    <x v="61"/>
  </r>
  <r>
    <x v="2"/>
    <s v="MWR"/>
    <x v="60"/>
    <n v="306890"/>
    <s v="VOYA"/>
    <x v="38"/>
    <x v="62"/>
    <x v="20"/>
    <x v="31"/>
    <s v="MN08"/>
    <x v="62"/>
  </r>
  <r>
    <x v="2"/>
    <s v="MWR"/>
    <x v="61"/>
    <n v="325913"/>
    <s v="JEFF"/>
    <x v="39"/>
    <x v="63"/>
    <x v="21"/>
    <x v="32"/>
    <s v="MO01"/>
    <x v="63"/>
  </r>
  <r>
    <x v="3"/>
    <s v="MWR"/>
    <x v="62"/>
    <s v="318542, 233690, 226956"/>
    <s v="GWCA, OZAR, WICR"/>
    <x v="40"/>
    <x v="64"/>
    <x v="21"/>
    <x v="33"/>
    <s v="MO07, MO08"/>
    <x v="64"/>
  </r>
  <r>
    <x v="0"/>
    <s v="SER"/>
    <x v="63"/>
    <n v="254233"/>
    <s v="NATR"/>
    <x v="41"/>
    <x v="65"/>
    <x v="22"/>
    <x v="34"/>
    <s v="MS01, MS02"/>
    <x v="65"/>
  </r>
  <r>
    <x v="3"/>
    <s v="SER"/>
    <x v="63"/>
    <n v="254233"/>
    <s v="NATR"/>
    <x v="41"/>
    <x v="65"/>
    <x v="22"/>
    <x v="34"/>
    <s v="MS01, MS02"/>
    <x v="66"/>
  </r>
  <r>
    <x v="1"/>
    <s v="IMR"/>
    <x v="64"/>
    <n v="308104"/>
    <s v="GLAC"/>
    <x v="42"/>
    <x v="66"/>
    <x v="23"/>
    <x v="35"/>
    <s v="MTAL"/>
    <x v="67"/>
  </r>
  <r>
    <x v="0"/>
    <s v="IMR"/>
    <x v="65"/>
    <n v="307440"/>
    <s v="GLAC"/>
    <x v="42"/>
    <x v="67"/>
    <x v="23"/>
    <x v="35"/>
    <s v="MTAL"/>
    <x v="68"/>
  </r>
  <r>
    <x v="0"/>
    <s v="IMR"/>
    <x v="66"/>
    <n v="307606"/>
    <s v="GLAC"/>
    <x v="42"/>
    <x v="68"/>
    <x v="23"/>
    <x v="35"/>
    <s v="MTAL"/>
    <x v="69"/>
  </r>
  <r>
    <x v="1"/>
    <s v="SER"/>
    <x v="67"/>
    <n v="186570"/>
    <s v="BLRI"/>
    <x v="43"/>
    <x v="69"/>
    <x v="24"/>
    <x v="36"/>
    <s v="NC05"/>
    <x v="70"/>
  </r>
  <r>
    <x v="1"/>
    <s v="SER"/>
    <x v="68"/>
    <n v="258063"/>
    <s v="BLRI"/>
    <x v="43"/>
    <x v="70"/>
    <x v="24"/>
    <x v="36"/>
    <s v="NC05, NC10, NC11"/>
    <x v="71"/>
  </r>
  <r>
    <x v="0"/>
    <s v="SER"/>
    <x v="69"/>
    <n v="317466"/>
    <s v="BLRI"/>
    <x v="43"/>
    <x v="71"/>
    <x v="24"/>
    <x v="36"/>
    <s v="NC10, NC11"/>
    <x v="72"/>
  </r>
  <r>
    <x v="0"/>
    <s v="SER"/>
    <x v="70"/>
    <n v="317512"/>
    <s v="GRSM"/>
    <x v="44"/>
    <x v="72"/>
    <x v="24"/>
    <x v="37"/>
    <s v="NC11, TN01"/>
    <x v="73"/>
  </r>
  <r>
    <x v="0"/>
    <s v="SER"/>
    <x v="70"/>
    <n v="317512"/>
    <s v="GRSM"/>
    <x v="44"/>
    <x v="72"/>
    <x v="25"/>
    <x v="37"/>
    <s v="NC11, TN01"/>
    <x v="73"/>
  </r>
  <r>
    <x v="1"/>
    <s v="MWR"/>
    <x v="71"/>
    <n v="291791"/>
    <s v="THRO"/>
    <x v="45"/>
    <x v="73"/>
    <x v="26"/>
    <x v="38"/>
    <s v="NDAL"/>
    <x v="74"/>
  </r>
  <r>
    <x v="2"/>
    <s v="NER"/>
    <x v="72"/>
    <n v="326086"/>
    <s v="SAGA"/>
    <x v="46"/>
    <x v="74"/>
    <x v="27"/>
    <x v="39"/>
    <s v="NH02"/>
    <x v="75"/>
  </r>
  <r>
    <x v="3"/>
    <s v="NER"/>
    <x v="73"/>
    <n v="251562"/>
    <s v="DEWA"/>
    <x v="47"/>
    <x v="75"/>
    <x v="28"/>
    <x v="40"/>
    <s v="NJ05"/>
    <x v="76"/>
  </r>
  <r>
    <x v="0"/>
    <s v="NER"/>
    <x v="74"/>
    <n v="291531"/>
    <s v="GATE"/>
    <x v="48"/>
    <x v="76"/>
    <x v="28"/>
    <x v="41"/>
    <s v="NJ06"/>
    <x v="77"/>
  </r>
  <r>
    <x v="1"/>
    <s v="NER"/>
    <x v="75"/>
    <n v="312440"/>
    <s v="GATE"/>
    <x v="48"/>
    <x v="77"/>
    <x v="28"/>
    <x v="41"/>
    <s v="NJ06, NY05"/>
    <x v="78"/>
  </r>
  <r>
    <x v="1"/>
    <s v="NER"/>
    <x v="75"/>
    <n v="312440"/>
    <s v="GATE"/>
    <x v="48"/>
    <x v="77"/>
    <x v="29"/>
    <x v="41"/>
    <s v="NJ06, NY05"/>
    <x v="78"/>
  </r>
  <r>
    <x v="0"/>
    <s v="IMR"/>
    <x v="76"/>
    <n v="266697"/>
    <s v="BAND"/>
    <x v="49"/>
    <x v="78"/>
    <x v="30"/>
    <x v="42"/>
    <s v="NM03"/>
    <x v="79"/>
  </r>
  <r>
    <x v="1"/>
    <s v="PWR"/>
    <x v="77"/>
    <n v="252139"/>
    <s v="LAKE"/>
    <x v="0"/>
    <x v="79"/>
    <x v="0"/>
    <x v="0"/>
    <s v="NV03"/>
    <x v="80"/>
  </r>
  <r>
    <x v="1"/>
    <s v="PWR"/>
    <x v="78"/>
    <n v="254108"/>
    <s v="LAKE"/>
    <x v="0"/>
    <x v="80"/>
    <x v="0"/>
    <x v="0"/>
    <s v="NV03, NV04"/>
    <x v="81"/>
  </r>
  <r>
    <x v="3"/>
    <s v="PWR"/>
    <x v="79"/>
    <n v="316191"/>
    <s v="GRBA"/>
    <x v="50"/>
    <x v="81"/>
    <x v="0"/>
    <x v="43"/>
    <s v="NV04"/>
    <x v="82"/>
  </r>
  <r>
    <x v="0"/>
    <s v="NER"/>
    <x v="80"/>
    <n v="291651"/>
    <s v="GATE"/>
    <x v="48"/>
    <x v="82"/>
    <x v="29"/>
    <x v="41"/>
    <s v="NY08"/>
    <x v="83"/>
  </r>
  <r>
    <x v="2"/>
    <s v="NER"/>
    <x v="81"/>
    <n v="308504"/>
    <s v="GATE"/>
    <x v="48"/>
    <x v="83"/>
    <x v="29"/>
    <x v="41"/>
    <s v="NY08"/>
    <x v="84"/>
  </r>
  <r>
    <x v="1"/>
    <s v="NER"/>
    <x v="82"/>
    <n v="256938"/>
    <s v="STLI"/>
    <x v="51"/>
    <x v="84"/>
    <x v="29"/>
    <x v="44"/>
    <s v="NY10"/>
    <x v="85"/>
  </r>
  <r>
    <x v="1"/>
    <s v="NER"/>
    <x v="83"/>
    <n v="312431"/>
    <s v="STLI"/>
    <x v="51"/>
    <x v="85"/>
    <x v="29"/>
    <x v="44"/>
    <s v="NY10, NJ08"/>
    <x v="86"/>
  </r>
  <r>
    <x v="3"/>
    <s v="NER"/>
    <x v="84"/>
    <n v="318738"/>
    <s v="GATE"/>
    <x v="48"/>
    <x v="86"/>
    <x v="29"/>
    <x v="41"/>
    <s v="NY11"/>
    <x v="87"/>
  </r>
  <r>
    <x v="1"/>
    <s v="NER"/>
    <x v="85"/>
    <n v="257238"/>
    <s v="SARA"/>
    <x v="52"/>
    <x v="87"/>
    <x v="29"/>
    <x v="45"/>
    <s v="NY21"/>
    <x v="88"/>
  </r>
  <r>
    <x v="0"/>
    <s v="MWR"/>
    <x v="86"/>
    <n v="272171"/>
    <s v="PEVI"/>
    <x v="53"/>
    <x v="88"/>
    <x v="31"/>
    <x v="46"/>
    <s v="OH09"/>
    <x v="89"/>
  </r>
  <r>
    <x v="0"/>
    <s v="MWR"/>
    <x v="87"/>
    <n v="224822"/>
    <s v="CUVA"/>
    <x v="54"/>
    <x v="89"/>
    <x v="31"/>
    <x v="47"/>
    <s v="OH10, OH13"/>
    <x v="90"/>
  </r>
  <r>
    <x v="1"/>
    <s v="MWR"/>
    <x v="88"/>
    <n v="237096"/>
    <s v="CUVA"/>
    <x v="54"/>
    <x v="90"/>
    <x v="31"/>
    <x v="47"/>
    <s v="OH13, OH14"/>
    <x v="91"/>
  </r>
  <r>
    <x v="2"/>
    <s v="IMR"/>
    <x v="89"/>
    <n v="240631"/>
    <s v="CHIC"/>
    <x v="55"/>
    <x v="91"/>
    <x v="32"/>
    <x v="48"/>
    <s v="OK04"/>
    <x v="92"/>
  </r>
  <r>
    <x v="0"/>
    <s v="PWR"/>
    <x v="90"/>
    <n v="241696"/>
    <s v="CRLA"/>
    <x v="56"/>
    <x v="92"/>
    <x v="33"/>
    <x v="49"/>
    <s v="OR02"/>
    <x v="93"/>
  </r>
  <r>
    <x v="1"/>
    <s v="NER"/>
    <x v="91"/>
    <s v="253054, 308821, 308822"/>
    <s v="INDE, EDAL, THKO"/>
    <x v="57"/>
    <x v="93"/>
    <x v="34"/>
    <x v="50"/>
    <s v="PA01"/>
    <x v="94"/>
  </r>
  <r>
    <x v="3"/>
    <s v="NER"/>
    <x v="92"/>
    <n v="245589"/>
    <s v="INDE"/>
    <x v="58"/>
    <x v="94"/>
    <x v="34"/>
    <x v="50"/>
    <s v="PA03"/>
    <x v="95"/>
  </r>
  <r>
    <x v="1"/>
    <s v="NER"/>
    <x v="93"/>
    <n v="310424"/>
    <s v="DEWA"/>
    <x v="47"/>
    <x v="95"/>
    <x v="34"/>
    <x v="40"/>
    <s v="PA08"/>
    <x v="96"/>
  </r>
  <r>
    <x v="1"/>
    <s v="SER"/>
    <x v="94"/>
    <n v="287011"/>
    <s v="SAJU"/>
    <x v="59"/>
    <x v="96"/>
    <x v="35"/>
    <x v="51"/>
    <s v="PRAL"/>
    <x v="97"/>
  </r>
  <r>
    <x v="2"/>
    <s v="SER"/>
    <x v="95"/>
    <n v="317505"/>
    <s v="SAJU"/>
    <x v="59"/>
    <x v="97"/>
    <x v="35"/>
    <x v="51"/>
    <s v="PRAL"/>
    <x v="98"/>
  </r>
  <r>
    <x v="2"/>
    <s v="SER"/>
    <x v="96"/>
    <n v="318708"/>
    <s v="FOSU"/>
    <x v="60"/>
    <x v="98"/>
    <x v="36"/>
    <x v="52"/>
    <s v="SC01"/>
    <x v="99"/>
  </r>
  <r>
    <x v="1"/>
    <s v="SER"/>
    <x v="97"/>
    <n v="312430"/>
    <s v="GRSM"/>
    <x v="44"/>
    <x v="99"/>
    <x v="25"/>
    <x v="37"/>
    <s v="TN02"/>
    <x v="100"/>
  </r>
  <r>
    <x v="0"/>
    <s v="IMR"/>
    <x v="98"/>
    <n v="290111"/>
    <s v="LYJO"/>
    <x v="61"/>
    <x v="100"/>
    <x v="37"/>
    <x v="53"/>
    <s v="TX21"/>
    <x v="101"/>
  </r>
  <r>
    <x v="0"/>
    <s v="IMR"/>
    <x v="99"/>
    <n v="317515"/>
    <s v="BIBE"/>
    <x v="62"/>
    <x v="101"/>
    <x v="37"/>
    <x v="54"/>
    <s v="TX23"/>
    <x v="102"/>
  </r>
  <r>
    <x v="0"/>
    <s v="IMR"/>
    <x v="100"/>
    <n v="259631"/>
    <s v="BIBE"/>
    <x v="62"/>
    <x v="102"/>
    <x v="37"/>
    <x v="54"/>
    <s v="TX23"/>
    <x v="103"/>
  </r>
  <r>
    <x v="0"/>
    <s v="IMR"/>
    <x v="101"/>
    <n v="317454"/>
    <s v="ZION"/>
    <x v="63"/>
    <x v="103"/>
    <x v="6"/>
    <x v="55"/>
    <s v="UT02"/>
    <x v="104"/>
  </r>
  <r>
    <x v="2"/>
    <s v="IMR"/>
    <x v="102"/>
    <n v="318695"/>
    <s v="BRCA"/>
    <x v="64"/>
    <x v="104"/>
    <x v="6"/>
    <x v="55"/>
    <s v="UT02"/>
    <x v="105"/>
  </r>
  <r>
    <x v="0"/>
    <s v="NER"/>
    <x v="103"/>
    <n v="317459"/>
    <s v="COLO"/>
    <x v="65"/>
    <x v="105"/>
    <x v="38"/>
    <x v="56"/>
    <s v="VA01, VA02"/>
    <x v="106"/>
  </r>
  <r>
    <x v="1"/>
    <s v="NER"/>
    <x v="104"/>
    <n v="316317"/>
    <s v="COLO"/>
    <x v="65"/>
    <x v="106"/>
    <x v="38"/>
    <x v="56"/>
    <s v="VA02"/>
    <x v="107"/>
  </r>
  <r>
    <x v="1"/>
    <s v="NER"/>
    <x v="105"/>
    <n v="312442"/>
    <s v="SHEN"/>
    <x v="66"/>
    <x v="107"/>
    <x v="38"/>
    <x v="57"/>
    <s v="VA05,  VA07, VA10"/>
    <x v="108"/>
  </r>
  <r>
    <x v="1"/>
    <s v="NER"/>
    <x v="106"/>
    <n v="207152"/>
    <s v="SHEN"/>
    <x v="66"/>
    <x v="108"/>
    <x v="38"/>
    <x v="57"/>
    <s v="VA05, VA07"/>
    <x v="109"/>
  </r>
  <r>
    <x v="0"/>
    <s v="SER"/>
    <x v="107"/>
    <n v="256595"/>
    <s v="BLRI"/>
    <x v="43"/>
    <x v="109"/>
    <x v="38"/>
    <x v="36"/>
    <s v="VA06, VA05"/>
    <x v="110"/>
  </r>
  <r>
    <x v="1"/>
    <s v="NCR"/>
    <x v="108"/>
    <n v="312424"/>
    <s v="GWMP"/>
    <x v="67"/>
    <x v="110"/>
    <x v="38"/>
    <x v="58"/>
    <s v="VA08"/>
    <x v="111"/>
  </r>
  <r>
    <x v="2"/>
    <s v="SER"/>
    <x v="109"/>
    <n v="201188"/>
    <s v="VIIS"/>
    <x v="68"/>
    <x v="111"/>
    <x v="39"/>
    <x v="59"/>
    <s v="VIAL"/>
    <x v="112"/>
  </r>
  <r>
    <x v="1"/>
    <s v="PWR"/>
    <x v="110"/>
    <s v="241806, 309903"/>
    <s v="FOVA"/>
    <x v="69"/>
    <x v="112"/>
    <x v="40"/>
    <x v="60"/>
    <s v="WA03"/>
    <x v="113"/>
  </r>
  <r>
    <x v="0"/>
    <s v="PWR"/>
    <x v="111"/>
    <n v="184745"/>
    <s v="OLYM"/>
    <x v="70"/>
    <x v="113"/>
    <x v="40"/>
    <x v="61"/>
    <s v="WA06"/>
    <x v="114"/>
  </r>
  <r>
    <x v="1"/>
    <s v="PWR"/>
    <x v="112"/>
    <n v="312439"/>
    <s v="MORA"/>
    <x v="71"/>
    <x v="114"/>
    <x v="40"/>
    <x v="62"/>
    <s v="WA08"/>
    <x v="115"/>
  </r>
  <r>
    <x v="1"/>
    <s v="PWR"/>
    <x v="113"/>
    <n v="238992"/>
    <s v="MORA"/>
    <x v="71"/>
    <x v="115"/>
    <x v="40"/>
    <x v="62"/>
    <s v="WA08"/>
    <x v="116"/>
  </r>
  <r>
    <x v="2"/>
    <s v="MWR"/>
    <x v="114"/>
    <s v="270691A  "/>
    <s v="APIS"/>
    <x v="72"/>
    <x v="116"/>
    <x v="41"/>
    <x v="63"/>
    <s v="WI07"/>
    <x v="117"/>
  </r>
  <r>
    <x v="3"/>
    <s v="NER"/>
    <x v="115"/>
    <n v="237369"/>
    <s v="NERI"/>
    <x v="73"/>
    <x v="117"/>
    <x v="42"/>
    <x v="64"/>
    <s v="WV03"/>
    <x v="118"/>
  </r>
  <r>
    <x v="2"/>
    <s v="NER"/>
    <x v="116"/>
    <n v="326119"/>
    <s v="NERI"/>
    <x v="73"/>
    <x v="118"/>
    <x v="42"/>
    <x v="64"/>
    <s v="WV03"/>
    <x v="119"/>
  </r>
  <r>
    <x v="1"/>
    <s v="IMR"/>
    <x v="117"/>
    <n v="271071"/>
    <s v="GRTE"/>
    <x v="74"/>
    <x v="119"/>
    <x v="2"/>
    <x v="65"/>
    <s v="WYAL"/>
    <x v="120"/>
  </r>
  <r>
    <x v="1"/>
    <s v="IMR"/>
    <x v="118"/>
    <n v="312456"/>
    <s v="GRTE"/>
    <x v="74"/>
    <x v="120"/>
    <x v="2"/>
    <x v="65"/>
    <s v="WYAL"/>
    <x v="121"/>
  </r>
  <r>
    <x v="1"/>
    <s v="IMR"/>
    <x v="119"/>
    <n v="248595"/>
    <s v="GRTE"/>
    <x v="74"/>
    <x v="121"/>
    <x v="2"/>
    <x v="65"/>
    <s v="WYAL"/>
    <x v="122"/>
  </r>
  <r>
    <x v="1"/>
    <s v="IMR"/>
    <x v="120"/>
    <n v="312116"/>
    <s v="YELL"/>
    <x v="3"/>
    <x v="122"/>
    <x v="2"/>
    <x v="2"/>
    <s v="WYAL"/>
    <x v="123"/>
  </r>
  <r>
    <x v="1"/>
    <s v="IMR"/>
    <x v="121"/>
    <n v="307127"/>
    <s v="YELL"/>
    <x v="3"/>
    <x v="123"/>
    <x v="2"/>
    <x v="2"/>
    <s v="WYAL"/>
    <x v="124"/>
  </r>
  <r>
    <x v="1"/>
    <s v="IMR"/>
    <x v="122"/>
    <n v="312447"/>
    <s v="YELL"/>
    <x v="3"/>
    <x v="124"/>
    <x v="2"/>
    <x v="2"/>
    <s v="WYAL"/>
    <x v="125"/>
  </r>
  <r>
    <x v="1"/>
    <s v="IMR"/>
    <x v="123"/>
    <n v="225353"/>
    <s v="YELL"/>
    <x v="3"/>
    <x v="125"/>
    <x v="2"/>
    <x v="2"/>
    <s v="WYAL"/>
    <x v="126"/>
  </r>
  <r>
    <x v="3"/>
    <s v="IMR"/>
    <x v="124"/>
    <n v="318713"/>
    <s v="YELL"/>
    <x v="3"/>
    <x v="126"/>
    <x v="2"/>
    <x v="2"/>
    <s v="WYAL"/>
    <x v="12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7">
  <r>
    <x v="0"/>
    <s v="2022"/>
    <s v="LRF Project"/>
    <s v="PWR"/>
    <s v="N061"/>
    <n v="284991"/>
    <s v="LAKE"/>
    <s v="Lake Mead National Recreation Area"/>
    <s v="Demolish Outdated Infrastructure to Enhance Scenic Features and Visitor Experience"/>
    <x v="0"/>
    <x v="0"/>
    <n v="21963"/>
  </r>
  <r>
    <x v="1"/>
    <s v="2021"/>
    <s v="LRF Project"/>
    <s v="AKR"/>
    <s v="N050"/>
    <n v="266667"/>
    <s v="GLBA"/>
    <s v="Glacier Bay National Park &amp; Preserve"/>
    <s v="Replace Concessioner Housing Units"/>
    <x v="1"/>
    <x v="1"/>
    <n v="19267.71"/>
  </r>
  <r>
    <x v="2"/>
    <s v="2024"/>
    <s v="LRF Project"/>
    <s v="AKR"/>
    <s v="N133"/>
    <n v="312344"/>
    <s v="KATM"/>
    <s v="Katmai National Park &amp; Preserve"/>
    <s v="Replace Water Filtration System at King Salmon"/>
    <x v="1"/>
    <x v="1"/>
    <n v="7938"/>
  </r>
  <r>
    <x v="0"/>
    <s v="2022"/>
    <s v="LRF Project"/>
    <s v="IMR"/>
    <s v="N059"/>
    <n v="311631"/>
    <s v="YELL"/>
    <s v="Yellowstone National Park"/>
    <s v="Replace Mammoth Wastewater Collection System"/>
    <x v="2"/>
    <x v="2"/>
    <n v="9327"/>
  </r>
  <r>
    <x v="0"/>
    <s v="2022"/>
    <s v="LRF Project"/>
    <s v="IMR"/>
    <s v="N086"/>
    <n v="225354"/>
    <s v="YELL"/>
    <s v="Yellowstone National Park"/>
    <s v="Replace the Yellowstone River Bridge"/>
    <x v="2"/>
    <x v="2"/>
    <n v="71200"/>
  </r>
  <r>
    <x v="0"/>
    <s v="2022"/>
    <s v="LRF Project"/>
    <s v="IMR"/>
    <s v="N091"/>
    <n v="310402"/>
    <s v="YELL"/>
    <s v="Yellowstone National Park"/>
    <s v="Rehabilitate/Replace Canyon &amp; Grant Village Wastewater Collection and Treatment Systems"/>
    <x v="2"/>
    <x v="2"/>
    <n v="52588"/>
  </r>
  <r>
    <x v="0"/>
    <s v="2022"/>
    <s v="LRF Project"/>
    <s v="IMR"/>
    <s v="N094"/>
    <n v="310533"/>
    <s v="YELL"/>
    <s v="Yellowstone National Park"/>
    <s v="Rehabilitate and Improve Old Faithful Water Treatment System and Demolish Abandoned Wastewater Treatment Plant"/>
    <x v="2"/>
    <x v="2"/>
    <n v="20112"/>
  </r>
  <r>
    <x v="3"/>
    <s v="2021"/>
    <s v="LRF MAT Projects"/>
    <s v="SER"/>
    <m/>
    <n v="318984"/>
    <s v="TUIN"/>
    <s v="Tuskegee Institute National Historic Site"/>
    <s v="Repair Carver Museum Roof Trusses"/>
    <x v="3"/>
    <x v="3"/>
    <n v="156000"/>
  </r>
  <r>
    <x v="3"/>
    <s v="2021"/>
    <s v="LRF MAT Projects"/>
    <s v="SER"/>
    <m/>
    <n v="323850"/>
    <s v="TUAI"/>
    <s v="Tuskegee Airmen National Historic Site"/>
    <s v="Repair Carver Museum Roof Trusses"/>
    <x v="3"/>
    <x v="3"/>
    <n v="0"/>
  </r>
  <r>
    <x v="4"/>
    <s v="2023"/>
    <s v="LRF Project"/>
    <s v="SER"/>
    <s v="N116"/>
    <s v="253825, 316236"/>
    <s v="FRRI"/>
    <s v="Freedom Riders National Monument"/>
    <s v="Rehabilitate Civil Rights Related Structures Including the Greyhound Bus Depot, Mural Building, and Interior of A. G. Gaston Motel"/>
    <x v="3"/>
    <x v="4"/>
    <n v="2722"/>
  </r>
  <r>
    <x v="4"/>
    <s v="2023"/>
    <s v="LRF Project"/>
    <s v="SER"/>
    <s v="N116"/>
    <s v="253825, 316236"/>
    <s v="BICI"/>
    <s v="Birmingham Civil Rights National Monument"/>
    <s v="Rehabilitate Civil Rights Related Structures Including the Greyhound Bus Depot, Mural Building, and Interior of A. G. Gaston Motel"/>
    <x v="3"/>
    <x v="4"/>
    <n v="4729"/>
  </r>
  <r>
    <x v="5"/>
    <s v="2023"/>
    <s v="LRF MAT Projects"/>
    <s v="MWR"/>
    <m/>
    <s v="324674"/>
    <s v="ARPO"/>
    <s v="Arkansas Post National Historic Site"/>
    <s v="Rehab deteriorating retaining walls along trails"/>
    <x v="4"/>
    <x v="5"/>
    <n v="61014"/>
  </r>
  <r>
    <x v="5"/>
    <s v="2023"/>
    <s v="LRF MAT Projects"/>
    <s v="MWR"/>
    <m/>
    <s v="219619"/>
    <s v="FOSM"/>
    <s v="Fort Smith National Historic site"/>
    <s v="Remove Overgrown vegatation along riverbank for Visitor Safety and Enjoyment"/>
    <x v="4"/>
    <x v="6"/>
    <n v="46943"/>
  </r>
  <r>
    <x v="5"/>
    <s v="2023"/>
    <s v="LRF MAT Projects"/>
    <s v="MWR"/>
    <m/>
    <s v="314812"/>
    <s v="PERI"/>
    <s v="Pea Ridge National Military Park"/>
    <s v="Dress FE Trail Surface and Repair Water Bars"/>
    <x v="4"/>
    <x v="6"/>
    <n v="92660"/>
  </r>
  <r>
    <x v="3"/>
    <s v="2021"/>
    <s v="LRF MAT Projects"/>
    <s v="MWR"/>
    <m/>
    <n v="257375"/>
    <s v="FOSM"/>
    <s v="Fort Smith National Historic site"/>
    <s v="Repair and Restore Commissary Plaster and Paint"/>
    <x v="4"/>
    <x v="6"/>
    <n v="348126"/>
  </r>
  <r>
    <x v="4"/>
    <s v="2023"/>
    <s v="LRF Project"/>
    <s v="MWR"/>
    <s v="N115"/>
    <n v="318915"/>
    <s v="HOSP"/>
    <s v="Hot Springs National Park"/>
    <s v="Rehabilitate Historic Bathhouses"/>
    <x v="4"/>
    <x v="7"/>
    <n v="16729"/>
  </r>
  <r>
    <x v="5"/>
    <s v="2023"/>
    <s v="LRF MAT Projects"/>
    <s v="IMR"/>
    <m/>
    <n v="258759"/>
    <s v="HUTR"/>
    <s v="Hubbell Trading Post National Historic Site"/>
    <s v="Cyclic Window Replacement for Stone Hogan"/>
    <x v="5"/>
    <x v="8"/>
    <n v="170430"/>
  </r>
  <r>
    <x v="5"/>
    <s v="2023"/>
    <s v="LRF MAT Projects"/>
    <s v="IMR"/>
    <m/>
    <n v="313043"/>
    <s v="SAGU"/>
    <s v="Saguaro National Park"/>
    <s v="Rehabilitate Manning Trail / AZT Segment 2 Trail Features"/>
    <x v="5"/>
    <x v="9"/>
    <n v="499925"/>
  </r>
  <r>
    <x v="1"/>
    <s v="2021"/>
    <s v="LRF Project"/>
    <s v="IMR"/>
    <s v="N019"/>
    <n v="293891"/>
    <s v="GRCA"/>
    <s v="Grand Canyon National Park"/>
    <s v="Rehabilitate and Preserve Historic Powerhouse Building For Future Use"/>
    <x v="5"/>
    <x v="8"/>
    <n v="20223.009999999998"/>
  </r>
  <r>
    <x v="0"/>
    <s v="2022"/>
    <s v="LRF Project"/>
    <s v="IMR"/>
    <s v="N055"/>
    <n v="257282"/>
    <s v="GRCA"/>
    <s v="Grand Canyon National Park"/>
    <s v="Replace Wastewater Plant at South Rim Village"/>
    <x v="5"/>
    <x v="8"/>
    <n v="40456"/>
  </r>
  <r>
    <x v="0"/>
    <s v="2022"/>
    <s v="LRF Project"/>
    <s v="IMR"/>
    <s v="N083"/>
    <n v="267538"/>
    <s v="PEFO"/>
    <s v="Petrified Forest National Park"/>
    <s v="Rehabilitate Painted Desert Community Complex"/>
    <x v="5"/>
    <x v="8"/>
    <n v="30812"/>
  </r>
  <r>
    <x v="4"/>
    <s v="2023"/>
    <s v="LRF Project"/>
    <s v="IMR"/>
    <s v="N083"/>
    <n v="267538"/>
    <s v="PEFO"/>
    <s v="Petrified Forest National Park"/>
    <s v="Rehabilitate Painted Desert Community Complex"/>
    <x v="5"/>
    <x v="8"/>
    <n v="33327"/>
  </r>
  <r>
    <x v="2"/>
    <s v="2024"/>
    <s v="LRF Project"/>
    <s v="IMR"/>
    <s v="N109"/>
    <n v="318719"/>
    <s v="GRCA"/>
    <s v="Grand Canyon National Park"/>
    <s v="Rehabilitate the North Rim and Roaring Springs Utility Systems"/>
    <x v="5"/>
    <x v="8"/>
    <n v="180642"/>
  </r>
  <r>
    <x v="4"/>
    <s v="2023"/>
    <s v="LRF Project"/>
    <s v="IMR"/>
    <s v="N109"/>
    <n v="318719"/>
    <s v="GRCA"/>
    <s v="Grand Canyon National Park"/>
    <s v="Rehabilitate the North Rim and Roaring Springs Utility Systems"/>
    <x v="5"/>
    <x v="8"/>
    <n v="0"/>
  </r>
  <r>
    <x v="4"/>
    <s v="2023"/>
    <s v="LRF Project"/>
    <s v="IMR"/>
    <s v="N104"/>
    <n v="318744"/>
    <s v="GLCA"/>
    <s v="Glen Canyon National Recreation Area"/>
    <s v="Rehabilitate Critical Utility Systems"/>
    <x v="5"/>
    <x v="10"/>
    <n v="72489"/>
  </r>
  <r>
    <x v="4"/>
    <s v="2023"/>
    <s v="LRF Project"/>
    <s v="IMR"/>
    <s v="N104"/>
    <n v="318744"/>
    <s v="GLCA"/>
    <s v="Glen Canyon National Recreation Area"/>
    <s v="Rehabilitate Critical Utility Systems"/>
    <x v="6"/>
    <x v="10"/>
    <n v="72489"/>
  </r>
  <r>
    <x v="0"/>
    <s v="2022"/>
    <s v="LRF Project"/>
    <s v="IMR"/>
    <s v="N089"/>
    <n v="240821"/>
    <s v="ORPI"/>
    <s v="Organ Pipe Cactus National Monument"/>
    <s v="Rehabilitate Primary Park Water Systems"/>
    <x v="5"/>
    <x v="11"/>
    <n v="9887"/>
  </r>
  <r>
    <x v="5"/>
    <s v="2023"/>
    <s v="LRF MAT Projects"/>
    <s v="PWR"/>
    <m/>
    <n v="326823"/>
    <s v="REDW"/>
    <s v="Redwood"/>
    <s v="Rehabilitate Park Road and Stream Crossings "/>
    <x v="7"/>
    <x v="12"/>
    <n v="900000"/>
  </r>
  <r>
    <x v="5"/>
    <s v="2023"/>
    <s v="LRF MAT Projects"/>
    <s v="PWR"/>
    <m/>
    <n v="326828"/>
    <s v="REDW"/>
    <s v="Redwood"/>
    <s v="Rehabilitate Historic Prairie Creek Fish Hatchery for Employee Use"/>
    <x v="7"/>
    <x v="12"/>
    <n v="865546"/>
  </r>
  <r>
    <x v="2"/>
    <s v="2024"/>
    <s v="LRF Project"/>
    <s v="IMR"/>
    <s v="N140"/>
    <n v="318472"/>
    <s v="CURE"/>
    <s v="Curecanti National Recreation Area"/>
    <s v="Replace Water and Wastewater Systems at Elk Creek and Lake Fork"/>
    <x v="7"/>
    <x v="13"/>
    <n v="13055"/>
  </r>
  <r>
    <x v="1"/>
    <s v="2021"/>
    <s v="LRF Project"/>
    <s v="PWR"/>
    <s v="N010"/>
    <n v="271651"/>
    <s v="YOSE"/>
    <s v="Yosemite National Park"/>
    <s v="Repair and Replace 70KV Transmission Line From Parkline to Hwy 140 Powerhouse"/>
    <x v="7"/>
    <x v="14"/>
    <n v="11823.6"/>
  </r>
  <r>
    <x v="1"/>
    <s v="2021"/>
    <s v="LRF Project"/>
    <s v="PWR"/>
    <s v="N045"/>
    <n v="228664"/>
    <s v="YOSE"/>
    <s v="Yosemite National Park"/>
    <s v="Rehabilitate the Bridalveil Creek Campground Water Distribution System for Park Visitors"/>
    <x v="7"/>
    <x v="14"/>
    <n v="3708.4079999999999"/>
  </r>
  <r>
    <x v="1"/>
    <s v="2021"/>
    <s v="LRF Project"/>
    <s v="PWR"/>
    <s v="N046"/>
    <n v="229677"/>
    <s v="YOSE"/>
    <s v="Yosemite National Park"/>
    <s v="Rehabilitate the Tuolumne Meadows Campground to Enhance the Visitor Experience"/>
    <x v="7"/>
    <x v="14"/>
    <n v="26177.634000000002"/>
  </r>
  <r>
    <x v="1"/>
    <s v="2021"/>
    <s v="LRF Project"/>
    <s v="PWR"/>
    <s v="N047"/>
    <n v="312448"/>
    <s v="YOSE"/>
    <s v="Yosemite National Park"/>
    <s v="Rehabilitate the Crane Flat Campground to Enhance the Visitor Experience"/>
    <x v="7"/>
    <x v="14"/>
    <n v="9800"/>
  </r>
  <r>
    <x v="2"/>
    <s v="2024"/>
    <s v="LRF Project"/>
    <s v="PWR"/>
    <s v="N130"/>
    <n v="196416"/>
    <s v="YOSE"/>
    <s v="Yosemite National Park"/>
    <s v="Rehabilitate El Portal Wastewater Treatment Facility and Administrative Camp"/>
    <x v="7"/>
    <x v="14"/>
    <n v="179661"/>
  </r>
  <r>
    <x v="2"/>
    <s v="2024"/>
    <s v="LRF Project"/>
    <s v="PWR"/>
    <s v="N139"/>
    <n v="326160"/>
    <s v="SEKI"/>
    <s v="Sequoia and Kings Canyon National Parks"/>
    <s v="Rehabilitate Water Utility Infrastructure and Upgrade Access to Campgrounds"/>
    <x v="7"/>
    <x v="15"/>
    <n v="35344"/>
  </r>
  <r>
    <x v="2"/>
    <s v="2024"/>
    <s v="LRF Project"/>
    <s v="PWR"/>
    <s v="N128"/>
    <n v="318717"/>
    <s v="DEVA"/>
    <s v="Death Valley National Park"/>
    <s v="Rehabilitate Water and Wastewater Systems at Furnace Creek and Cow Creek"/>
    <x v="7"/>
    <x v="16"/>
    <n v="62533"/>
  </r>
  <r>
    <x v="1"/>
    <s v="2021"/>
    <s v="LRF Project"/>
    <s v="PWR"/>
    <s v="N018"/>
    <n v="215452"/>
    <s v="GOGA"/>
    <s v="Golden Gate National Recreation Area"/>
    <s v="Rehabilitate Presidio Building 643 (PE-643) for NPS Maintenance Operations (Phase 2)"/>
    <x v="7"/>
    <x v="17"/>
    <n v="8781.0550000000003"/>
  </r>
  <r>
    <x v="0"/>
    <s v="2022"/>
    <s v="LRF Project"/>
    <s v="PWR"/>
    <s v="N068"/>
    <n v="215726"/>
    <s v="GOGA"/>
    <s v="Golden Gate National Recreation Area"/>
    <s v="Stabilize Alcatraz Wharf"/>
    <x v="7"/>
    <x v="17"/>
    <n v="36577"/>
  </r>
  <r>
    <x v="4"/>
    <s v="2023"/>
    <s v="LRF Project"/>
    <s v="PWR"/>
    <s v="N101"/>
    <n v="319315"/>
    <s v="SAFR"/>
    <s v="San Francisco Maritime National Historical Park"/>
    <s v="Rehabilitate Hyde Street Pier and the National Historic Landmark Eureka Ferryboat"/>
    <x v="7"/>
    <x v="17"/>
    <n v="102281.66134359998"/>
  </r>
  <r>
    <x v="4"/>
    <s v="2023"/>
    <s v="LRF Project"/>
    <s v="PWR"/>
    <s v="N110"/>
    <n v="311373"/>
    <s v="GOGA"/>
    <s v="Golden Gate National Recreation Area"/>
    <s v="Stabilize and Rehabilitate Alcatraz Island Historic Structures"/>
    <x v="7"/>
    <x v="17"/>
    <n v="63584"/>
  </r>
  <r>
    <x v="1"/>
    <s v="2021"/>
    <s v="LRF Project"/>
    <s v="PWR"/>
    <s v="N048"/>
    <n v="235876"/>
    <s v="YOSE"/>
    <s v="Yosemite National Park"/>
    <s v="Glacier Pt. Rd Rehabilitation"/>
    <x v="7"/>
    <x v="18"/>
    <n v="40521"/>
  </r>
  <r>
    <x v="0"/>
    <s v="2022"/>
    <s v="LRF Project"/>
    <s v="PWR"/>
    <s v="N088"/>
    <n v="154910"/>
    <s v="YOSE"/>
    <s v="Yosemite National Park"/>
    <s v="Rehabilitate Ahwahnee Hotel and Correct Critical Safety Hazards"/>
    <x v="7"/>
    <x v="18"/>
    <n v="34213"/>
  </r>
  <r>
    <x v="1"/>
    <s v="2021"/>
    <s v="LRF Project"/>
    <s v="PWR"/>
    <s v="N035"/>
    <n v="194297"/>
    <s v="SEKI"/>
    <s v="Sequoia and Kings Canyon National Park"/>
    <s v="Lodgepole Campground Water System Rehabilitation"/>
    <x v="7"/>
    <x v="19"/>
    <n v="997.30000000000007"/>
  </r>
  <r>
    <x v="2"/>
    <s v="2024"/>
    <s v="LRF Project"/>
    <s v="PWR"/>
    <s v="N141"/>
    <n v="317643"/>
    <s v="SEKI"/>
    <s v="Sequoia and Kings Canyon National Parks"/>
    <s v="Rehabilitate Grant Grove Historic Cabins and Shower House and Lodgepole Market"/>
    <x v="7"/>
    <x v="19"/>
    <n v="21590"/>
  </r>
  <r>
    <x v="0"/>
    <s v="2022"/>
    <s v="LRF Project"/>
    <s v="PWR"/>
    <s v="N079"/>
    <n v="317446"/>
    <s v="SEKI"/>
    <s v="Sequoia and Kings Canyon National Park"/>
    <s v="Rehabilitate Park Wastewater Treatment Facilities "/>
    <x v="7"/>
    <x v="20"/>
    <n v="9563"/>
  </r>
  <r>
    <x v="5"/>
    <s v="2023"/>
    <s v="LRF MAT Projects"/>
    <s v="IMR"/>
    <m/>
    <n v="330893"/>
    <s v="DINO"/>
    <s v="Dinosaur National Monument"/>
    <s v="Rehabilitate Historic Wade &amp; Curtis Cabin for Use as a Visitor Facility--MAT"/>
    <x v="8"/>
    <x v="21"/>
    <n v="289297"/>
  </r>
  <r>
    <x v="3"/>
    <s v="2021"/>
    <s v="LRF MAT Projects"/>
    <s v="IMR"/>
    <m/>
    <n v="315994"/>
    <s v="COLM"/>
    <s v="Colorado National Monument"/>
    <s v="Repair the Canyon Rim Trail"/>
    <x v="8"/>
    <x v="21"/>
    <n v="248295"/>
  </r>
  <r>
    <x v="3"/>
    <s v="2021"/>
    <s v="LRF MAT Projects"/>
    <s v="IMR"/>
    <m/>
    <n v="316015"/>
    <s v="COLM"/>
    <s v="Colorado National Monument"/>
    <s v="Rim Rock Drive Historic Ditch maintenance"/>
    <x v="8"/>
    <x v="21"/>
    <n v="396720"/>
  </r>
  <r>
    <x v="1"/>
    <s v="2021"/>
    <s v="LRF Project"/>
    <s v="IMR"/>
    <s v="N033"/>
    <n v="239689"/>
    <s v="ROMO"/>
    <s v="Rocky Mountain National Park"/>
    <s v="Rehabilitate Headquarters East Water System and Moraine Park Campground Electrical Distribution"/>
    <x v="8"/>
    <x v="22"/>
    <n v="31976"/>
  </r>
  <r>
    <x v="0"/>
    <s v="2022"/>
    <s v="LRF Project"/>
    <s v="IMR"/>
    <s v="N075"/>
    <n v="317500"/>
    <s v="MEVE"/>
    <s v="Mesa Verde National Park"/>
    <s v="Replace Morefield and Wetherill Water Lines"/>
    <x v="8"/>
    <x v="21"/>
    <n v="22969"/>
  </r>
  <r>
    <x v="2"/>
    <s v="2024"/>
    <s v="LRF Project"/>
    <s v="IMR"/>
    <s v="N142"/>
    <n v="315541"/>
    <s v="GRSA"/>
    <s v="Great Sand Dunes National Park &amp; Preserve"/>
    <s v="Rehabilitate Park Housing"/>
    <x v="8"/>
    <x v="21"/>
    <n v="12027"/>
  </r>
  <r>
    <x v="3"/>
    <s v="2021"/>
    <s v="LRF MAT Projects"/>
    <s v="NER"/>
    <m/>
    <n v="313400"/>
    <s v="WEFA"/>
    <s v="Weir Farm National Historic Site"/>
    <s v="Paint and Perform Preventive Maintenance on Weir House Porch and Deck"/>
    <x v="9"/>
    <x v="23"/>
    <n v="48733"/>
  </r>
  <r>
    <x v="3"/>
    <s v="2021"/>
    <s v="LRF MAT Projects"/>
    <s v="SER"/>
    <m/>
    <s v="319057"/>
    <s v="WEFA"/>
    <s v="Weir Farms National Historic Site"/>
    <s v="Weir House Foundation &amp; Exterior Rehabilitation"/>
    <x v="9"/>
    <x v="23"/>
    <n v="88953"/>
  </r>
  <r>
    <x v="5"/>
    <s v="2023"/>
    <s v="LRF MAT Projects"/>
    <s v="NCR"/>
    <m/>
    <s v="326504"/>
    <s v="ROCR"/>
    <s v="Rock Creek Park"/>
    <s v="Address Deferred Maintenance and Repair at Battleground National Cemetery using MATs"/>
    <x v="10"/>
    <x v="24"/>
    <n v="325189"/>
  </r>
  <r>
    <x v="5"/>
    <s v="2023"/>
    <s v="LRF MAT Projects"/>
    <s v="NCR"/>
    <m/>
    <n v="330608"/>
    <s v="WHHO"/>
    <s v="White House"/>
    <s v="MAT - Restore West Wing Windows FY23"/>
    <x v="10"/>
    <x v="24"/>
    <n v="387228"/>
  </r>
  <r>
    <x v="5"/>
    <s v="2023"/>
    <s v="LRF MAT Projects"/>
    <s v="NCR"/>
    <m/>
    <n v="330671"/>
    <s v="WHHO"/>
    <s v="White House"/>
    <s v="Perform Periodic Cleaning and Maintenance on Memorials and Monuments"/>
    <x v="10"/>
    <x v="24"/>
    <n v="74936"/>
  </r>
  <r>
    <x v="3"/>
    <s v="2021"/>
    <s v="LRF MAT Projects"/>
    <s v="NCR"/>
    <m/>
    <n v="319040"/>
    <s v="WHHO"/>
    <s v="White House"/>
    <s v="Restore Sherman Park Monuments"/>
    <x v="10"/>
    <x v="24"/>
    <n v="492812"/>
  </r>
  <r>
    <x v="1"/>
    <s v="2021"/>
    <s v="LRF Project"/>
    <s v="NCR"/>
    <s v="N030"/>
    <n v="215438"/>
    <s v="NAMA"/>
    <s v="National Mall &amp; Memorial Parks"/>
    <s v="Rehabilitate Pedestrian/Bicycle Path from Inlet Bridge to Virginia Ave NW (Kennedy Center Trail Reconstruction)"/>
    <x v="10"/>
    <x v="24"/>
    <n v="2090"/>
  </r>
  <r>
    <x v="1"/>
    <s v="2021"/>
    <s v="LRF Project"/>
    <s v="NCR"/>
    <s v="N031"/>
    <n v="216036"/>
    <s v="NAMA"/>
    <s v="National Mall &amp; Memorial Parks"/>
    <s v="Complete Jefferson Memorial Exterior Marble Restoration"/>
    <x v="10"/>
    <x v="24"/>
    <n v="3772.866"/>
  </r>
  <r>
    <x v="1"/>
    <s v="2021"/>
    <s v="LRF Project"/>
    <s v="NCR"/>
    <s v="N032"/>
    <n v="310286"/>
    <s v="NAMA"/>
    <s v="National Mall &amp; Memorial Parks"/>
    <s v="Rehabilitate Historic Belmont Paul House"/>
    <x v="10"/>
    <x v="24"/>
    <n v="3960.2159999999999"/>
  </r>
  <r>
    <x v="2"/>
    <s v="2024"/>
    <s v="LRF Project"/>
    <s v="NCR"/>
    <s v="N100"/>
    <n v="318722"/>
    <s v="NAMA"/>
    <s v="National Mall and Memorial Parks"/>
    <s v="Rehabilitate Seawalls and Shoreline Landscape at the Tidal Basin and West Potomac Park - Phase II"/>
    <x v="10"/>
    <x v="24"/>
    <n v="38634"/>
  </r>
  <r>
    <x v="4"/>
    <s v="2023"/>
    <s v="LRF Project"/>
    <s v="NCR"/>
    <s v="N100"/>
    <n v="318722"/>
    <s v="NAMA"/>
    <s v="National Mall &amp; Memorial Parks"/>
    <s v="Rehabilitate Seawalls and Shoreline Landscape at the Tidal Basin and West Potomac Park - Phase I"/>
    <x v="10"/>
    <x v="24"/>
    <n v="124292"/>
  </r>
  <r>
    <x v="3"/>
    <s v="2021"/>
    <s v="LRF MAT Projects"/>
    <s v="NER"/>
    <m/>
    <n v="319029"/>
    <s v="FRST"/>
    <s v="First State National Monument"/>
    <s v="Stabilization Of Ramsey House and Clearing of Invasive Vegetation surrounding the Barn Ruin"/>
    <x v="11"/>
    <x v="25"/>
    <n v="192310"/>
  </r>
  <r>
    <x v="5"/>
    <s v="2023"/>
    <s v="LRF MAT Projects"/>
    <s v="SER"/>
    <m/>
    <n v="324049"/>
    <s v="DRTO"/>
    <s v="Dry Tortugas National Park"/>
    <s v="Clean and Preserve Monuments and Markers at Dry Tortugas National Park MAT"/>
    <x v="12"/>
    <x v="26"/>
    <n v="92330"/>
  </r>
  <r>
    <x v="5"/>
    <s v="2023"/>
    <s v="LRF MAT Projects"/>
    <s v="SER"/>
    <m/>
    <n v="326599"/>
    <s v="BISC"/>
    <s v="Biscayne National Park"/>
    <s v="Repair and Repoint Stone Land-Based Walls Boca Chita-HPTC- MAT- LRF"/>
    <x v="12"/>
    <x v="27"/>
    <n v="299000"/>
  </r>
  <r>
    <x v="1"/>
    <s v="2021"/>
    <s v="LRF Project"/>
    <s v="SER"/>
    <s v="N016"/>
    <n v="242522"/>
    <s v="EVER"/>
    <s v="Everglades National Park"/>
    <s v="Rehabilitate Marina Bulkheads at Flamingo"/>
    <x v="12"/>
    <x v="28"/>
    <n v="19835.019"/>
  </r>
  <r>
    <x v="0"/>
    <s v="2022"/>
    <s v="LRF Project"/>
    <s v="SER"/>
    <s v="N076"/>
    <n v="290451"/>
    <s v="EVER"/>
    <s v="Everglades National Park"/>
    <s v="Rehabilitate Parkwide Water and Wastewater Systems"/>
    <x v="12"/>
    <x v="28"/>
    <n v="30912"/>
  </r>
  <r>
    <x v="4"/>
    <s v="2023"/>
    <s v="LRF Project"/>
    <s v="SER"/>
    <s v="N076"/>
    <n v="290451"/>
    <s v="EVER"/>
    <s v="Everglades National Park"/>
    <s v="Rehabilitate Parkwide Water and Wastewater Systems"/>
    <x v="12"/>
    <x v="28"/>
    <n v="36916"/>
  </r>
  <r>
    <x v="5"/>
    <s v="2023"/>
    <s v="LRF MAT Projects"/>
    <s v="SER"/>
    <m/>
    <s v="313557"/>
    <s v="FOPU"/>
    <s v="Fort Pulaski National Monument"/>
    <s v="Repair Casemate Ventilation Systems"/>
    <x v="13"/>
    <x v="29"/>
    <n v="237705"/>
  </r>
  <r>
    <x v="5"/>
    <s v="2023"/>
    <s v="LRF MAT Projects"/>
    <s v="SER"/>
    <m/>
    <n v="319772"/>
    <s v="ANDE"/>
    <s v="Andersonville National Historic Site"/>
    <s v="Preservation of Cemetery Monuments"/>
    <x v="13"/>
    <x v="30"/>
    <n v="175347"/>
  </r>
  <r>
    <x v="5"/>
    <s v="2023"/>
    <s v="LRF MAT Projects"/>
    <s v="SER"/>
    <m/>
    <n v="326578"/>
    <s v="ANDE"/>
    <s v="Andersonville National Historic Site"/>
    <s v="Aerate, Plant, and Mulch Trees at Andersonville National Cemetery"/>
    <x v="13"/>
    <x v="30"/>
    <n v="184414"/>
  </r>
  <r>
    <x v="5"/>
    <s v="2023"/>
    <s v="LRF MAT Projects"/>
    <s v="SER"/>
    <m/>
    <n v="326631"/>
    <s v="ANDE"/>
    <s v="Andersonville National Historic Site"/>
    <s v="Preservation of the Pennsylvania Monument"/>
    <x v="13"/>
    <x v="30"/>
    <n v="191604"/>
  </r>
  <r>
    <x v="5"/>
    <s v="2023"/>
    <s v="LRF MAT Projects"/>
    <s v="SER"/>
    <m/>
    <n v="326696"/>
    <s v="ANDE"/>
    <s v="Andersonville National Historic Site"/>
    <s v="Engage Youth to Address DM at Andersonville Prison Site -MAT"/>
    <x v="13"/>
    <x v="30"/>
    <n v="107442"/>
  </r>
  <r>
    <x v="3"/>
    <s v="2021"/>
    <s v="LRF MAT Projects"/>
    <s v="SER"/>
    <m/>
    <n v="318445"/>
    <s v="JICA"/>
    <s v="Jimmy Carter National Historic Site"/>
    <s v="Rehabilitate 5 Buldings at the Boyhood Farm"/>
    <x v="13"/>
    <x v="30"/>
    <n v="124164.04"/>
  </r>
  <r>
    <x v="3"/>
    <s v="2021"/>
    <s v="LRF MAT Projects"/>
    <s v="SER"/>
    <m/>
    <n v="318910"/>
    <s v="ANDE"/>
    <s v="Andersonville National Historic Site"/>
    <s v="Rehabilitate the Main Entrance Gate at Andersonville NHS"/>
    <x v="13"/>
    <x v="30"/>
    <n v="40001.46"/>
  </r>
  <r>
    <x v="3"/>
    <s v="2021"/>
    <s v="LRF MAT Projects"/>
    <s v="SER"/>
    <m/>
    <n v="219351"/>
    <s v="FOPU"/>
    <s v="Fort Pulaski National Monument"/>
    <s v="Restore Porches on the Historic Cottage"/>
    <x v="13"/>
    <x v="29"/>
    <n v="253376"/>
  </r>
  <r>
    <x v="4"/>
    <s v="2023"/>
    <s v="LRF Project"/>
    <s v="SER"/>
    <s v="N120"/>
    <n v="246003"/>
    <s v="CHCH"/>
    <s v="Chickamauga &amp; Chattanooga National Military Park"/>
    <s v="Repair, Rehabilitation, Reconstruction of Roads and Parking"/>
    <x v="13"/>
    <x v="31"/>
    <n v="5666"/>
  </r>
  <r>
    <x v="5"/>
    <s v="2023"/>
    <s v="LRF MAT Projects"/>
    <s v="PWR"/>
    <m/>
    <n v="330386"/>
    <s v="HONO"/>
    <s v="Hono'uli'uli"/>
    <s v="Brushing of Primary Access Roadside and Replace Utility hole Covers MAT"/>
    <x v="14"/>
    <x v="32"/>
    <n v="77423"/>
  </r>
  <r>
    <x v="5"/>
    <s v="2023"/>
    <s v="LRF MAT Projects"/>
    <s v="PWR"/>
    <m/>
    <n v="310032"/>
    <s v="PERL"/>
    <s v="World War II Valor in the Pacific National Monument"/>
    <s v="MAT Preservation Maintenance Mooring Quay F-6-S"/>
    <x v="14"/>
    <x v="32"/>
    <n v="523224"/>
  </r>
  <r>
    <x v="5"/>
    <s v="2023"/>
    <s v="LRF MAT Projects"/>
    <s v="PWR"/>
    <m/>
    <n v="330401"/>
    <s v="ALKA"/>
    <s v="Ala Kahakai"/>
    <s v="MAT Maintain Kiholo-Puako Trail"/>
    <x v="14"/>
    <x v="33"/>
    <n v="275045.76000000001"/>
  </r>
  <r>
    <x v="5"/>
    <s v="2023"/>
    <s v="LRF MAT Projects"/>
    <s v="PWR"/>
    <m/>
    <n v="323402"/>
    <s v="KAHO"/>
    <s v="Kaloko Honokohau"/>
    <s v=" MAT Remove Destructive Vegetation from Honokohau Cultural Interpretive Sites"/>
    <x v="14"/>
    <x v="33"/>
    <n v="359104.36"/>
  </r>
  <r>
    <x v="5"/>
    <s v="2023"/>
    <s v="LRF MAT Projects"/>
    <s v="PWR"/>
    <m/>
    <n v="330637"/>
    <s v="PUHE"/>
    <s v="Puukohola Heiau "/>
    <s v="MAT Re-establish Pili Grasslands"/>
    <x v="14"/>
    <x v="33"/>
    <n v="259329.6"/>
  </r>
  <r>
    <x v="3"/>
    <s v="2021"/>
    <s v="LRF MAT Projects"/>
    <s v="PWR"/>
    <m/>
    <n v="227046"/>
    <s v="KALA"/>
    <s v="Kalaupapa National Historical Park"/>
    <s v="Repair Concrete Walkways on 6 Historic Buildings"/>
    <x v="14"/>
    <x v="33"/>
    <n v="82300"/>
  </r>
  <r>
    <x v="4"/>
    <s v="2023"/>
    <s v="LRF Project"/>
    <s v="PWR"/>
    <s v="N102"/>
    <n v="318735"/>
    <s v="HALE"/>
    <s v="Haleakala National Park"/>
    <s v="Rehabilitate Perimeter Fences to Protect Park Resources"/>
    <x v="14"/>
    <x v="33"/>
    <n v="13131.870370370369"/>
  </r>
  <r>
    <x v="4"/>
    <s v="2023"/>
    <s v="LRF Project"/>
    <s v="PWR"/>
    <s v="N102"/>
    <n v="318732"/>
    <s v="HAVO"/>
    <s v="Hawaii Volcanoes National Park"/>
    <s v="Rehabilitate Perimeter Fences to Protect Park Resources"/>
    <x v="14"/>
    <x v="33"/>
    <n v="14047.462962962962"/>
  </r>
  <r>
    <x v="4"/>
    <s v="2023"/>
    <s v="LRF Project"/>
    <s v="PWR"/>
    <s v="N102"/>
    <n v="318734"/>
    <s v="KALA"/>
    <s v="Kalaupapa National Historical Park"/>
    <s v="Rehabilitate Perimeter Fences to Protect Park Resources"/>
    <x v="14"/>
    <x v="33"/>
    <n v="3359.7222222222222"/>
  </r>
  <r>
    <x v="2"/>
    <s v="2024"/>
    <s v="LRF Project"/>
    <s v="PWR"/>
    <s v="N132"/>
    <n v="326181"/>
    <s v="HAVO"/>
    <s v="Hawaii Volcanoes National Park"/>
    <s v="Rehabilitate Water Treatment System"/>
    <x v="14"/>
    <x v="33"/>
    <n v="33599"/>
  </r>
  <r>
    <x v="5"/>
    <s v="2023"/>
    <s v="LRF MAT Projects"/>
    <s v="PWR"/>
    <m/>
    <n v="330294"/>
    <s v="CRMO"/>
    <s v="Craters of the Moon"/>
    <s v="Replace Fence Along Boundary with Wildlife Friendly Fence"/>
    <x v="15"/>
    <x v="34"/>
    <n v="89662.69"/>
  </r>
  <r>
    <x v="4"/>
    <s v="2023"/>
    <s v="LRF Project"/>
    <s v="PWR"/>
    <s v="N117"/>
    <s v="323904, 314578, 314972 "/>
    <s v="CRMO"/>
    <s v="Craters of the Moon National Monument &amp; Preserve"/>
    <s v="Rehabilitate Operational Buildings at Idaho Parks"/>
    <x v="15"/>
    <x v="34"/>
    <n v="4626"/>
  </r>
  <r>
    <x v="4"/>
    <s v="2023"/>
    <s v="LRF Project"/>
    <s v="PWR"/>
    <s v="N117"/>
    <s v="323904, 314578, 314972 "/>
    <s v="HAFO"/>
    <s v="Hagerman Fossil Beds NM"/>
    <s v="Rehabilitate Operational Buildings at Idaho Parks"/>
    <x v="15"/>
    <x v="34"/>
    <n v="1958"/>
  </r>
  <r>
    <x v="4"/>
    <s v="2023"/>
    <s v="LRF Project"/>
    <s v="PWR"/>
    <s v="N117"/>
    <s v="323904, 314578, 314972 "/>
    <s v="MIIN"/>
    <s v="Minidoka National Historical Site"/>
    <s v="Rehabilitate Operational Buildings at Idaho Parks"/>
    <x v="15"/>
    <x v="34"/>
    <n v="3348"/>
  </r>
  <r>
    <x v="5"/>
    <s v="2023"/>
    <s v="LRF MAT Projects"/>
    <s v="MWR"/>
    <m/>
    <s v="308019"/>
    <s v="LIBO"/>
    <s v="Lincoln Boyhood National Monument"/>
    <s v="Replace Lincoln Living History Farm Barn and Carpenter Shop shingle roofs"/>
    <x v="16"/>
    <x v="35"/>
    <n v="266251"/>
  </r>
  <r>
    <x v="5"/>
    <s v="2023"/>
    <s v="LRF MAT Projects"/>
    <s v="MWR"/>
    <m/>
    <s v="323635"/>
    <s v="LIBO"/>
    <s v="Lincoln Boyhood National Monument"/>
    <s v="Replace approx. 1500 LF of deteriorated split rail fencing in the Living History Farm (LHF) garden and crop field locations."/>
    <x v="16"/>
    <x v="35"/>
    <n v="49464"/>
  </r>
  <r>
    <x v="3"/>
    <s v="2021"/>
    <s v="LRF MAT Projects"/>
    <s v="MWR"/>
    <m/>
    <n v="313859"/>
    <s v="LIBO"/>
    <s v="Lincoln Boyhood National Monument"/>
    <s v="Repoint Flagstone and Restore Sculptured Panels in Memorial Plaza"/>
    <x v="16"/>
    <x v="35"/>
    <n v="122830"/>
  </r>
  <r>
    <x v="4"/>
    <s v="2023"/>
    <s v="LRF Project"/>
    <s v="MWR"/>
    <s v="N114"/>
    <n v="318674"/>
    <s v="INDU"/>
    <s v="Indiana Dunes National Park"/>
    <s v="Rehabilitate Historic Structures"/>
    <x v="16"/>
    <x v="36"/>
    <n v="14812"/>
  </r>
  <r>
    <x v="5"/>
    <s v="2023"/>
    <s v="LRF MAT Projects"/>
    <s v="MWR"/>
    <m/>
    <s v="219911"/>
    <s v="FOLS"/>
    <s v="Fort Larned National Historic Site"/>
    <s v="Exterior and Interior Maintenance to Historic Asset Old Commissary Building - LRF MAT"/>
    <x v="17"/>
    <x v="37"/>
    <n v="431195"/>
  </r>
  <r>
    <x v="3"/>
    <s v="2021"/>
    <s v="LRF MAT Projects"/>
    <s v="MWR"/>
    <m/>
    <n v="256281"/>
    <s v="FOLS"/>
    <s v="Fort Larned National Historic Site"/>
    <s v="Critical Repair to Porch Structure of the Commanding Officer Quarters"/>
    <x v="17"/>
    <x v="37"/>
    <n v="89118"/>
  </r>
  <r>
    <x v="5"/>
    <s v="2023"/>
    <s v="LRF MAT Projects"/>
    <s v="SER"/>
    <m/>
    <n v="278171"/>
    <s v="ABLI"/>
    <s v="Abraham Lincoln Birthplace National Historical Park"/>
    <s v="Replacement of Split Rail Fencing Within Cultural Landscape"/>
    <x v="18"/>
    <x v="38"/>
    <n v="53995"/>
  </r>
  <r>
    <x v="5"/>
    <s v="2023"/>
    <s v="LRF MAT Projects"/>
    <s v="SER"/>
    <m/>
    <s v="278031"/>
    <s v="ABLI"/>
    <s v="Abraham Lincoln Birthplace National Historical Park"/>
    <s v="Perform Cyclic Cleaning and Tuck-Pointing of Plaza Wall and Stone Stair Walls"/>
    <x v="18"/>
    <x v="38"/>
    <n v="70252"/>
  </r>
  <r>
    <x v="5"/>
    <s v="2023"/>
    <s v="LRF MAT Projects"/>
    <s v="SER"/>
    <m/>
    <n v="320833"/>
    <s v="CANE"/>
    <s v="Camp Nelson National Monument"/>
    <s v="Repair and Maintain Slit Rail Fencing"/>
    <x v="18"/>
    <x v="38"/>
    <n v="194176"/>
  </r>
  <r>
    <x v="1"/>
    <s v="2021"/>
    <s v="LRF Project"/>
    <s v="SER"/>
    <s v="N027"/>
    <n v="217837"/>
    <s v="MACA"/>
    <s v="Mammoth Cave National Park"/>
    <s v="Replace Mammoth Cave Hotel Roof To Correct Deficiencies and Improve Visitor Experience"/>
    <x v="18"/>
    <x v="38"/>
    <n v="8653.0259999999998"/>
  </r>
  <r>
    <x v="0"/>
    <s v="2022"/>
    <s v="LRF Project"/>
    <s v="SER"/>
    <s v="N098"/>
    <n v="239273"/>
    <s v="MACA"/>
    <s v="Mammoth Cave National Park"/>
    <s v="Rehabilitate Cave Trails: New Entrance to Frozen Niagara"/>
    <x v="18"/>
    <x v="38"/>
    <n v="10128"/>
  </r>
  <r>
    <x v="5"/>
    <s v="2023"/>
    <s v="LRF MAT Projects"/>
    <s v="SER"/>
    <m/>
    <n v="322256"/>
    <s v="CARI"/>
    <s v="Cane River Creole National Historical Park"/>
    <s v="Oakland North Tenant Cabin Repairs - MAT"/>
    <x v="19"/>
    <x v="39"/>
    <n v="142953"/>
  </r>
  <r>
    <x v="3"/>
    <s v="2021"/>
    <s v="LRF MAT Projects"/>
    <s v="SER"/>
    <m/>
    <n v="318340"/>
    <s v="CARI"/>
    <s v="Cane River Creole National Historical Park"/>
    <s v="Wagon Shed and Doctor's Garage Stabilization"/>
    <x v="19"/>
    <x v="39"/>
    <n v="151143"/>
  </r>
  <r>
    <x v="0"/>
    <s v="2022"/>
    <s v="LRF Project"/>
    <s v="NER"/>
    <s v="N072"/>
    <n v="317529"/>
    <s v="MIMA"/>
    <s v="Minute Man National Historic Park"/>
    <s v="Rehabilitate and Repair Structures and Landscapes"/>
    <x v="20"/>
    <x v="40"/>
    <n v="27352"/>
  </r>
  <r>
    <x v="5"/>
    <s v="2023"/>
    <s v="LRF MAT Projects"/>
    <s v="NER"/>
    <m/>
    <n v="326711"/>
    <s v="SPAR"/>
    <s v="Springfield Armory National Historic Site"/>
    <s v="Rehabilitate Byers Street Gatehouse and Perimeter Fence"/>
    <x v="20"/>
    <x v="41"/>
    <n v="120000"/>
  </r>
  <r>
    <x v="3"/>
    <s v="2021"/>
    <s v="LRF MAT Projects"/>
    <s v="SER"/>
    <m/>
    <s v="319045"/>
    <s v="FRLA"/>
    <s v="Frederick Law Olmsted National Historic Site"/>
    <s v="Repair and paint historic shutters and shutter frame support structure of Olmsted House."/>
    <x v="20"/>
    <x v="42"/>
    <n v="94812"/>
  </r>
  <r>
    <x v="5"/>
    <s v="2023"/>
    <s v="LRF MAT Projects"/>
    <s v="NER"/>
    <m/>
    <n v="326730"/>
    <s v="SAIR"/>
    <s v="Saugus Iron Works National Historic Site "/>
    <s v="SAIR Critical Preservation Maintenance"/>
    <x v="20"/>
    <x v="43"/>
    <n v="120000"/>
  </r>
  <r>
    <x v="5"/>
    <s v="2023"/>
    <s v="LRF MAT Projects"/>
    <s v="NER"/>
    <m/>
    <n v="326714"/>
    <s v="SAMA"/>
    <s v="Salem Maritime National Historic Site "/>
    <s v="SAMA Critical Preservation Maintenance"/>
    <x v="20"/>
    <x v="43"/>
    <n v="110000"/>
  </r>
  <r>
    <x v="3"/>
    <s v="2021"/>
    <s v="LRF MAT Projects"/>
    <s v="SER"/>
    <m/>
    <s v="319046"/>
    <s v="SAMA"/>
    <s v="Salem Maritime National Historic Site"/>
    <s v="Hawkes House repair widows walk leak and associated damage"/>
    <x v="20"/>
    <x v="43"/>
    <n v="88702"/>
  </r>
  <r>
    <x v="3"/>
    <s v="2021"/>
    <s v="LRF MAT Projects"/>
    <s v="SER"/>
    <m/>
    <s v="319048"/>
    <s v="SAIR"/>
    <s v="Saugus Iron Works National Historic Site"/>
    <s v="Complete immediate exterior repairs for Ironworks House, Forge, and Slitting Mill"/>
    <x v="20"/>
    <x v="43"/>
    <n v="89832"/>
  </r>
  <r>
    <x v="5"/>
    <s v="2023"/>
    <s v="LRF MAT Projects"/>
    <s v="NER"/>
    <m/>
    <n v="326652"/>
    <s v="LONG"/>
    <s v="Longfellow, Washington Headquarters National Historical Park"/>
    <s v="Rehabilitate Annex balustrade and Front gate"/>
    <x v="20"/>
    <x v="44"/>
    <n v="250000"/>
  </r>
  <r>
    <x v="3"/>
    <s v="2021"/>
    <s v="LRF MAT Projects"/>
    <s v="SER"/>
    <m/>
    <s v="246847"/>
    <s v="LONG"/>
    <s v="Longfellow House Washington's Headquarters National Historic Site"/>
    <s v="Repair Deteriorated Columns and Railings at Longfellow-Washington's Headquarters NHS"/>
    <x v="20"/>
    <x v="44"/>
    <n v="232744"/>
  </r>
  <r>
    <x v="3"/>
    <s v="2021"/>
    <s v="LRF MAT Projects"/>
    <s v="SER"/>
    <m/>
    <s v="256626"/>
    <s v="LONG"/>
    <s v="Longfellow House Washington's Headquarters National Historic Site"/>
    <s v="Reinforce Structrual Support in Longfellow Basement"/>
    <x v="20"/>
    <x v="44"/>
    <n v="43910"/>
  </r>
  <r>
    <x v="5"/>
    <s v="2023"/>
    <s v="LRF MAT Projects"/>
    <s v="NER"/>
    <m/>
    <n v="326713"/>
    <s v="ADAM"/>
    <s v="Adams National Historical Park"/>
    <s v="Stone Library repair, paint exterior shutters, windows and doors"/>
    <x v="20"/>
    <x v="45"/>
    <n v="45000"/>
  </r>
  <r>
    <x v="5"/>
    <s v="2023"/>
    <s v="LRF MAT Projects"/>
    <s v="NER"/>
    <m/>
    <n v="326715"/>
    <s v="CACO"/>
    <s v="Cape Cod National Seashore"/>
    <s v="Penniman House. Rehabilitate interior Finishes"/>
    <x v="20"/>
    <x v="45"/>
    <n v="130000"/>
  </r>
  <r>
    <x v="3"/>
    <s v="2021"/>
    <s v="LRF MAT Projects"/>
    <s v="SER"/>
    <m/>
    <s v="319043"/>
    <s v="ADAM"/>
    <s v="Adams National Historic Park"/>
    <s v="Exterior Repairs to Woodshed, Carriage House and Library"/>
    <x v="20"/>
    <x v="45"/>
    <n v="88702"/>
  </r>
  <r>
    <x v="2"/>
    <s v="2024"/>
    <s v="LRF Project"/>
    <s v="NER"/>
    <s v="N113"/>
    <n v="318750"/>
    <s v="BOST"/>
    <s v="Boston National Historical Park"/>
    <s v="Rehabilitate Building 107 and Demolish Hoosac Stores Warehouse Building - Phase II"/>
    <x v="20"/>
    <x v="44"/>
    <n v="59392"/>
  </r>
  <r>
    <x v="4"/>
    <s v="2023"/>
    <s v="LRF Project"/>
    <s v="NER"/>
    <s v="N113"/>
    <n v="318750"/>
    <s v="BOST"/>
    <s v="Boston National Historical Park"/>
    <s v="Rehabilitate Building 107 and Demolish Hoosac Stores Warehouse Building"/>
    <x v="20"/>
    <x v="44"/>
    <n v="36628"/>
  </r>
  <r>
    <x v="1"/>
    <s v="2021"/>
    <s v="LRF Project"/>
    <s v="NER"/>
    <s v="N013"/>
    <n v="254798"/>
    <s v="BOST"/>
    <s v="Boston National Historical Park"/>
    <s v="Restore Dorchester Monument and Hardscapes"/>
    <x v="20"/>
    <x v="46"/>
    <n v="25384.993000000002"/>
  </r>
  <r>
    <x v="0"/>
    <s v="2022"/>
    <s v="LRF Project"/>
    <s v="NER"/>
    <s v="N096"/>
    <n v="304727"/>
    <s v="CACO"/>
    <s v="Cape Cod National Seashore"/>
    <s v="Demolish Excess Structures to Improve Safety, Operations, and Promote Financial Sustainability"/>
    <x v="20"/>
    <x v="45"/>
    <n v="12572"/>
  </r>
  <r>
    <x v="5"/>
    <s v="2023"/>
    <s v="LRF MAT Projects"/>
    <s v="NCR"/>
    <m/>
    <n v="329594"/>
    <s v="ANTI"/>
    <s v="Antietam National Battlefield"/>
    <s v="MAT - Preserve Pry House Phase II"/>
    <x v="21"/>
    <x v="47"/>
    <n v="258003"/>
  </r>
  <r>
    <x v="5"/>
    <s v="2023"/>
    <s v="LRF MAT Projects"/>
    <s v="NCR"/>
    <m/>
    <s v="312875"/>
    <s v="ANTI"/>
    <s v="Antietam National Battlefield"/>
    <s v="Perform Preservation Maintenance on the Historic Roulette House"/>
    <x v="21"/>
    <x v="47"/>
    <n v="203021"/>
  </r>
  <r>
    <x v="5"/>
    <s v="2023"/>
    <s v="LRF MAT Projects"/>
    <s v="NCR"/>
    <m/>
    <s v="326505"/>
    <s v="ANTI"/>
    <s v="Antietam National Battlefield"/>
    <s v="Perform Cyclic Maintenance at Antietam National Cemetery"/>
    <x v="21"/>
    <x v="47"/>
    <n v="155934"/>
  </r>
  <r>
    <x v="5"/>
    <s v="2023"/>
    <s v="LRF MAT Projects"/>
    <s v="NCR"/>
    <m/>
    <n v="328998"/>
    <s v="CATO"/>
    <s v="Catoctic Mountain Park"/>
    <s v="MAT - Clear Overhanging Vegetation from Trails and Maintained Grounds"/>
    <x v="21"/>
    <x v="47"/>
    <n v="110000"/>
  </r>
  <r>
    <x v="5"/>
    <s v="2023"/>
    <s v="LRF MAT Projects"/>
    <s v="NCR"/>
    <m/>
    <s v="320325"/>
    <s v="CATO"/>
    <s v="Catoctic Mountain Park"/>
    <s v="MAT - Perform Staining of Historic Cabins in Camp Misty Mount"/>
    <x v="21"/>
    <x v="47"/>
    <n v="93592"/>
  </r>
  <r>
    <x v="5"/>
    <s v="2023"/>
    <s v="LRF MAT Projects"/>
    <s v="NCR"/>
    <m/>
    <s v="312545"/>
    <s v="MONO"/>
    <s v="Monocacy National Battlfield"/>
    <s v="Best Secondary House Cyclic Maintenance"/>
    <x v="21"/>
    <x v="47"/>
    <n v="161812"/>
  </r>
  <r>
    <x v="3"/>
    <s v="2021"/>
    <s v="LRF MAT Projects"/>
    <s v="NCR"/>
    <m/>
    <n v="225278"/>
    <s v="MONO"/>
    <s v="Monocacy National Battlefield"/>
    <s v="Rehabilitate Historic Lewis Barn"/>
    <x v="21"/>
    <x v="47"/>
    <n v="258765.15"/>
  </r>
  <r>
    <x v="3"/>
    <s v="2021"/>
    <s v="LRF MAT Projects"/>
    <s v="NCR"/>
    <m/>
    <n v="254993"/>
    <s v="ANTI"/>
    <s v="Antietam National Battlefield"/>
    <s v="Perform Preservation Maintenance of D.R. Miller House"/>
    <x v="21"/>
    <x v="47"/>
    <n v="268751.65000000002"/>
  </r>
  <r>
    <x v="3"/>
    <s v="2021"/>
    <s v="LRF MAT Projects"/>
    <s v="NCR"/>
    <m/>
    <n v="273771"/>
    <s v="ANTI"/>
    <s v="Antietam National Battlefield"/>
    <s v="Preserve Exterior Features on Historic Piper House"/>
    <x v="21"/>
    <x v="47"/>
    <n v="428791.2"/>
  </r>
  <r>
    <x v="2"/>
    <s v="2024"/>
    <s v="LRF Project"/>
    <s v="NER"/>
    <s v="N145"/>
    <n v="326087"/>
    <s v="HAMP"/>
    <s v="Hampton National Historic Site"/>
    <s v="Preserve Historic Structures"/>
    <x v="21"/>
    <x v="48"/>
    <n v="15375"/>
  </r>
  <r>
    <x v="1"/>
    <s v="2021"/>
    <s v="LRF Project"/>
    <s v="NCR"/>
    <s v="N014"/>
    <n v="287511"/>
    <s v="CHOH"/>
    <s v="Chesapeake and Ohio Canal National Historical Park"/>
    <s v="Repair Failing Dam #5 Left Abutment"/>
    <x v="21"/>
    <x v="47"/>
    <n v="15686.460999999999"/>
  </r>
  <r>
    <x v="2"/>
    <s v="2024"/>
    <s v="LRF Project"/>
    <s v="NCR"/>
    <s v="N147"/>
    <s v="326202A"/>
    <s v="CHOH"/>
    <s v="Chesapeake and Ohio Canal National Historical Park"/>
    <s v="Repair Historic Potomac River Dam 4"/>
    <x v="21"/>
    <x v="47"/>
    <n v="26470"/>
  </r>
  <r>
    <x v="0"/>
    <s v="2022"/>
    <s v="LRF Project"/>
    <s v="NCR"/>
    <s v="N073"/>
    <n v="241449"/>
    <s v="CHOH"/>
    <s v="Chesapeake and Ohio Canal National Historical Park"/>
    <s v="Restore Canal Prism and Historic Dry-Stone Wall"/>
    <x v="21"/>
    <x v="49"/>
    <n v="7125"/>
  </r>
  <r>
    <x v="4"/>
    <s v="2023"/>
    <s v="LRF Project"/>
    <s v="NCR"/>
    <s v="N108"/>
    <n v="312325"/>
    <s v="CLBA"/>
    <s v="Clara Barton National Historic Site"/>
    <s v="Rehabilitate the Clara Barton National Historic Site"/>
    <x v="21"/>
    <x v="49"/>
    <n v="14982"/>
  </r>
  <r>
    <x v="1"/>
    <s v="2021"/>
    <s v="LRF Project"/>
    <s v="NER"/>
    <s v="N052"/>
    <n v="151309"/>
    <s v="ACAD"/>
    <s v="Acadia National Park"/>
    <s v="Replace Maintenance Facilities at McFarland Hill Headquarters"/>
    <x v="22"/>
    <x v="50"/>
    <n v="26872.216"/>
  </r>
  <r>
    <x v="0"/>
    <s v="2022"/>
    <s v="LRF Project"/>
    <s v="NER"/>
    <s v="N056"/>
    <n v="312255"/>
    <s v="ACAD"/>
    <s v="Acadia National Park"/>
    <s v="Rehabilitate Schoodic Point Water and Wastewater Systems"/>
    <x v="22"/>
    <x v="50"/>
    <n v="7624"/>
  </r>
  <r>
    <x v="5"/>
    <s v="2023"/>
    <s v="LRF MAT Projects"/>
    <s v="MWR"/>
    <m/>
    <s v="226923"/>
    <s v="PIRO"/>
    <s v="Pictured Rocks National Lakeshore"/>
    <s v="Repaint Exterior Finish, Replace Doors (garage &amp; service) - LRF MAT"/>
    <x v="23"/>
    <x v="51"/>
    <n v="99510"/>
  </r>
  <r>
    <x v="3"/>
    <s v="2021"/>
    <s v="LRF MAT Projects"/>
    <s v="MWR"/>
    <m/>
    <n v="226916"/>
    <s v="PIRO"/>
    <s v="Pictured Rocks National Lakeshore"/>
    <s v="Replace Roof Surface - Coast Guard Point Ranger Residence QMIS #19"/>
    <x v="23"/>
    <x v="51"/>
    <n v="85083"/>
  </r>
  <r>
    <x v="3"/>
    <s v="2021"/>
    <s v="LRF MAT Projects"/>
    <s v="MWR"/>
    <m/>
    <n v="226919"/>
    <s v="PIRO"/>
    <s v="Pictured Rocks National Lakeshore"/>
    <s v="Repoint Brick Exterior, Range Light Buildings"/>
    <x v="23"/>
    <x v="51"/>
    <n v="3003"/>
  </r>
  <r>
    <x v="2"/>
    <s v="2024"/>
    <s v="LRF Project"/>
    <s v="MWR"/>
    <s v="N129"/>
    <n v="318729"/>
    <s v="SLBE"/>
    <s v="Sleeping Bear Dunes National Lakeshore "/>
    <s v="Rehabilitate Facilities on Manitou Islands "/>
    <x v="23"/>
    <x v="51"/>
    <n v="31860"/>
  </r>
  <r>
    <x v="4"/>
    <s v="2023"/>
    <s v="LRF Project"/>
    <s v="MWR"/>
    <s v="N121"/>
    <s v="323974, 324003"/>
    <s v="PIRO"/>
    <s v="Pictured Rocks National Lakeshore"/>
    <s v="Complete Pavement Rehabilitation on High-Priority NPS Roads in Michigan "/>
    <x v="23"/>
    <x v="52"/>
    <n v="2290"/>
  </r>
  <r>
    <x v="4"/>
    <s v="2023"/>
    <s v="LRF Project"/>
    <s v="MWR"/>
    <s v="N121"/>
    <s v="323974, 324003"/>
    <s v="SLBE"/>
    <s v="Sleeping Bear Dunes National Lakeshore"/>
    <s v="Complete Pavement Rehabilitation on High-Priority NPS Roads in Michigan "/>
    <x v="23"/>
    <x v="52"/>
    <n v="4335"/>
  </r>
  <r>
    <x v="5"/>
    <s v="2023"/>
    <s v="LRF MAT Projects"/>
    <s v="MWR"/>
    <m/>
    <s v="246251"/>
    <s v="VOYA"/>
    <s v="Voyageurs National Park"/>
    <s v="Repair/ Rehab Historic Rainy Lake City Saloon - LRF MAT"/>
    <x v="24"/>
    <x v="53"/>
    <n v="302281"/>
  </r>
  <r>
    <x v="5"/>
    <s v="2023"/>
    <s v="LRF MAT Projects"/>
    <s v="MWR"/>
    <m/>
    <s v="326217"/>
    <s v="VOYA"/>
    <s v="Voyageurs National Park"/>
    <s v="Rehabilitate Kabetogoma Boathouse - LRF MAT"/>
    <x v="24"/>
    <x v="53"/>
    <n v="258933"/>
  </r>
  <r>
    <x v="3"/>
    <s v="2021"/>
    <s v="LRF MAT Projects"/>
    <s v="MWR"/>
    <m/>
    <n v="205145"/>
    <s v="VOYA"/>
    <s v="Voyageurs National Park"/>
    <s v="Repair Ovesons Fish Camp Roof and Buildings"/>
    <x v="24"/>
    <x v="53"/>
    <n v="220268"/>
  </r>
  <r>
    <x v="3"/>
    <s v="2021"/>
    <s v="LRF MAT Projects"/>
    <s v="MWR"/>
    <m/>
    <n v="209891"/>
    <s v="VOYA"/>
    <s v="Voyageurs National Park"/>
    <s v="Rehabilitate Garage at Kabetogama Ranger Station"/>
    <x v="24"/>
    <x v="53"/>
    <n v="86246"/>
  </r>
  <r>
    <x v="3"/>
    <s v="2021"/>
    <s v="LRF MAT Projects"/>
    <s v="MWR"/>
    <m/>
    <n v="237374"/>
    <s v="VOYA"/>
    <s v="Voyageurs National Park"/>
    <s v="Repair Historic Ingersoll Caretaker Cabin(Chipperfields)"/>
    <x v="24"/>
    <x v="53"/>
    <n v="9565"/>
  </r>
  <r>
    <x v="3"/>
    <s v="2021"/>
    <s v="LRF MAT Projects"/>
    <s v="MWR"/>
    <m/>
    <n v="307259"/>
    <s v="GRPO"/>
    <s v="Grand Portage National Monument"/>
    <s v="Replace Shingles on the Roofs of the Historic Great Hall and Kitchen"/>
    <x v="24"/>
    <x v="53"/>
    <n v="216194.62"/>
  </r>
  <r>
    <x v="2"/>
    <s v="2024"/>
    <s v="LRF Project"/>
    <s v="MWR"/>
    <s v="N136"/>
    <n v="306890"/>
    <s v="VOYA"/>
    <s v="Voyageurs National Park "/>
    <s v="Replace Power Distribution Line Connecting Kettle Falls Hotel "/>
    <x v="24"/>
    <x v="53"/>
    <n v="13856"/>
  </r>
  <r>
    <x v="5"/>
    <s v="2023"/>
    <s v="LRF MAT Projects"/>
    <s v="MWR"/>
    <m/>
    <n v="327931"/>
    <s v="HSTR"/>
    <s v="Harry S Truman National Historic Site"/>
    <s v="Remove overgrown vegatation and plant trees along old hedgerow"/>
    <x v="25"/>
    <x v="54"/>
    <n v="142259"/>
  </r>
  <r>
    <x v="5"/>
    <s v="2023"/>
    <s v="LRF MAT Projects"/>
    <s v="MWR"/>
    <m/>
    <s v="318575"/>
    <s v="HSTR"/>
    <s v="Harry S. Truman National Historic Site"/>
    <s v="Repair Exterior Components of Truman Home Farm"/>
    <x v="25"/>
    <x v="54"/>
    <n v="178439"/>
  </r>
  <r>
    <x v="3"/>
    <s v="2021"/>
    <s v="LRF MAT Projects"/>
    <s v="MWR"/>
    <m/>
    <n v="244816"/>
    <s v="HSTR"/>
    <s v="Harry S. Truman National Historic Site"/>
    <s v="Prep and Paint Exterior Noland Home"/>
    <x v="25"/>
    <x v="54"/>
    <n v="30326"/>
  </r>
  <r>
    <x v="3"/>
    <s v="2021"/>
    <s v="LRF MAT Projects"/>
    <s v="MWR"/>
    <m/>
    <n v="307282"/>
    <s v="GWCA"/>
    <s v="George Washington Carver National Monument"/>
    <s v="Restore Deteriorated Carver Cemetery Wall and Improve Visitor Experience &amp; Understanding"/>
    <x v="25"/>
    <x v="55"/>
    <n v="273535.62"/>
  </r>
  <r>
    <x v="5"/>
    <s v="2023"/>
    <s v="LRF MAT Projects"/>
    <s v="MWR"/>
    <m/>
    <s v="326448"/>
    <s v="STGE"/>
    <s v="Sainte Genevieve National Historic Site"/>
    <s v="Green Tree Tavern Cedar Roof Replacement Project -LRF MAT"/>
    <x v="25"/>
    <x v="56"/>
    <n v="317632"/>
  </r>
  <r>
    <x v="5"/>
    <s v="2023"/>
    <s v="LRF MAT Projects"/>
    <s v="MWR"/>
    <m/>
    <s v="326449"/>
    <s v="STGE"/>
    <s v="Sainte Genevieve National Historic Site"/>
    <s v="Replace Decking on Jean Baptiste Valle House"/>
    <x v="25"/>
    <x v="56"/>
    <n v="168182"/>
  </r>
  <r>
    <x v="2"/>
    <s v="2024"/>
    <s v="LRF Project"/>
    <s v="MWR"/>
    <s v="N137"/>
    <n v="325913"/>
    <s v="JEFF"/>
    <s v="Gateway Arch National Park"/>
    <s v="Preserve Features and Systems of the Old Courthouse "/>
    <x v="25"/>
    <x v="57"/>
    <n v="17110"/>
  </r>
  <r>
    <x v="4"/>
    <s v="2023"/>
    <s v="LRF Project"/>
    <s v="MWR"/>
    <s v="N122"/>
    <s v="318542, 233690, 226956"/>
    <s v="GWCA"/>
    <s v="George Washington Carver National Monument"/>
    <s v="Complete Pavement Rehabilitation on High-Priority NPS Roads in Missouri"/>
    <x v="25"/>
    <x v="58"/>
    <n v="80"/>
  </r>
  <r>
    <x v="4"/>
    <s v="2023"/>
    <s v="LRF Project"/>
    <s v="MWR"/>
    <s v="N122"/>
    <s v="318542, 233690, 226956"/>
    <s v="OZAR"/>
    <s v="Ozark National Scenic River"/>
    <s v="Complete Pavement Rehabilitation on High-Priority NPS Roads in Missouri"/>
    <x v="25"/>
    <x v="58"/>
    <n v="12464"/>
  </r>
  <r>
    <x v="4"/>
    <s v="2023"/>
    <s v="LRF Project"/>
    <s v="MWR"/>
    <s v="N122"/>
    <s v="318542, 233690, 226956"/>
    <s v="WICR"/>
    <s v="Wilson's Creek National Battlefield"/>
    <s v="Complete Pavement Rehabilitation on High-Priority NPS Roads in Missouri"/>
    <x v="25"/>
    <x v="58"/>
    <n v="2612"/>
  </r>
  <r>
    <x v="5"/>
    <s v="2023"/>
    <s v="LRF MAT Projects"/>
    <s v="SER"/>
    <m/>
    <n v="329181"/>
    <s v="NATC"/>
    <s v="Natchez National Historical Park"/>
    <s v="Repairing Damage to the Historic Colonnade Brick Wall -MAT"/>
    <x v="26"/>
    <x v="59"/>
    <n v="109573"/>
  </r>
  <r>
    <x v="3"/>
    <s v="2021"/>
    <s v="LRF MAT Projects"/>
    <s v="SER"/>
    <m/>
    <n v="229394"/>
    <s v="VICK"/>
    <s v="Vicksburg National Military Park"/>
    <s v="Preserve and Restore Park Monuments-FY22 Program"/>
    <x v="26"/>
    <x v="59"/>
    <n v="131628.38"/>
  </r>
  <r>
    <x v="3"/>
    <s v="2021"/>
    <s v="LRF MAT Projects"/>
    <s v="SER"/>
    <m/>
    <n v="240048"/>
    <s v="VICK"/>
    <s v="Vicksburg National Military Park"/>
    <s v="Perform Cyclic Preservation Treatments For Seven (7) Large Monuments"/>
    <x v="26"/>
    <x v="59"/>
    <n v="218028.72"/>
  </r>
  <r>
    <x v="3"/>
    <s v="2021"/>
    <s v="LRF MAT Projects"/>
    <s v="SER"/>
    <m/>
    <n v="317575"/>
    <s v="NATC"/>
    <s v="Natchez National Historical Park"/>
    <s v="Painting of Melrose Exterior Metals"/>
    <x v="26"/>
    <x v="59"/>
    <n v="49760"/>
  </r>
  <r>
    <x v="0"/>
    <s v="2022"/>
    <s v="LRF Project"/>
    <s v="SER"/>
    <s v="N064"/>
    <n v="254233"/>
    <s v="NATR"/>
    <s v="Natchez Trace Parkway"/>
    <s v="Rehabilitate Sections of the Natchez Trace Parkway"/>
    <x v="26"/>
    <x v="60"/>
    <n v="105681"/>
  </r>
  <r>
    <x v="4"/>
    <s v="2023"/>
    <s v="LRF Project"/>
    <s v="SER"/>
    <s v="N064"/>
    <n v="254233"/>
    <s v="NATR"/>
    <s v="Natchez Trace Parkway"/>
    <s v="Rehabilitate Sections of the Natchez Trace Parkway"/>
    <x v="26"/>
    <x v="60"/>
    <n v="46212"/>
  </r>
  <r>
    <x v="5"/>
    <s v="2023"/>
    <s v="LRF MAT Projects"/>
    <s v="IMR"/>
    <m/>
    <n v="329510"/>
    <s v="LIBI"/>
    <s v="Little Bighorn National Monument"/>
    <s v="National Cemetery Project - Component B - Cemetery Landscape Repair including installation of irrigation, cleaning 5400 headstones, and replacing concrete surfaces"/>
    <x v="27"/>
    <x v="61"/>
    <n v="190400"/>
  </r>
  <r>
    <x v="1"/>
    <s v="2021"/>
    <s v="LRF Project"/>
    <s v="IMR"/>
    <s v="N049"/>
    <n v="308104"/>
    <s v="GLAC"/>
    <s v="Glacier National Park"/>
    <s v="Rehabilitate Final 9.3 miles of the Going-to-the-Sun Road &amp; Replace Bridge Over McDonald Creek"/>
    <x v="27"/>
    <x v="62"/>
    <n v="17147.22"/>
  </r>
  <r>
    <x v="0"/>
    <s v="2022"/>
    <s v="LRF Project"/>
    <s v="IMR"/>
    <s v="N084"/>
    <n v="307440"/>
    <s v="GLAC"/>
    <s v="Glacier National Park"/>
    <s v="Replace Headquarters Wastewater System"/>
    <x v="27"/>
    <x v="62"/>
    <n v="10921"/>
  </r>
  <r>
    <x v="0"/>
    <s v="2022"/>
    <s v="LRF Project"/>
    <s v="IMR"/>
    <s v="N090"/>
    <n v="307606"/>
    <s v="GLAC"/>
    <s v="Glacier National Park"/>
    <s v="Replace Swiftcurrent Water Distribution System"/>
    <x v="27"/>
    <x v="62"/>
    <n v="15726"/>
  </r>
  <r>
    <x v="5"/>
    <s v="2023"/>
    <s v="LRF MAT Projects"/>
    <s v="SER"/>
    <m/>
    <n v="326204"/>
    <s v="CARL"/>
    <s v="Carl Sandburg Home National Historic Site"/>
    <s v="Repair Main House Front Portico Column MAT"/>
    <x v="28"/>
    <x v="63"/>
    <n v="128615"/>
  </r>
  <r>
    <x v="5"/>
    <s v="2023"/>
    <s v="LRF MAT Projects"/>
    <s v="SER"/>
    <m/>
    <s v="255247"/>
    <s v="CALO"/>
    <s v="Cape Lookout National Seashore"/>
    <s v="Repair and Rehab Guthrie Ogilvie House- MAT"/>
    <x v="28"/>
    <x v="64"/>
    <n v="203519"/>
  </r>
  <r>
    <x v="5"/>
    <s v="2023"/>
    <s v="LRF MAT Projects"/>
    <s v="SER"/>
    <m/>
    <n v="326404"/>
    <s v="GUCO"/>
    <s v="Guilford Courthouse National Military Park"/>
    <s v="Restore Blacksmith Shop on Hoskins Farm"/>
    <x v="28"/>
    <x v="65"/>
    <n v="73634"/>
  </r>
  <r>
    <x v="5"/>
    <s v="2023"/>
    <s v="LRF MAT Projects"/>
    <s v="SER"/>
    <m/>
    <s v="326161"/>
    <s v="MOCR"/>
    <s v="Moores Creek National Battlefield"/>
    <s v="Raise and Reset Leaning Bridge Monument- MAT"/>
    <x v="28"/>
    <x v="66"/>
    <n v="92758"/>
  </r>
  <r>
    <x v="5"/>
    <s v="2023"/>
    <s v="LRF MAT Projects"/>
    <s v="SER"/>
    <m/>
    <s v="326162"/>
    <s v="MOCR"/>
    <s v="Moores Creek National Battlefield"/>
    <s v="Repair Grady Patriot Monument- MAT"/>
    <x v="28"/>
    <x v="66"/>
    <n v="107216"/>
  </r>
  <r>
    <x v="1"/>
    <s v="2021"/>
    <s v="LRF Project"/>
    <s v="SER"/>
    <s v="N011"/>
    <n v="186570"/>
    <s v="BLRI"/>
    <s v="Blue Ridge Parkway"/>
    <s v="Replace Laurel Fork Bridge"/>
    <x v="28"/>
    <x v="67"/>
    <n v="30267"/>
  </r>
  <r>
    <x v="1"/>
    <s v="2021"/>
    <s v="LRF Project"/>
    <s v="SER"/>
    <s v="N012"/>
    <n v="258063"/>
    <s v="BLRI"/>
    <s v="Blue Ridge Parkway"/>
    <s v="BLRI Reconstruction (NC)"/>
    <x v="28"/>
    <x v="68"/>
    <n v="123500"/>
  </r>
  <r>
    <x v="0"/>
    <s v="2022"/>
    <s v="LRF Project"/>
    <s v="SER"/>
    <s v="N067"/>
    <n v="317466"/>
    <s v="BLRI"/>
    <s v="Blue Ridge Parkway"/>
    <s v="Rehabilitate sections of Blue Ridge Parkway in North Carolina"/>
    <x v="28"/>
    <x v="69"/>
    <n v="26789"/>
  </r>
  <r>
    <x v="0"/>
    <s v="2022"/>
    <s v="LRF Project"/>
    <s v="SER"/>
    <s v="N063"/>
    <n v="317512"/>
    <s v="GRSM"/>
    <s v="Great Smoky Mountains National Park"/>
    <s v="Rehabilitate Park Roads and Road Structures"/>
    <x v="28"/>
    <x v="70"/>
    <n v="25410"/>
  </r>
  <r>
    <x v="0"/>
    <s v="2022"/>
    <s v="LRF Project"/>
    <s v="SER"/>
    <s v="N063"/>
    <n v="317512"/>
    <s v="GRSM"/>
    <s v="Great Smoky Mountains National Park"/>
    <s v="Rehabilitate Park Roads and Road Structures"/>
    <x v="29"/>
    <x v="70"/>
    <n v="25410"/>
  </r>
  <r>
    <x v="5"/>
    <s v="2023"/>
    <s v="LRF MAT Projects"/>
    <s v="MWR"/>
    <m/>
    <s v="257317"/>
    <s v="THRO"/>
    <s v="Theodore Roosevelt National Park"/>
    <s v="Rehab Buck Hill Trail"/>
    <x v="30"/>
    <x v="71"/>
    <n v="34981"/>
  </r>
  <r>
    <x v="1"/>
    <s v="2021"/>
    <s v="LRF Project"/>
    <s v="MWR"/>
    <s v="N051"/>
    <n v="291791"/>
    <s v="THRO"/>
    <s v="Theodore Roosevelt National Park"/>
    <s v="South Unit Scenic Loop Slide Repair"/>
    <x v="30"/>
    <x v="71"/>
    <n v="38325"/>
  </r>
  <r>
    <x v="3"/>
    <s v="2021"/>
    <s v="LRF MAT Projects"/>
    <s v="MWR"/>
    <m/>
    <n v="246474"/>
    <s v="SCBL"/>
    <s v="Scotts Bluff National Monument"/>
    <s v="Stabilize Historic Adobe Walls in Maintenance Building"/>
    <x v="31"/>
    <x v="72"/>
    <n v="107104"/>
  </r>
  <r>
    <x v="3"/>
    <s v="2021"/>
    <s v="LRF MAT Projects"/>
    <s v="NER"/>
    <m/>
    <n v="319052"/>
    <s v="SAGA"/>
    <s v="Saint-Gaudens National Historic Site"/>
    <s v="Repair Deteriorating Wood Features and Paint as Required"/>
    <x v="32"/>
    <x v="73"/>
    <n v="150000"/>
  </r>
  <r>
    <x v="2"/>
    <s v="2024"/>
    <s v="LRF Project"/>
    <s v="NER"/>
    <s v="N135"/>
    <n v="326086"/>
    <s v="SAGA"/>
    <s v="Saint-Gaudens National Historical Park"/>
    <s v="Replace Electrical, HVAC, and Alarm Systems, and Rehabilitate Four Historic Structures"/>
    <x v="32"/>
    <x v="73"/>
    <n v="14434"/>
  </r>
  <r>
    <x v="5"/>
    <s v="2023"/>
    <s v="LRF MAT Projects"/>
    <s v="NER"/>
    <m/>
    <n v="326784"/>
    <s v="MORR"/>
    <s v="Morristown National Historical Park"/>
    <s v="Rehabilitation of the Wick House Barn "/>
    <x v="33"/>
    <x v="74"/>
    <n v="75000"/>
  </r>
  <r>
    <x v="5"/>
    <s v="2023"/>
    <s v="LRF MAT Projects"/>
    <s v="NER"/>
    <m/>
    <n v="328417"/>
    <s v="MORR"/>
    <s v="Morristown National Historical Park"/>
    <s v="FY 23 Rebuild Huts #3 and #5"/>
    <x v="33"/>
    <x v="74"/>
    <n v="220000"/>
  </r>
  <r>
    <x v="3"/>
    <s v="2021"/>
    <s v="LRF MAT Projects"/>
    <s v="SER"/>
    <m/>
    <s v="227839"/>
    <s v="MORR"/>
    <s v="Morristown National Historic Park"/>
    <s v="USA250: Restore Deteriorated Elements on Soldier Huts at MORR with Mather High School"/>
    <x v="33"/>
    <x v="74"/>
    <n v="285390"/>
  </r>
  <r>
    <x v="3"/>
    <s v="2021"/>
    <s v="LRF MAT Projects"/>
    <s v="SER"/>
    <m/>
    <s v="319055"/>
    <s v="MORR"/>
    <s v="Morristown National Historic Park"/>
    <s v="Rehabilitate Jockey Hollow Bridge #2"/>
    <x v="33"/>
    <x v="74"/>
    <n v="93821"/>
  </r>
  <r>
    <x v="5"/>
    <s v="2023"/>
    <s v="LRF MAT Projects"/>
    <s v="NER"/>
    <m/>
    <n v="326629"/>
    <s v="EDIS"/>
    <s v="Thomas Edison National Historical Park"/>
    <s v="Rehabilitate Guard House Exterior"/>
    <x v="33"/>
    <x v="75"/>
    <n v="125000"/>
  </r>
  <r>
    <x v="3"/>
    <s v="2021"/>
    <s v="LRF MAT Projects"/>
    <s v="SER"/>
    <m/>
    <s v="319047"/>
    <s v="EDIS"/>
    <s v="Thomas Edison National Historic Park"/>
    <s v="Repair and Preserve Black Maria Exterior"/>
    <x v="33"/>
    <x v="75"/>
    <n v="168142"/>
  </r>
  <r>
    <x v="4"/>
    <s v="2023"/>
    <s v="LRF Project"/>
    <s v="NER"/>
    <s v="N123"/>
    <n v="251562"/>
    <s v="DEWA"/>
    <s v="Delaware Water Gap National Recreation Area"/>
    <s v="Rehabilitate and Repair Critical Sections of Old Mine Road"/>
    <x v="33"/>
    <x v="76"/>
    <n v="16869"/>
  </r>
  <r>
    <x v="0"/>
    <s v="2022"/>
    <s v="LRF Project"/>
    <s v="NER"/>
    <s v="N077"/>
    <n v="291531"/>
    <s v="GATE"/>
    <s v="Gateway National Recreation Area"/>
    <s v="Rehabilitate Fort Hancock Potable Water and Wastewater System"/>
    <x v="33"/>
    <x v="77"/>
    <n v="11621"/>
  </r>
  <r>
    <x v="1"/>
    <s v="2021"/>
    <s v="LRF Project"/>
    <s v="NER"/>
    <s v="N017"/>
    <n v="312440"/>
    <s v="GATE"/>
    <s v="Gateway National Recreation Area"/>
    <s v="Replace Shoreline Stabilization Structures at Sandy Hook and Jacob Riis"/>
    <x v="33"/>
    <x v="78"/>
    <n v="28287.497000000003"/>
  </r>
  <r>
    <x v="1"/>
    <s v="2021"/>
    <s v="LRF Project"/>
    <s v="NER"/>
    <s v="N017"/>
    <n v="312440"/>
    <s v="GATE"/>
    <s v="Gateway National Recreation Area"/>
    <s v="Replace Shoreline Stabilization Structures at Sandy Hook and Jacob Riis"/>
    <x v="34"/>
    <x v="78"/>
    <n v="28287.497000000003"/>
  </r>
  <r>
    <x v="5"/>
    <s v="2023"/>
    <s v="LRF MAT Projects"/>
    <s v="IMR"/>
    <m/>
    <n v="313901"/>
    <s v="PETR"/>
    <s v="Petroglyph National Monument"/>
    <s v="Improve Montano Escarpment Crossing on South Rim Trail - Phase 1"/>
    <x v="35"/>
    <x v="79"/>
    <n v="400977"/>
  </r>
  <r>
    <x v="5"/>
    <s v="2023"/>
    <s v="LRF MAT Projects"/>
    <s v="IMR"/>
    <m/>
    <n v="322833"/>
    <s v="ELMO"/>
    <s v="El Morro National Monument"/>
    <s v="Cyclic Maintenance of Windows in Administration Building"/>
    <x v="35"/>
    <x v="80"/>
    <n v="329347"/>
  </r>
  <r>
    <x v="3"/>
    <s v="2021"/>
    <s v="LRF MAT Projects"/>
    <s v="IMR"/>
    <m/>
    <n v="258019"/>
    <s v="VALL"/>
    <s v="Valles Caldera National Preserve"/>
    <s v="Improve Three Trails for Visitor Enjoyment"/>
    <x v="35"/>
    <x v="81"/>
    <n v="429425"/>
  </r>
  <r>
    <x v="0"/>
    <s v="2022"/>
    <s v="LRF Project"/>
    <s v="IMR"/>
    <s v="N080"/>
    <n v="266697"/>
    <s v="BAND"/>
    <s v="Bandelier National Monument"/>
    <s v="Rehabilitate Underground Utilities"/>
    <x v="35"/>
    <x v="81"/>
    <n v="29089"/>
  </r>
  <r>
    <x v="1"/>
    <s v="2021"/>
    <s v="LRF Project"/>
    <s v="PWR"/>
    <s v="N026"/>
    <n v="252139"/>
    <s v="LAKE"/>
    <s v="Lake Mead National Recreation Area"/>
    <s v="Demolish Lake Mead Lodge Resort Complex and Restore Area to Native Condition"/>
    <x v="0"/>
    <x v="82"/>
    <n v="4326.3609999999999"/>
  </r>
  <r>
    <x v="1"/>
    <s v="2021"/>
    <s v="LRF Project"/>
    <s v="PWR"/>
    <s v="N025"/>
    <n v="254108"/>
    <s v="LAKE"/>
    <s v="Lake Mead National Recreation Area"/>
    <s v="Relocate Callville Bay Water Intake Barge to Ensure Safe Drinking Water for Visitors &amp; Concessioners"/>
    <x v="0"/>
    <x v="83"/>
    <n v="5179"/>
  </r>
  <r>
    <x v="4"/>
    <s v="2023"/>
    <s v="LRF Project"/>
    <s v="PWR"/>
    <s v="N118"/>
    <n v="316191"/>
    <s v="GRBA"/>
    <s v="Great Basin National Park"/>
    <s v="Rehabilitate Deteriorated Wastewater Collection and Water Distribution Systems"/>
    <x v="0"/>
    <x v="84"/>
    <n v="4504"/>
  </r>
  <r>
    <x v="5"/>
    <s v="2023"/>
    <s v="LRF MAT Projects"/>
    <s v="NER"/>
    <m/>
    <n v="328418"/>
    <s v="FIIS"/>
    <s v="William Floyd - Mastic House "/>
    <s v="Rehabilitate Exterior Features William Floyd - Mastic House"/>
    <x v="34"/>
    <x v="85"/>
    <n v="120000"/>
  </r>
  <r>
    <x v="3"/>
    <s v="2021"/>
    <s v="LRF MAT Projects"/>
    <s v="SER"/>
    <m/>
    <s v="235873"/>
    <s v="FIIS"/>
    <s v="Fire Island National Seashore"/>
    <s v="Complete Stabilization of Old Mastic House at William Floyd Estate"/>
    <x v="34"/>
    <x v="85"/>
    <n v="140960"/>
  </r>
  <r>
    <x v="5"/>
    <s v="2023"/>
    <s v="LRF MAT Projects"/>
    <s v="NER"/>
    <m/>
    <n v="326666"/>
    <s v="SAPA"/>
    <s v="St Pauls NHS"/>
    <s v="Rehabilitate St. Pauls Church Windows "/>
    <x v="34"/>
    <x v="86"/>
    <n v="80000"/>
  </r>
  <r>
    <x v="5"/>
    <s v="2023"/>
    <s v="LRF MAT Projects"/>
    <s v="NER"/>
    <m/>
    <n v="326755"/>
    <s v="MAVA"/>
    <s v="Martin Van Buren National Historic Site"/>
    <s v="Repair Lindenwald Interior Plaster and Exterior of South Gatehouse"/>
    <x v="34"/>
    <x v="87"/>
    <n v="85000"/>
  </r>
  <r>
    <x v="5"/>
    <s v="2023"/>
    <s v="LRF MAT Projects"/>
    <s v="NER"/>
    <m/>
    <n v="237563"/>
    <s v="VAMA"/>
    <s v="Vanderbilt Mansion National Historic Site"/>
    <s v="Rehab Lower Gatehouse Privacy Wall"/>
    <x v="34"/>
    <x v="87"/>
    <n v="460251"/>
  </r>
  <r>
    <x v="3"/>
    <s v="2021"/>
    <s v="LRF MAT Projects"/>
    <s v="NER"/>
    <m/>
    <n v="232935"/>
    <s v="VAMA"/>
    <s v="Vanderbilt Mansion National Historic Site"/>
    <s v="Repoint Masonry Stone Wall at the Vanderbilt Mansion Main Entry"/>
    <x v="34"/>
    <x v="87"/>
    <n v="168450.16"/>
  </r>
  <r>
    <x v="3"/>
    <s v="2021"/>
    <s v="LRF MAT Projects"/>
    <s v="NER"/>
    <m/>
    <n v="237563"/>
    <s v="VAMA"/>
    <s v="Vanderbilt Mansion National Historic Site"/>
    <s v="Rehab Lower Gatehouse Privacy Wall - East"/>
    <x v="34"/>
    <x v="87"/>
    <n v="4029.1800000000003"/>
  </r>
  <r>
    <x v="3"/>
    <s v="2021"/>
    <s v="LRF MAT Projects"/>
    <s v="SER"/>
    <m/>
    <s v="257042"/>
    <s v="SARA"/>
    <s v="Saratoga National Historical Park"/>
    <s v="Restore Wooden Windows at Saratoga Monument"/>
    <x v="34"/>
    <x v="88"/>
    <n v="143281"/>
  </r>
  <r>
    <x v="5"/>
    <s v="2023"/>
    <s v="LRF MAT Projects"/>
    <s v="NER"/>
    <m/>
    <n v="326630"/>
    <s v="FOST"/>
    <s v="Fort Stanwix National Historical Park"/>
    <s v="Replace North Casemate Log Wall"/>
    <x v="34"/>
    <x v="89"/>
    <n v="170000"/>
  </r>
  <r>
    <x v="3"/>
    <s v="2021"/>
    <s v="LRF MAT Projects"/>
    <s v="SER"/>
    <m/>
    <s v="319060"/>
    <s v="FOST"/>
    <s v="Fort Stanwix National Monument"/>
    <s v="North Casemate Roof and Exterior Rehabilitation"/>
    <x v="34"/>
    <x v="89"/>
    <n v="172425"/>
  </r>
  <r>
    <x v="5"/>
    <s v="2023"/>
    <s v="LRF MAT Projects"/>
    <s v="NER"/>
    <m/>
    <n v="326777"/>
    <s v="HART"/>
    <s v="Harriet Tubman National Historic Site"/>
    <s v="Rehabilitate Parsonage Windows"/>
    <x v="34"/>
    <x v="90"/>
    <n v="70000"/>
  </r>
  <r>
    <x v="5"/>
    <s v="2023"/>
    <s v="LRF MAT Projects"/>
    <s v="NER"/>
    <m/>
    <n v="326769"/>
    <s v="WORI"/>
    <s v="Womens Rights NHP"/>
    <s v="M'Clintock House Critical Preservation Maintenance"/>
    <x v="34"/>
    <x v="90"/>
    <n v="125000"/>
  </r>
  <r>
    <x v="5"/>
    <s v="2023"/>
    <s v="LRF MAT Projects"/>
    <s v="NER"/>
    <m/>
    <n v="326782"/>
    <s v="SAHI"/>
    <s v="Sagamore Hill NHS"/>
    <s v="Reabilitate TRH and Old Orchard Museum Windows and Shutters"/>
    <x v="34"/>
    <x v="91"/>
    <n v="85000"/>
  </r>
  <r>
    <x v="5"/>
    <s v="2023"/>
    <s v="LRF MAT Projects"/>
    <s v="NER"/>
    <m/>
    <n v="326773"/>
    <s v="GOIS"/>
    <s v="Governor's Island National Monument"/>
    <s v="Rehabilitate Bldg. 206 Decking and Railings"/>
    <x v="34"/>
    <x v="92"/>
    <n v="150000"/>
  </r>
  <r>
    <x v="5"/>
    <s v="2023"/>
    <s v="LRF MAT Projects"/>
    <s v="NER"/>
    <m/>
    <n v="328310"/>
    <s v="HAGR"/>
    <s v="Hamilton Grange National Historic Site"/>
    <s v="Rehabilitate Faux Chimneys and Exterior Trim"/>
    <x v="34"/>
    <x v="92"/>
    <n v="80000"/>
  </r>
  <r>
    <x v="3"/>
    <s v="2021"/>
    <s v="LRF MAT Projects"/>
    <s v="SER"/>
    <m/>
    <s v="210135"/>
    <s v="GOIS"/>
    <s v="Governor's Island National Monument"/>
    <s v="Repair Failed Stucco at Fort Jay Barracks"/>
    <x v="34"/>
    <x v="92"/>
    <n v="56210"/>
  </r>
  <r>
    <x v="3"/>
    <s v="2021"/>
    <s v="LRF MAT Projects"/>
    <s v="SER"/>
    <m/>
    <s v="238456"/>
    <s v="GOIS"/>
    <s v="Governor's Island National Monument"/>
    <s v="Repair and Preserve Fort Jay Gate"/>
    <x v="34"/>
    <x v="92"/>
    <n v="61210"/>
  </r>
  <r>
    <x v="3"/>
    <s v="2021"/>
    <s v="LRF MAT Projects"/>
    <s v="SER"/>
    <m/>
    <s v="319058"/>
    <s v="HAGR"/>
    <s v="Hamilton Grange National Memorial"/>
    <s v="Hamilton Grange Exterior Shutter Rehabilitation"/>
    <x v="34"/>
    <x v="92"/>
    <n v="88157"/>
  </r>
  <r>
    <x v="3"/>
    <s v="2021"/>
    <s v="LRF MAT Projects"/>
    <s v="SER"/>
    <m/>
    <s v="238452"/>
    <s v="GOIS"/>
    <s v="Governor's Island National Monument"/>
    <s v="Ensure Protection of At-Risk Statue Elements of Fort Jay Eagle"/>
    <x v="34"/>
    <x v="92"/>
    <n v="38850"/>
  </r>
  <r>
    <x v="0"/>
    <s v="2022"/>
    <s v="LRF Project"/>
    <s v="NER"/>
    <s v="N066"/>
    <n v="291651"/>
    <s v="GATE"/>
    <s v="Gateway National Recreation Area"/>
    <s v="Rehabilitate Floyd Bennett Field Wastewater Collection System at Jamaica Bay"/>
    <x v="34"/>
    <x v="92"/>
    <n v="7673"/>
  </r>
  <r>
    <x v="2"/>
    <s v="2024"/>
    <s v="LRF Project"/>
    <s v="NER"/>
    <s v="N126"/>
    <n v="308504"/>
    <s v="GATE"/>
    <s v="Gateway National Recreation Area"/>
    <s v="Rehabilitate Hangars 3 and 4 at Floyd Bennett Field"/>
    <x v="34"/>
    <x v="92"/>
    <n v="25625"/>
  </r>
  <r>
    <x v="1"/>
    <s v="2021"/>
    <s v="LRF Project"/>
    <s v="NER"/>
    <s v="N037"/>
    <n v="256938"/>
    <s v="STLI"/>
    <s v="Statue of Liberty National Monument"/>
    <s v="Rehabilitate Terreplein "/>
    <x v="34"/>
    <x v="93"/>
    <n v="23848"/>
  </r>
  <r>
    <x v="1"/>
    <s v="2021"/>
    <s v="LRF Project"/>
    <s v="NER"/>
    <s v="N038"/>
    <n v="312431"/>
    <s v="STLI"/>
    <s v="Statue of Liberty National Monument"/>
    <s v="Rehabilitate Main Immigration Building Exterior Components"/>
    <x v="34"/>
    <x v="94"/>
    <n v="20008"/>
  </r>
  <r>
    <x v="4"/>
    <s v="2023"/>
    <s v="LRF Project"/>
    <s v="NER"/>
    <s v="N111"/>
    <n v="318738"/>
    <s v="GATE"/>
    <s v="Gateway National Recreation Area"/>
    <s v="Rehabilitate Deteriorated and Failing Mission-Critical Utility System Infrastructure"/>
    <x v="34"/>
    <x v="95"/>
    <n v="34150"/>
  </r>
  <r>
    <x v="1"/>
    <s v="2021"/>
    <s v="LRF Project"/>
    <s v="NER"/>
    <s v="N034"/>
    <n v="257238"/>
    <s v="SARA"/>
    <s v="Saratoga National Historical Park"/>
    <s v="Rehabilitate Battlefield Interpretive Experience"/>
    <x v="34"/>
    <x v="88"/>
    <n v="6628.7049999999999"/>
  </r>
  <r>
    <x v="0"/>
    <s v="2022"/>
    <s v="LRF Project"/>
    <s v="MWR"/>
    <s v="N078"/>
    <n v="272171"/>
    <s v="PEVI"/>
    <s v="Perry's Victory and International Peace Memorial"/>
    <s v="Rehabilitate Failing Upper Plaza at Perry’s Victory &amp; International Peace Memorial"/>
    <x v="36"/>
    <x v="96"/>
    <n v="25077"/>
  </r>
  <r>
    <x v="0"/>
    <s v="2022"/>
    <s v="LRF Project"/>
    <s v="MWR"/>
    <s v="N097"/>
    <n v="224822"/>
    <s v="CUVA"/>
    <s v="Cuyahoga Valley National Park"/>
    <s v="Stabilize Riverbank at High Priority Areas along Towpath Trail and Valley Railway"/>
    <x v="36"/>
    <x v="97"/>
    <n v="24897"/>
  </r>
  <r>
    <x v="1"/>
    <s v="2021"/>
    <s v="LRF Project"/>
    <s v="MWR"/>
    <s v="N003"/>
    <n v="237096"/>
    <s v="CUVA"/>
    <s v="Cuyahoga Valley National Park"/>
    <s v="Demolish Vacant Excess Structures"/>
    <x v="36"/>
    <x v="98"/>
    <n v="3392.0709999999999"/>
  </r>
  <r>
    <x v="2"/>
    <s v="2024"/>
    <s v="LRF Project"/>
    <s v="IMR"/>
    <s v="N144"/>
    <n v="240631"/>
    <s v="CHIC"/>
    <s v="Chickasaw National Recreation Area"/>
    <s v="Rehabilitate Critical Utility Systems and Platt Developed Area "/>
    <x v="37"/>
    <x v="99"/>
    <n v="38564"/>
  </r>
  <r>
    <x v="5"/>
    <s v="2023"/>
    <s v="LRF MAT Projects"/>
    <s v="PWR"/>
    <m/>
    <n v="252907"/>
    <s v="ORCA"/>
    <s v="Oregon Caves"/>
    <s v="Replace Historic District Bumper Logs in Visitor Paring Areas"/>
    <x v="38"/>
    <x v="100"/>
    <n v="30937"/>
  </r>
  <r>
    <x v="0"/>
    <s v="2022"/>
    <s v="LRF Project"/>
    <s v="PWR"/>
    <s v="N065"/>
    <n v="241696"/>
    <s v="CRLA"/>
    <s v="Crater Lake National Park"/>
    <s v="Rehabilitate Sections of the East Rim Drive "/>
    <x v="38"/>
    <x v="101"/>
    <n v="45200"/>
  </r>
  <r>
    <x v="5"/>
    <s v="2023"/>
    <s v="LRF MAT Projects"/>
    <s v="NER"/>
    <m/>
    <n v="326674"/>
    <s v="UPDE"/>
    <s v="Upper Delaware Scenic &amp; Recreational River"/>
    <s v="Rehab ZAGR Barn and Coal Shed"/>
    <x v="39"/>
    <x v="102"/>
    <n v="80000"/>
  </r>
  <r>
    <x v="3"/>
    <s v="2021"/>
    <s v="LRF MAT Projects"/>
    <s v="NER"/>
    <m/>
    <n v="308967"/>
    <s v="JOFL"/>
    <s v="Johnstown Flood National Memorial"/>
    <s v="Rehabilitate Doors and Windows at Lippincott Cottage"/>
    <x v="39"/>
    <x v="103"/>
    <n v="27197.38"/>
  </r>
  <r>
    <x v="5"/>
    <s v="2023"/>
    <s v="LRF MAT Projects"/>
    <s v="NER"/>
    <m/>
    <n v="326699"/>
    <s v="HOFU"/>
    <s v="Hopewell Furnace NHS"/>
    <s v="HOFU Critical Preservation Maintenance"/>
    <x v="39"/>
    <x v="104"/>
    <n v="145000"/>
  </r>
  <r>
    <x v="5"/>
    <s v="2023"/>
    <s v="LRF MAT Projects"/>
    <s v="NER"/>
    <m/>
    <n v="326751"/>
    <s v="HOFU"/>
    <s v="Hopewell Furnace NHS"/>
    <s v="Repair and Reset 25 Tombstones at Bethesda Cemetery"/>
    <x v="39"/>
    <x v="104"/>
    <n v="65000"/>
  </r>
  <r>
    <x v="5"/>
    <s v="2023"/>
    <s v="LRF MAT Projects"/>
    <s v="NER"/>
    <m/>
    <n v="326704"/>
    <s v="VAFO"/>
    <s v="Valley Forge National Historical Park"/>
    <s v="Rehab Knox Quarters Porch and Outbuildings"/>
    <x v="39"/>
    <x v="104"/>
    <n v="100000"/>
  </r>
  <r>
    <x v="1"/>
    <s v="2021"/>
    <s v="LRF Project"/>
    <s v="NER"/>
    <s v="N024"/>
    <n v="253054"/>
    <s v="INDE"/>
    <s v="Independence National Historical Park"/>
    <s v="Rehabilitate Mission Dependent HVAC Systems and Implement Energy Conservation Measures"/>
    <x v="39"/>
    <x v="105"/>
    <n v="21760"/>
  </r>
  <r>
    <x v="1"/>
    <s v="2021"/>
    <s v="LRF Project"/>
    <s v="NER"/>
    <s v="N024"/>
    <n v="308821"/>
    <s v="EDAL"/>
    <s v="Edgar Allen Poe National Historic Site"/>
    <s v="Rehabilitate Mission Dependent HVAC Systems and Implement Energy Conservation Measures"/>
    <x v="39"/>
    <x v="105"/>
    <n v="97"/>
  </r>
  <r>
    <x v="1"/>
    <s v="2021"/>
    <s v="LRF Project"/>
    <s v="NER"/>
    <s v="N024"/>
    <n v="308822"/>
    <s v="THKO"/>
    <s v="Thaddeus Cosciuszko National Memorial"/>
    <s v="Rehabilitate Mission Dependent HVAC Systems and Implement Energy Conservation Measures"/>
    <x v="39"/>
    <x v="105"/>
    <n v="162"/>
  </r>
  <r>
    <x v="4"/>
    <s v="2023"/>
    <s v="LRF Project"/>
    <s v="NER"/>
    <s v="N107"/>
    <n v="245589"/>
    <s v="INDE"/>
    <s v="Independence National Historical Park"/>
    <s v="Rehabilitate the Interior and Exterior of First Bank"/>
    <x v="39"/>
    <x v="106"/>
    <n v="30163"/>
  </r>
  <r>
    <x v="1"/>
    <s v="2021"/>
    <s v="LRF Project"/>
    <s v="NER"/>
    <s v="N015"/>
    <n v="310424"/>
    <s v="DEWA"/>
    <s v="Delaware Water Gap National Recreation Area"/>
    <s v="Delaware Water Gap Loop Road"/>
    <x v="39"/>
    <x v="107"/>
    <n v="21518.248"/>
  </r>
  <r>
    <x v="3"/>
    <s v="2021"/>
    <s v="LRF MAT Projects"/>
    <s v="SER"/>
    <m/>
    <n v="172956"/>
    <s v="SAJU"/>
    <s v="San Juan National Historic Site"/>
    <s v="Repair and Restore Exterior Walls of El Morro North West Historical Canon Embrasures"/>
    <x v="40"/>
    <x v="108"/>
    <n v="453638"/>
  </r>
  <r>
    <x v="3"/>
    <s v="2021"/>
    <s v="LRF MAT Projects"/>
    <s v="SER"/>
    <m/>
    <n v="237280"/>
    <s v="SAJU"/>
    <s v="San Juan National Historic Site"/>
    <s v="Repair &amp; Restore Historic Masonry Surfaces - Santo Tomas"/>
    <x v="40"/>
    <x v="108"/>
    <n v="664907"/>
  </r>
  <r>
    <x v="3"/>
    <s v="2021"/>
    <s v="LRF MAT Projects"/>
    <s v="SER"/>
    <m/>
    <n v="237331"/>
    <s v="SAJU"/>
    <s v="San Juan National Historic Site"/>
    <s v="Repair &amp; Restore Historic Masonry Surfaces at Santa Rosa"/>
    <x v="40"/>
    <x v="108"/>
    <n v="819000"/>
  </r>
  <r>
    <x v="1"/>
    <s v="2021"/>
    <s v="LRF Project"/>
    <s v="SER"/>
    <s v="N008"/>
    <n v="287011"/>
    <s v="SAJU"/>
    <s v="San Juan National Historic Site"/>
    <s v="Stabilize Cliff at San Fernando Bastion"/>
    <x v="40"/>
    <x v="108"/>
    <n v="8211.9340000000011"/>
  </r>
  <r>
    <x v="2"/>
    <s v="2024"/>
    <s v="LRF Project"/>
    <s v="SER"/>
    <s v="N131"/>
    <n v="317505"/>
    <s v="SAJU"/>
    <s v="San Juan National Historic Site"/>
    <s v="Repair Historic Walls of Park Fortifications"/>
    <x v="40"/>
    <x v="108"/>
    <n v="41662"/>
  </r>
  <r>
    <x v="5"/>
    <s v="2023"/>
    <s v="LRF MAT Projects"/>
    <s v="NER"/>
    <m/>
    <n v="326752"/>
    <s v="BLRV"/>
    <s v="Blackstone River Valley National Historical Park"/>
    <s v="Complete immediate exterior and interior repairs to Wilkinson Mill"/>
    <x v="41"/>
    <x v="109"/>
    <n v="125000"/>
  </r>
  <r>
    <x v="3"/>
    <s v="2021"/>
    <s v="LRF MAT Projects"/>
    <s v="NER"/>
    <m/>
    <n v="256343"/>
    <s v="ROWI"/>
    <s v="Roger Williams National Memorial"/>
    <s v="Repaint Interior Ceilings and Walls of Antram Gray House"/>
    <x v="41"/>
    <x v="109"/>
    <n v="18824"/>
  </r>
  <r>
    <x v="3"/>
    <s v="2021"/>
    <s v="LRF MAT Projects"/>
    <s v="SER"/>
    <m/>
    <s v="319049"/>
    <s v="BLRV"/>
    <s v="Blackstone River Valley National Historic Park"/>
    <s v="Complete immediate exterior and interior repairs to Wilkinson Mill"/>
    <x v="41"/>
    <x v="109"/>
    <n v="171794"/>
  </r>
  <r>
    <x v="3"/>
    <s v="2021"/>
    <s v="LRF MAT Projects"/>
    <s v="SER"/>
    <m/>
    <n v="246813"/>
    <s v="CHPI"/>
    <s v="Charles Pinckney National Historic Site"/>
    <s v="Replace shutter hardware on Snee Farm House"/>
    <x v="42"/>
    <x v="110"/>
    <n v="20491"/>
  </r>
  <r>
    <x v="3"/>
    <s v="2021"/>
    <s v="LRF MAT Projects"/>
    <s v="SER"/>
    <m/>
    <n v="256177"/>
    <s v="CHPI"/>
    <s v="Charles Pinckney National Historic Site"/>
    <s v="Build and Install Snee Farm House Hurricane Shutters"/>
    <x v="42"/>
    <x v="110"/>
    <n v="102915"/>
  </r>
  <r>
    <x v="3"/>
    <s v="2021"/>
    <s v="LRF MAT Projects"/>
    <s v="SER"/>
    <m/>
    <n v="309265"/>
    <s v="REER"/>
    <s v="Reconstruction Era National Monument"/>
    <s v="Repair Exterior Envelope of Darrah Hall"/>
    <x v="42"/>
    <x v="110"/>
    <n v="239486"/>
  </r>
  <r>
    <x v="3"/>
    <s v="2021"/>
    <s v="LRF MAT Projects"/>
    <s v="SER"/>
    <m/>
    <n v="316075"/>
    <s v="FOSU"/>
    <s v="Fort Sumter and Fort Moultrie National Historical Park"/>
    <s v="Repoint Mortar at Ft Sumter_Left Gorge Angle and Left Flank &amp; Portions of the Interior_FY22"/>
    <x v="42"/>
    <x v="110"/>
    <n v="131150.04999999999"/>
  </r>
  <r>
    <x v="3"/>
    <s v="2021"/>
    <s v="LRF MAT Projects"/>
    <s v="SER"/>
    <m/>
    <n v="316095"/>
    <s v="CHPI"/>
    <s v="Charles Pinckney National Historic Site"/>
    <s v="Repair Water Damage to Historic Barn Wall"/>
    <x v="42"/>
    <x v="110"/>
    <n v="35668"/>
  </r>
  <r>
    <x v="5"/>
    <s v="2023"/>
    <s v="LRF MAT Projects"/>
    <s v="SER"/>
    <m/>
    <s v="218914"/>
    <s v="KIMO"/>
    <s v="Kings Mountain National Military Park"/>
    <s v="Repoint Howser House Walls"/>
    <x v="42"/>
    <x v="111"/>
    <n v="184835"/>
  </r>
  <r>
    <x v="3"/>
    <s v="2021"/>
    <s v="LRF MAT Projects"/>
    <s v="SER"/>
    <m/>
    <n v="255196"/>
    <s v="KIMO"/>
    <s v="Kings Mountain National Military Park"/>
    <s v="Repair Headquarters Stone Walkways, Stairs and Retaining Walls"/>
    <x v="42"/>
    <x v="111"/>
    <n v="271506"/>
  </r>
  <r>
    <x v="5"/>
    <s v="2023"/>
    <s v="LRF MAT Projects"/>
    <s v="SER"/>
    <m/>
    <n v="259893"/>
    <s v="CONG"/>
    <s v="Congaree National Park"/>
    <s v="Rehabilitate and Restore Land and Water-Based Trails - Youth MAT"/>
    <x v="42"/>
    <x v="112"/>
    <n v="188977"/>
  </r>
  <r>
    <x v="2"/>
    <s v="2024"/>
    <s v="LRF Project"/>
    <s v="SER"/>
    <s v="N106"/>
    <n v="318708"/>
    <s v="FOSU"/>
    <s v="Fort Sumter and Fort Moultrie National Historical Park"/>
    <s v="Repair or Replace Docks at Fort Moultrie and Liberty Square"/>
    <x v="42"/>
    <x v="110"/>
    <n v="38409"/>
  </r>
  <r>
    <x v="4"/>
    <s v="2023"/>
    <s v="LRF Project"/>
    <s v="SER"/>
    <s v="N106"/>
    <n v="318708"/>
    <s v="FOSU"/>
    <s v="Fort Sumter and Fort Moultrie National Historical Park"/>
    <s v="Repair or Replace Docks at Ft Sumter, Ft Moultrie, and Liberty Square"/>
    <x v="42"/>
    <x v="110"/>
    <n v="0"/>
  </r>
  <r>
    <x v="5"/>
    <s v="2023"/>
    <s v="LRF MAT Projects"/>
    <s v="MWR"/>
    <m/>
    <s v="254451"/>
    <s v="WICA"/>
    <s v="Wind Cave National Park"/>
    <s v="Mitigate Erosion and Replace Deteriorated Trail Markers on East Bison Flats and Rankin Ridge PLC"/>
    <x v="43"/>
    <x v="113"/>
    <n v="49080"/>
  </r>
  <r>
    <x v="5"/>
    <s v="2023"/>
    <s v="LRF MAT Projects"/>
    <s v="SER"/>
    <m/>
    <n v="326672"/>
    <s v="STRI"/>
    <s v="Stones River National Battlefield"/>
    <s v="Preserve Monuments"/>
    <x v="29"/>
    <x v="114"/>
    <n v="67546"/>
  </r>
  <r>
    <x v="5"/>
    <s v="2023"/>
    <s v="LRF MAT Projects"/>
    <s v="SER"/>
    <m/>
    <n v="326673"/>
    <s v="STRI"/>
    <s v="Stones River National Battlefield"/>
    <s v="Rehabilitate National Cemetery Wall, Phase 1"/>
    <x v="29"/>
    <x v="115"/>
    <n v="205448"/>
  </r>
  <r>
    <x v="5"/>
    <s v="2023"/>
    <s v="LRF MAT Projects"/>
    <s v="SER"/>
    <m/>
    <n v="326669"/>
    <s v="FODO"/>
    <s v="Fort Donelson National Battlefield"/>
    <s v="Rehabilitate Dry Stack Stone Wall, Phase 1"/>
    <x v="29"/>
    <x v="116"/>
    <n v="60245"/>
  </r>
  <r>
    <x v="5"/>
    <s v="2023"/>
    <s v="LRF MAT Projects"/>
    <s v="SER"/>
    <m/>
    <n v="330751"/>
    <s v="ANJO"/>
    <s v=" Andrew Johnson National Historic Site"/>
    <s v="MAT Youth Engagement at National Cemetery"/>
    <x v="29"/>
    <x v="117"/>
    <n v="127067"/>
  </r>
  <r>
    <x v="1"/>
    <s v="2021"/>
    <s v="LRF Project"/>
    <s v="SER"/>
    <s v="N020"/>
    <n v="312430"/>
    <s v="GRSM"/>
    <s v="Great Smoky Mountains National Park"/>
    <s v="Foothills Parkway Rehabilitation"/>
    <x v="29"/>
    <x v="118"/>
    <n v="33660"/>
  </r>
  <r>
    <x v="5"/>
    <s v="2023"/>
    <s v="LRF MAT Projects"/>
    <s v="IMR"/>
    <m/>
    <n v="326469"/>
    <s v="SAAN"/>
    <s v="San Antonio Missions National Historical Park"/>
    <s v="Youth Maintenance on Spanish Colonial Acequia Irrigation Ditches"/>
    <x v="44"/>
    <x v="119"/>
    <n v="497964"/>
  </r>
  <r>
    <x v="3"/>
    <s v="2021"/>
    <s v="LRF MAT Projects"/>
    <s v="IMR"/>
    <m/>
    <n v="296334"/>
    <s v="SAAN"/>
    <s v="San Antonio Missions National Historical Park"/>
    <s v="Repoint Historic Masonry on Espada Aqueduct"/>
    <x v="44"/>
    <x v="119"/>
    <n v="299031"/>
  </r>
  <r>
    <x v="5"/>
    <s v="2023"/>
    <s v="LRF MAT Projects"/>
    <s v="IMR"/>
    <m/>
    <n v="250231"/>
    <s v="LYJO"/>
    <s v="Lyndon B Johnson National Historical Park"/>
    <s v="Maintain Log Structures in the Settlement"/>
    <x v="44"/>
    <x v="120"/>
    <n v="283248"/>
  </r>
  <r>
    <x v="0"/>
    <s v="2022"/>
    <s v="LRF Project"/>
    <s v="IMR"/>
    <s v="N082"/>
    <n v="290111"/>
    <s v="LYJO"/>
    <s v="Lyndon B Johnson National Historic Park"/>
    <s v="Rehabilitate Texas White House"/>
    <x v="44"/>
    <x v="120"/>
    <n v="9119"/>
  </r>
  <r>
    <x v="0"/>
    <s v="2022"/>
    <s v="LRF Project"/>
    <s v="IMR"/>
    <s v="N085"/>
    <n v="317515"/>
    <s v="BIBE"/>
    <s v="Big Bend National Park"/>
    <s v="Rehabilitate Park Water Systems"/>
    <x v="44"/>
    <x v="121"/>
    <n v="54357"/>
  </r>
  <r>
    <x v="0"/>
    <s v="2022"/>
    <s v="LRF Project"/>
    <s v="IMR"/>
    <s v="N093"/>
    <n v="259631"/>
    <s v="BIBE"/>
    <s v="Big Bend National Park"/>
    <s v="Rehabilitate or Replace the Chisos Mountains Lodge "/>
    <x v="44"/>
    <x v="121"/>
    <n v="22630"/>
  </r>
  <r>
    <x v="0"/>
    <s v="2022"/>
    <s v="LRF Project"/>
    <s v="IMR"/>
    <s v="N087"/>
    <n v="317454"/>
    <s v="ZION"/>
    <s v="Zion National Park"/>
    <s v="Rehabilitate South Campground"/>
    <x v="6"/>
    <x v="122"/>
    <n v="11253"/>
  </r>
  <r>
    <x v="2"/>
    <s v="2024"/>
    <s v="LRF Project"/>
    <s v="IMR"/>
    <s v="N138"/>
    <n v="318695"/>
    <s v="BRCA"/>
    <s v="Bryce Canyon National Park"/>
    <s v="Rehabilitate the Main Water System"/>
    <x v="6"/>
    <x v="122"/>
    <n v="15326"/>
  </r>
  <r>
    <x v="5"/>
    <s v="2023"/>
    <s v="LRF MAT Projects"/>
    <s v="IMR"/>
    <m/>
    <n v="323020"/>
    <s v="CARE"/>
    <s v="Capitol Reef National Park"/>
    <s v="Repair Roofing, Siding &amp; Drainage on the Dewey Gifford Barn"/>
    <x v="6"/>
    <x v="122"/>
    <n v="198312"/>
  </r>
  <r>
    <x v="5"/>
    <s v="2023"/>
    <s v="LRF MAT Projects"/>
    <s v="IMR"/>
    <m/>
    <n v="315390"/>
    <s v="CEBR"/>
    <s v="Cedar Breaks National Monument"/>
    <s v="Repair &amp; Maintain the Historic Log Cabin at Point Supreme in Cedar Breaks"/>
    <x v="6"/>
    <x v="122"/>
    <n v="264913"/>
  </r>
  <r>
    <x v="3"/>
    <s v="2021"/>
    <s v="LRF MAT Projects"/>
    <s v="IMR"/>
    <m/>
    <n v="240373"/>
    <s v="HOVE"/>
    <s v="Hovenweep National Monument"/>
    <s v="Preservation Maintenance at Hovenweep House"/>
    <x v="6"/>
    <x v="122"/>
    <n v="219467"/>
  </r>
  <r>
    <x v="3"/>
    <s v="2021"/>
    <s v="LRF MAT Projects"/>
    <s v="IMR"/>
    <m/>
    <n v="306053"/>
    <s v="HOVE"/>
    <s v="Hovenweep National Monument"/>
    <s v="Preservation Maintenance at Hovenweep Castle"/>
    <x v="6"/>
    <x v="123"/>
    <n v="118099"/>
  </r>
  <r>
    <x v="5"/>
    <s v="2023"/>
    <s v="LRF MAT Projects"/>
    <s v="NCR"/>
    <m/>
    <n v="330524"/>
    <s v="PRWI"/>
    <s v="Prince William Forest Park"/>
    <s v="Maintain Landscapes and Building Exteriors with YCC Crew 2023 Youth"/>
    <x v="45"/>
    <x v="124"/>
    <n v="39250"/>
  </r>
  <r>
    <x v="3"/>
    <s v="2021"/>
    <s v="LRF MAT Projects"/>
    <s v="NCR"/>
    <m/>
    <n v="244901"/>
    <s v="PRWI"/>
    <s v="Prince William Forest Park"/>
    <s v="Rehabilitate Three Historic Structures in Cabin Camp 1"/>
    <x v="45"/>
    <x v="124"/>
    <n v="282435.37"/>
  </r>
  <r>
    <x v="5"/>
    <s v="2023"/>
    <s v="LRF MAT Projects"/>
    <s v="NER"/>
    <m/>
    <n v="326796"/>
    <s v="FRSP"/>
    <s v="Fredricksburg Spotsylvania"/>
    <s v="Critical Preservation Maintenenace of FRSP National Cemetery."/>
    <x v="45"/>
    <x v="124"/>
    <n v="115000"/>
  </r>
  <r>
    <x v="5"/>
    <s v="2023"/>
    <s v="LRF MAT Projects"/>
    <s v="NER"/>
    <m/>
    <n v="330792"/>
    <s v="FRSP"/>
    <s v="Fredricksburg Spotsylvania"/>
    <s v="Preservation Maintenance of Vegetation, Drains and lightning protection at Cemetery Landscape"/>
    <x v="45"/>
    <x v="124"/>
    <n v="250000"/>
  </r>
  <r>
    <x v="5"/>
    <s v="2023"/>
    <s v="LRF MAT Projects"/>
    <s v="NER"/>
    <m/>
    <n v="330726"/>
    <s v="GEWA"/>
    <s v="George Washington Birthplace"/>
    <s v="Replace in kind of Gutters at Rockefellor Barn"/>
    <x v="45"/>
    <x v="124"/>
    <n v="69502"/>
  </r>
  <r>
    <x v="3"/>
    <s v="2021"/>
    <s v="LRF MAT Projects"/>
    <s v="NER"/>
    <m/>
    <n v="257172"/>
    <s v="GEWA"/>
    <s v="George Washington Birthplace National Monument"/>
    <s v="Cyclic Replacement of Roof, Gutters, and Painting the Exterior of Rockefeller Barn"/>
    <x v="45"/>
    <x v="124"/>
    <n v="139756.23000000001"/>
  </r>
  <r>
    <x v="3"/>
    <s v="2021"/>
    <s v="LRF MAT Projects"/>
    <s v="NER"/>
    <m/>
    <n v="311808"/>
    <s v="FRSP"/>
    <s v="Fredericksburg &amp; Spotsylvania Co Battlefields Mem NMP"/>
    <s v="Repoint Brick Walls on Old Salem Church"/>
    <x v="45"/>
    <x v="124"/>
    <n v="119976.9"/>
  </r>
  <r>
    <x v="3"/>
    <s v="2021"/>
    <s v="LRF MAT Projects"/>
    <s v="NER"/>
    <m/>
    <n v="318707"/>
    <s v="GEWA"/>
    <s v="George Washington Birthplace National Monument"/>
    <s v="Emergency Stabilization of Rockefeller Barn"/>
    <x v="45"/>
    <x v="124"/>
    <n v="43189.73"/>
  </r>
  <r>
    <x v="5"/>
    <s v="2023"/>
    <s v="LRF MAT Projects"/>
    <s v="NCR"/>
    <m/>
    <n v="329280"/>
    <s v="MANA"/>
    <s v="Manasas National Battlefield"/>
    <s v="MAT - Replace Historic Chinn Ridge Worm Fence"/>
    <x v="45"/>
    <x v="125"/>
    <n v="71712"/>
  </r>
  <r>
    <x v="5"/>
    <s v="2023"/>
    <s v="LRF MAT Projects"/>
    <s v="NCR"/>
    <m/>
    <n v="329311"/>
    <s v="MANA"/>
    <s v="Manasas National Battlefield"/>
    <s v="MAT - Maintain Thornberry House and Chinn Ridge Landscapes Through Field Edge Vegetation Management"/>
    <x v="45"/>
    <x v="125"/>
    <n v="83895"/>
  </r>
  <r>
    <x v="5"/>
    <s v="2023"/>
    <s v="LRF MAT Projects"/>
    <s v="NCR"/>
    <m/>
    <n v="329329"/>
    <s v="MANA"/>
    <s v="Manasas National Battlefield"/>
    <s v="MAT- Restore and Preserve Historic Unfinished Railroad structure and Landscape FY-23"/>
    <x v="45"/>
    <x v="125"/>
    <n v="100100"/>
  </r>
  <r>
    <x v="3"/>
    <s v="2021"/>
    <s v="LRF MAT Projects"/>
    <s v="NCR"/>
    <m/>
    <n v="304922"/>
    <s v="MANA"/>
    <s v="Manassas National Battlefield Park"/>
    <s v="Rehabilitate Exterior Elements of the Historic Lucinda Dogan House"/>
    <x v="45"/>
    <x v="125"/>
    <n v="167327.9"/>
  </r>
  <r>
    <x v="5"/>
    <s v="2023"/>
    <s v="LRF MAT Projects"/>
    <s v="NER"/>
    <m/>
    <n v="326750"/>
    <s v="FOMR"/>
    <s v="Fort Monroe"/>
    <s v="Quarters #17 porch repairs"/>
    <x v="45"/>
    <x v="126"/>
    <n v="175000"/>
  </r>
  <r>
    <x v="5"/>
    <s v="2023"/>
    <s v="LRF MAT Projects"/>
    <s v="NER"/>
    <m/>
    <n v="326705"/>
    <s v="RICH"/>
    <s v="Richmond NMP"/>
    <s v="Balustrade repairs at Chimborazo and Shelton Corn Crib stabilization"/>
    <x v="45"/>
    <x v="127"/>
    <n v="125000"/>
  </r>
  <r>
    <x v="3"/>
    <s v="2021"/>
    <s v="LRF MAT Projects"/>
    <s v="NER"/>
    <m/>
    <n v="246853"/>
    <s v="BOWA"/>
    <s v="Booker T. Washington National Monument"/>
    <s v="Replace Exterior Envelope and Logs In Tobacco Barn to Retard Deterioration"/>
    <x v="45"/>
    <x v="128"/>
    <n v="209844.54"/>
  </r>
  <r>
    <x v="3"/>
    <s v="2021"/>
    <s v="LRF MAT Projects"/>
    <s v="NER"/>
    <m/>
    <n v="243535"/>
    <s v="PETE"/>
    <s v="Petersburg National National Battlefield"/>
    <s v="Repair Rehabilitate and Stabilize Cemetary Wall"/>
    <x v="45"/>
    <x v="129"/>
    <n v="155400.70000000001"/>
  </r>
  <r>
    <x v="0"/>
    <s v="2022"/>
    <s v="LRF Project"/>
    <s v="NER"/>
    <s v="N074"/>
    <n v="317459"/>
    <s v="COLO"/>
    <s v="Colonial National Historical Park"/>
    <s v="Rehabilitate Sections of the Colonial Parkway "/>
    <x v="45"/>
    <x v="130"/>
    <n v="128674"/>
  </r>
  <r>
    <x v="1"/>
    <s v="2021"/>
    <s v="LRF Project"/>
    <s v="NER"/>
    <s v="N054"/>
    <n v="316317"/>
    <s v="COLO"/>
    <s v="Colonial National Historical Park"/>
    <s v="Stabilize York River Shoreline"/>
    <x v="45"/>
    <x v="126"/>
    <n v="9965"/>
  </r>
  <r>
    <x v="1"/>
    <s v="2021"/>
    <s v="LRF Project"/>
    <s v="NER"/>
    <s v="N036"/>
    <n v="312442"/>
    <s v="SHEN"/>
    <s v="Shenandoah National Park"/>
    <s v="Pavement Preservation Along 54 miles of Skyline Drive  and 19 overlooks associated with Skyline Drive."/>
    <x v="45"/>
    <x v="131"/>
    <n v="26250"/>
  </r>
  <r>
    <x v="1"/>
    <s v="2021"/>
    <s v="LRF Project"/>
    <s v="NER"/>
    <s v="N009"/>
    <n v="207152"/>
    <s v="SHEN"/>
    <s v="Shenandoah National Park"/>
    <s v="Remove Obsolete Structures and Restore Areas to Native Condition"/>
    <x v="45"/>
    <x v="132"/>
    <n v="3516"/>
  </r>
  <r>
    <x v="0"/>
    <s v="2022"/>
    <s v="LRF Project"/>
    <s v="SER"/>
    <s v="N062"/>
    <n v="256595"/>
    <s v="BLRI"/>
    <s v="Blue Ridge Parkway"/>
    <s v="Rehabilitate Sections of Blue Ridge Parkway in Virginia"/>
    <x v="45"/>
    <x v="133"/>
    <n v="32834"/>
  </r>
  <r>
    <x v="1"/>
    <s v="2021"/>
    <s v="LRF Project"/>
    <s v="NCR"/>
    <s v="N023"/>
    <n v="312424"/>
    <s v="GWMP"/>
    <s v="George Washington Memorial Parkway"/>
    <s v="GWMP North Section Rehabilitation"/>
    <x v="45"/>
    <x v="134"/>
    <n v="207800"/>
  </r>
  <r>
    <x v="5"/>
    <s v="2023"/>
    <s v="LRF MAT Projects"/>
    <s v="SER"/>
    <m/>
    <n v="326547"/>
    <s v="VIIS"/>
    <s v="Virgin Islands National Park"/>
    <s v="Stabilize Annaberg Area Main Entrance Wall"/>
    <x v="46"/>
    <x v="135"/>
    <n v="299000"/>
  </r>
  <r>
    <x v="5"/>
    <s v="2023"/>
    <s v="LRF MAT Projects"/>
    <s v="SER"/>
    <m/>
    <n v="319176"/>
    <s v="CHRI"/>
    <s v="Christiansted National Historic Site"/>
    <s v="Repaint Danish Custom House"/>
    <x v="46"/>
    <x v="135"/>
    <n v="286000"/>
  </r>
  <r>
    <x v="3"/>
    <s v="2021"/>
    <s v="LRF MAT Projects"/>
    <s v="SER"/>
    <m/>
    <n v="248469"/>
    <s v="CHRI"/>
    <s v="Christiansted National Historic Site"/>
    <s v="Restore Stable Building Roof Phase II, Historic Brick Layer"/>
    <x v="46"/>
    <x v="135"/>
    <n v="589405"/>
  </r>
  <r>
    <x v="3"/>
    <s v="2021"/>
    <s v="LRF MAT Projects"/>
    <s v="SER"/>
    <m/>
    <n v="248591"/>
    <s v="CHRI"/>
    <s v="Christiansted National Historic Site"/>
    <s v="Rehab Danish Customs House Masonry Stairs"/>
    <x v="46"/>
    <x v="135"/>
    <n v="79110.63"/>
  </r>
  <r>
    <x v="2"/>
    <s v="2024"/>
    <s v="LRF Project"/>
    <s v="SER"/>
    <s v="N119"/>
    <n v="201188"/>
    <s v="VIIS"/>
    <s v="Virgin Islands National Park"/>
    <s v="Replace Water and Wastewater Systems at Cinnamon and Trunk Bays"/>
    <x v="46"/>
    <x v="136"/>
    <n v="21300"/>
  </r>
  <r>
    <x v="4"/>
    <s v="2023"/>
    <s v="LRF Project"/>
    <s v="SER"/>
    <s v="N119"/>
    <n v="201188"/>
    <s v="VIIS"/>
    <s v="Virgin Islands National Park"/>
    <s v="Replace Cinnamon Bay Waste Water Treatment Plant and Trunk Bay Reverse Osmosis Plant"/>
    <x v="46"/>
    <x v="136"/>
    <n v="0"/>
  </r>
  <r>
    <x v="3"/>
    <s v="2021"/>
    <s v="LRF MAT Projects"/>
    <s v="SER"/>
    <m/>
    <s v="319051"/>
    <s v="MABI"/>
    <s v="Marsh-Billings-Rockefeller National Historic Park"/>
    <s v="Exterior repairs to Mansion"/>
    <x v="47"/>
    <x v="137"/>
    <n v="123758"/>
  </r>
  <r>
    <x v="5"/>
    <s v="2023"/>
    <s v="LRF MAT Projects"/>
    <s v="PWR"/>
    <m/>
    <n v="198762"/>
    <s v="SAJH"/>
    <s v="San Juan Island"/>
    <s v="Renovate Plant Nursery to Support Restoration of Cultural Landscape"/>
    <x v="48"/>
    <x v="138"/>
    <n v="150355.31"/>
  </r>
  <r>
    <x v="5"/>
    <s v="2023"/>
    <s v="LRF MAT Projects"/>
    <s v="PWR"/>
    <m/>
    <n v="330480"/>
    <s v="SAJH"/>
    <s v="San Juan Island"/>
    <s v="Rehabilitate 17,896 LF Split Rail Fencing in 5 Park Locations"/>
    <x v="48"/>
    <x v="138"/>
    <n v="237499.93"/>
  </r>
  <r>
    <x v="1"/>
    <s v="2021"/>
    <s v="LRF Project"/>
    <s v="PWR"/>
    <s v="N004"/>
    <n v="241806"/>
    <s v="FOVA"/>
    <s v="Fort Vancouver National Historic Site"/>
    <s v="Rehabilitate Historic Main Parade Ground Barracks Building, Parking Areas, and Pathways for Visitor and Tenant Use"/>
    <x v="48"/>
    <x v="139"/>
    <n v="16512"/>
  </r>
  <r>
    <x v="1"/>
    <s v="2021"/>
    <s v="LRF Project"/>
    <s v="PWR"/>
    <s v="N004"/>
    <n v="309903"/>
    <s v="FOVA"/>
    <s v="Fort Vancouver National Historic Site"/>
    <s v="Rehabilitate Historic Main Parade Ground Barracks Building, Parking Areas, and Pathways for Visitor and Tenant Use"/>
    <x v="48"/>
    <x v="139"/>
    <n v="2105"/>
  </r>
  <r>
    <x v="0"/>
    <s v="2022"/>
    <s v="LRF Project"/>
    <s v="PWR"/>
    <s v="N092"/>
    <n v="184745"/>
    <s v="OLYM"/>
    <s v="Olympic National Park"/>
    <s v="Rehabilitate Hurricane Ridge Day Lodge"/>
    <x v="48"/>
    <x v="140"/>
    <n v="7029"/>
  </r>
  <r>
    <x v="1"/>
    <s v="2021"/>
    <s v="LRF Project"/>
    <s v="PWR"/>
    <s v="N028"/>
    <n v="312439"/>
    <s v="MORA"/>
    <s v="Mount Rainier National Park"/>
    <s v="Rehabilitate Ohanapecosh Campground and Replace Sewer Collection System "/>
    <x v="48"/>
    <x v="141"/>
    <n v="2886"/>
  </r>
  <r>
    <x v="1"/>
    <s v="2021"/>
    <s v="LRF Project"/>
    <s v="PWR"/>
    <s v="N029"/>
    <n v="238992"/>
    <s v="MORA"/>
    <s v="Mount Rainier National Park"/>
    <s v="Rehabilitate Stevens Canyon Rd MP 5-14"/>
    <x v="48"/>
    <x v="141"/>
    <n v="27740"/>
  </r>
  <r>
    <x v="5"/>
    <s v="2023"/>
    <s v="LRF MAT Projects"/>
    <s v="MWR"/>
    <m/>
    <s v="254879"/>
    <s v="APIS"/>
    <s v="Apostle Islands National Lakeshore"/>
    <s v="Repair Masonry and Remove Decommissioned Fire Suppression at Raspberry Island Light Station"/>
    <x v="49"/>
    <x v="142"/>
    <n v="139391"/>
  </r>
  <r>
    <x v="3"/>
    <s v="2021"/>
    <s v="LRF MAT Projects"/>
    <s v="MWR"/>
    <m/>
    <n v="254879"/>
    <s v="APIS"/>
    <s v="Apostle Islands National Lakeshore"/>
    <s v="Repair Masonry and Remove Decommissioned Fire Suppression at Raspberry Island Light Station"/>
    <x v="49"/>
    <x v="142"/>
    <n v="18960"/>
  </r>
  <r>
    <x v="3"/>
    <s v="2021"/>
    <s v="LRF MAT Projects"/>
    <s v="MWR"/>
    <m/>
    <n v="305044"/>
    <s v="APIS"/>
    <s v="Apostle Islands National Lakeshore"/>
    <s v="Replace Roof System on Outer Island Light Station"/>
    <x v="49"/>
    <x v="142"/>
    <n v="138544.25"/>
  </r>
  <r>
    <x v="3"/>
    <s v="2021"/>
    <s v="LRF MAT Projects"/>
    <s v="MWR"/>
    <m/>
    <n v="312709"/>
    <s v="APIS"/>
    <s v="Apostle Islands National Lakeshore"/>
    <s v="Cyclic Replacement of Roofing System and Tuckpoint Chimney on Historic Outer Island Fog Signal"/>
    <x v="49"/>
    <x v="142"/>
    <n v="99785.48"/>
  </r>
  <r>
    <x v="2"/>
    <s v="2024"/>
    <s v="LRF Project"/>
    <s v="MWR"/>
    <s v="N149"/>
    <s v="270691A  "/>
    <s v="APIS"/>
    <s v="Apostle Islands National Lakeshore"/>
    <s v="Rehabilitate Waterfront at Little Sand Bay and Devils Island, Reconstruct Boathouse"/>
    <x v="49"/>
    <x v="142"/>
    <n v="17200"/>
  </r>
  <r>
    <x v="3"/>
    <s v="2021"/>
    <s v="LRF MAT Projects"/>
    <s v="NER"/>
    <m/>
    <n v="318756"/>
    <s v="NERI"/>
    <s v="New River Gorge National Park and Preserve"/>
    <s v="Repair Masonry at Grandview - Hearths, Pylons, Culverts and Fireplaces"/>
    <x v="50"/>
    <x v="143"/>
    <n v="133078.5"/>
  </r>
  <r>
    <x v="5"/>
    <s v="2023"/>
    <s v="LRF MAT Projects"/>
    <s v="NCR"/>
    <m/>
    <s v="242836"/>
    <s v="HAFE"/>
    <s v="Harpers Ferry National Historical Park"/>
    <s v="Perform Cyclic Maintenance of Roofs &amp; Exterior Features of the John Brown Museum"/>
    <x v="50"/>
    <x v="144"/>
    <n v="320027"/>
  </r>
  <r>
    <x v="3"/>
    <s v="2021"/>
    <s v="LRF MAT Projects"/>
    <s v="NCR"/>
    <m/>
    <n v="242955"/>
    <s v="HAFE"/>
    <s v="Harpers Ferry National Historical Park"/>
    <s v="Repair the Roofs and Paint the Exterior Features of the 4 Marmion Row Buildings"/>
    <x v="50"/>
    <x v="144"/>
    <n v="278906"/>
  </r>
  <r>
    <x v="4"/>
    <s v="2023"/>
    <s v="LRF Project"/>
    <s v="NER"/>
    <s v="N124"/>
    <n v="237369"/>
    <s v="NERI"/>
    <s v="New River Gorge National Park and Preserve"/>
    <s v="Remove Excess Structures and Abandoned Buildings Parkwide and Address Utility Needs – Phase I"/>
    <x v="50"/>
    <x v="145"/>
    <n v="1237"/>
  </r>
  <r>
    <x v="2"/>
    <s v="2024"/>
    <s v="LRF Project"/>
    <s v="NER"/>
    <s v="N146"/>
    <n v="326119"/>
    <s v="NERI"/>
    <s v="New River Gorge National Park and Preserve"/>
    <s v="Remove Excess Structures and Abandoned Buildings Parkwide and Address Utility Needs"/>
    <x v="50"/>
    <x v="145"/>
    <n v="36169"/>
  </r>
  <r>
    <x v="1"/>
    <s v="2021"/>
    <s v="LRF Project"/>
    <s v="IMR"/>
    <s v="N007"/>
    <n v="271071"/>
    <s v="GRTE"/>
    <s v="Grand Teton National Park"/>
    <s v="Correct Roof and Building Failures at HQ/Maintenance/Dispatch Complex"/>
    <x v="2"/>
    <x v="146"/>
    <n v="15901.148999999999"/>
  </r>
  <r>
    <x v="1"/>
    <s v="2021"/>
    <s v="LRF Project"/>
    <s v="IMR"/>
    <s v="N021"/>
    <n v="312456"/>
    <s v="GRTE"/>
    <s v="Grand Teton National Park"/>
    <s v="Repair and Improve the Moose - Wilson Road"/>
    <x v="2"/>
    <x v="146"/>
    <n v="28485.399999999998"/>
  </r>
  <r>
    <x v="1"/>
    <s v="2021"/>
    <s v="LRF Project"/>
    <s v="IMR"/>
    <s v="N022"/>
    <n v="248595"/>
    <s v="GRTE"/>
    <s v="Grand Teton National Park"/>
    <s v="Replace the Colter Bay Main Wastewater Lift Station"/>
    <x v="2"/>
    <x v="146"/>
    <n v="6978.9740000000002"/>
  </r>
  <r>
    <x v="1"/>
    <s v="2021"/>
    <s v="LRF Project"/>
    <s v="IMR"/>
    <s v="N040"/>
    <n v="312116"/>
    <s v="YELL"/>
    <s v="Yellowstone National Park"/>
    <s v="Rehabilitate and Reconfigure the Historic Laurel Dormitory at Old Faithful"/>
    <x v="2"/>
    <x v="146"/>
    <n v="21140"/>
  </r>
  <r>
    <x v="1"/>
    <s v="2021"/>
    <s v="LRF Project"/>
    <s v="IMR"/>
    <s v="N041"/>
    <n v="307127"/>
    <s v="YELL"/>
    <s v="Yellowstone National Park"/>
    <s v="Rehabilitate Exteriors of Fort Yellowstone Structures"/>
    <x v="2"/>
    <x v="146"/>
    <n v="22331.4"/>
  </r>
  <r>
    <x v="1"/>
    <s v="2021"/>
    <s v="LRF Project"/>
    <s v="IMR"/>
    <s v="N042"/>
    <n v="312447"/>
    <s v="YELL"/>
    <s v="Yellowstone National Park"/>
    <s v="Old Faithful to West Thumb, 3R"/>
    <x v="2"/>
    <x v="146"/>
    <n v="50170"/>
  </r>
  <r>
    <x v="1"/>
    <s v="2021"/>
    <s v="LRF Project"/>
    <s v="IMR"/>
    <s v="N043"/>
    <n v="225353"/>
    <s v="YELL"/>
    <s v="Yellowstone National Park"/>
    <s v="Lewis River Bridge"/>
    <x v="2"/>
    <x v="146"/>
    <n v="27900"/>
  </r>
  <r>
    <x v="4"/>
    <s v="2023"/>
    <s v="LRF Project"/>
    <s v="IMR"/>
    <s v="N112"/>
    <n v="318713"/>
    <s v="YELL"/>
    <s v="Yellowstone National Park"/>
    <s v="Rehabilitate Old Faithful Wastewater Collection &amp; Treatment System"/>
    <x v="2"/>
    <x v="146"/>
    <n v="33629.999999999993"/>
  </r>
  <r>
    <x v="5"/>
    <s v="2023"/>
    <s v="LRF MAT Projects"/>
    <s v="AKR"/>
    <m/>
    <n v="309154"/>
    <s v="WRST"/>
    <s v="Wrangell-Saint Elias National Park &amp; Preserve"/>
    <s v=" Cyclic Brushing and Surface Maintenance of Bonanza Mine Trail"/>
    <x v="1"/>
    <x v="147"/>
    <n v="28652"/>
  </r>
  <r>
    <x v="5"/>
    <s v="2023"/>
    <s v="LRF MAT Projects"/>
    <s v="AKR"/>
    <m/>
    <n v="309165"/>
    <s v="WRST"/>
    <s v="Wrangell-Saint Elias National Park &amp; Preserve"/>
    <s v="Cyclic Brushing and Surface Maintenance of Jumbo Mine Trail"/>
    <x v="1"/>
    <x v="147"/>
    <n v="28652"/>
  </r>
  <r>
    <x v="5"/>
    <s v="2023"/>
    <s v="LRF MAT Projects"/>
    <s v="NER"/>
    <m/>
    <s v="TBD"/>
    <s v="APPA"/>
    <s v="Appalachian Trail National Scenic Trail"/>
    <s v="Placeholder TBD"/>
    <x v="51"/>
    <x v="147"/>
    <n v="13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9B097D7-FB6D-4727-A7C1-D3FA98EC2F06}" name="PivotTable1" cacheId="1505" applyNumberFormats="0" applyBorderFormats="0" applyFontFormats="0" applyPatternFormats="0" applyAlignmentFormats="0" applyWidthHeightFormats="1" dataCaption="Values" updatedVersion="8" minRefreshableVersion="3" showDrill="0" rowGrandTotals="0" colGrandTotals="0" itemPrintTitles="1" createdVersion="8" indent="0" compact="0" compactData="0" gridDropZones="1" multipleFieldFilters="0">
  <location ref="B5:M137" firstHeaderRow="2" firstDataRow="2" firstDataCol="6"/>
  <pivotFields count="11">
    <pivotField axis="axisRow" compact="0" outline="0" showAll="0" defaultSubtotal="0">
      <items count="4">
        <item x="1"/>
        <item x="0"/>
        <item x="3"/>
        <item x="2"/>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89">
        <item x="35"/>
        <item x="72"/>
        <item x="49"/>
        <item x="62"/>
        <item m="1" x="78"/>
        <item x="43"/>
        <item x="30"/>
        <item x="64"/>
        <item x="31"/>
        <item x="33"/>
        <item x="23"/>
        <item x="55"/>
        <item x="34"/>
        <item x="65"/>
        <item x="56"/>
        <item m="1" x="87"/>
        <item x="10"/>
        <item x="54"/>
        <item x="13"/>
        <item x="47"/>
        <item m="1" x="79"/>
        <item x="22"/>
        <item x="60"/>
        <item x="69"/>
        <item m="1" x="77"/>
        <item x="39"/>
        <item x="48"/>
        <item m="1" x="81"/>
        <item x="67"/>
        <item x="1"/>
        <item x="42"/>
        <item x="8"/>
        <item x="14"/>
        <item x="6"/>
        <item x="74"/>
        <item x="50"/>
        <item x="19"/>
        <item x="44"/>
        <item m="1" x="76"/>
        <item m="1" x="85"/>
        <item x="32"/>
        <item x="25"/>
        <item x="5"/>
        <item x="58"/>
        <item x="27"/>
        <item m="1" x="80"/>
        <item x="2"/>
        <item x="0"/>
        <item x="61"/>
        <item x="28"/>
        <item x="18"/>
        <item m="1" x="83"/>
        <item x="29"/>
        <item x="71"/>
        <item x="41"/>
        <item x="20"/>
        <item x="21"/>
        <item x="73"/>
        <item x="70"/>
        <item x="9"/>
        <item m="1" x="75"/>
        <item x="53"/>
        <item x="7"/>
        <item m="1" x="84"/>
        <item x="17"/>
        <item x="46"/>
        <item x="15"/>
        <item x="59"/>
        <item x="52"/>
        <item x="16"/>
        <item x="12"/>
        <item x="66"/>
        <item m="1" x="86"/>
        <item x="36"/>
        <item x="51"/>
        <item m="1" x="88"/>
        <item x="45"/>
        <item x="68"/>
        <item x="38"/>
        <item m="1" x="82"/>
        <item x="3"/>
        <item x="11"/>
        <item x="63"/>
        <item x="4"/>
        <item x="24"/>
        <item x="26"/>
        <item x="37"/>
        <item x="40"/>
        <item x="57"/>
      </items>
    </pivotField>
    <pivotField axis="axisRow" compact="0" outline="0" showAll="0" defaultSubtotal="0">
      <items count="128">
        <item x="70"/>
        <item x="35"/>
        <item x="61"/>
        <item x="64"/>
        <item x="119"/>
        <item x="95"/>
        <item x="52"/>
        <item x="79"/>
        <item x="0"/>
        <item x="90"/>
        <item x="99"/>
        <item x="26"/>
        <item x="110"/>
        <item x="125"/>
        <item x="28"/>
        <item x="124"/>
        <item x="107"/>
        <item x="63"/>
        <item x="53"/>
        <item x="27"/>
        <item x="6"/>
        <item m="1" x="127"/>
        <item x="122"/>
        <item x="75"/>
        <item x="48"/>
        <item x="87"/>
        <item x="50"/>
        <item x="49"/>
        <item x="47"/>
        <item x="7"/>
        <item x="12"/>
        <item x="91"/>
        <item x="86"/>
        <item x="81"/>
        <item x="19"/>
        <item x="123"/>
        <item x="60"/>
        <item x="88"/>
        <item x="66"/>
        <item x="82"/>
        <item x="76"/>
        <item x="29"/>
        <item x="83"/>
        <item x="31"/>
        <item x="8"/>
        <item x="36"/>
        <item x="112"/>
        <item x="45"/>
        <item x="113"/>
        <item x="24"/>
        <item x="85"/>
        <item x="39"/>
        <item x="93"/>
        <item x="114"/>
        <item x="126"/>
        <item x="44"/>
        <item x="102"/>
        <item x="10"/>
        <item x="33"/>
        <item x="72"/>
        <item x="30"/>
        <item x="101"/>
        <item x="40"/>
        <item x="34"/>
        <item x="42"/>
        <item x="22"/>
        <item x="13"/>
        <item x="59"/>
        <item x="38"/>
        <item x="37"/>
        <item x="71"/>
        <item x="109"/>
        <item x="105"/>
        <item x="92"/>
        <item x="65"/>
        <item x="103"/>
        <item x="115"/>
        <item x="84"/>
        <item x="100"/>
        <item x="16"/>
        <item x="57"/>
        <item x="94"/>
        <item x="104"/>
        <item x="11"/>
        <item x="17"/>
        <item x="78"/>
        <item x="21"/>
        <item x="43"/>
        <item x="20"/>
        <item x="116"/>
        <item x="18"/>
        <item x="5"/>
        <item x="80"/>
        <item x="118"/>
        <item x="117"/>
        <item x="108"/>
        <item x="120"/>
        <item x="15"/>
        <item x="54"/>
        <item x="55"/>
        <item x="97"/>
        <item x="98"/>
        <item x="41"/>
        <item x="1"/>
        <item x="74"/>
        <item x="67"/>
        <item x="69"/>
        <item x="58"/>
        <item x="46"/>
        <item x="3"/>
        <item x="32"/>
        <item x="62"/>
        <item x="77"/>
        <item x="68"/>
        <item x="121"/>
        <item x="4"/>
        <item x="9"/>
        <item x="111"/>
        <item x="14"/>
        <item x="2"/>
        <item x="56"/>
        <item x="51"/>
        <item x="73"/>
        <item x="23"/>
        <item x="25"/>
        <item x="96"/>
        <item x="89"/>
        <item x="106"/>
      </items>
    </pivotField>
    <pivotField axis="axisRow" compact="0" outline="0" showAll="0" defaultSubtotal="0">
      <items count="43">
        <item x="1"/>
        <item x="3"/>
        <item x="4"/>
        <item x="5"/>
        <item x="7"/>
        <item x="8"/>
        <item x="9"/>
        <item x="10"/>
        <item x="11"/>
        <item x="12"/>
        <item x="13"/>
        <item x="14"/>
        <item x="15"/>
        <item x="16"/>
        <item x="17"/>
        <item x="18"/>
        <item x="19"/>
        <item x="20"/>
        <item x="21"/>
        <item x="22"/>
        <item x="23"/>
        <item x="24"/>
        <item x="26"/>
        <item x="27"/>
        <item x="28"/>
        <item x="30"/>
        <item x="0"/>
        <item x="29"/>
        <item x="31"/>
        <item x="32"/>
        <item x="33"/>
        <item x="34"/>
        <item x="35"/>
        <item x="36"/>
        <item x="25"/>
        <item x="37"/>
        <item x="6"/>
        <item x="38"/>
        <item x="39"/>
        <item x="40"/>
        <item x="41"/>
        <item x="42"/>
        <item x="2"/>
      </items>
    </pivotField>
    <pivotField axis="axisRow" compact="0" outline="0" subtotalTop="0" showAll="0" defaultSubtotal="0">
      <items count="66">
        <item x="1"/>
        <item x="3"/>
        <item x="34"/>
        <item x="4"/>
        <item x="6"/>
        <item x="5"/>
        <item x="7"/>
        <item x="8"/>
        <item x="0"/>
        <item x="13"/>
        <item x="12"/>
        <item x="10"/>
        <item x="11"/>
        <item x="14"/>
        <item x="15"/>
        <item x="9"/>
        <item x="16"/>
        <item x="27"/>
        <item x="58"/>
        <item x="17"/>
        <item x="18"/>
        <item x="19"/>
        <item x="20"/>
        <item x="2"/>
        <item x="21"/>
        <item x="22"/>
        <item x="23"/>
        <item x="24"/>
        <item x="25"/>
        <item x="26"/>
        <item x="28"/>
        <item x="29"/>
        <item x="30"/>
        <item x="31"/>
        <item x="32"/>
        <item x="33"/>
        <item x="35"/>
        <item x="36"/>
        <item x="37"/>
        <item x="38"/>
        <item x="39"/>
        <item x="40"/>
        <item x="44"/>
        <item x="42"/>
        <item x="43"/>
        <item x="41"/>
        <item x="45"/>
        <item x="47"/>
        <item x="46"/>
        <item x="48"/>
        <item x="49"/>
        <item x="60"/>
        <item x="50"/>
        <item x="51"/>
        <item x="52"/>
        <item x="53"/>
        <item x="54"/>
        <item x="55"/>
        <item x="56"/>
        <item x="57"/>
        <item x="59"/>
        <item x="62"/>
        <item x="61"/>
        <item x="63"/>
        <item x="64"/>
        <item x="65"/>
      </items>
    </pivotField>
    <pivotField compact="0" outline="0" showAll="0" defaultSubtotal="0"/>
    <pivotField axis="axisRow" compact="0" numFmtId="164" outline="0" showAll="0" defaultSubtotal="0">
      <items count="153">
        <item m="1" x="131"/>
        <item m="1" x="151"/>
        <item m="1" x="133"/>
        <item x="28"/>
        <item x="118"/>
        <item m="1" x="132"/>
        <item x="34"/>
        <item m="1" x="144"/>
        <item m="1" x="142"/>
        <item m="1" x="141"/>
        <item m="1" x="138"/>
        <item x="115"/>
        <item m="1" x="149"/>
        <item m="1" x="130"/>
        <item x="91"/>
        <item x="109"/>
        <item x="16"/>
        <item x="35"/>
        <item m="1" x="137"/>
        <item x="80"/>
        <item m="1" x="143"/>
        <item x="82"/>
        <item m="1" x="134"/>
        <item m="1" x="128"/>
        <item x="81"/>
        <item x="41"/>
        <item x="88"/>
        <item x="122"/>
        <item x="114"/>
        <item x="56"/>
        <item x="59"/>
        <item x="83"/>
        <item x="2"/>
        <item x="97"/>
        <item x="46"/>
        <item x="22"/>
        <item x="101"/>
        <item x="3"/>
        <item x="30"/>
        <item x="18"/>
        <item x="13"/>
        <item x="107"/>
        <item x="47"/>
        <item x="68"/>
        <item x="104"/>
        <item x="77"/>
        <item x="15"/>
        <item x="33"/>
        <item m="1" x="148"/>
        <item x="52"/>
        <item x="14"/>
        <item m="1" x="147"/>
        <item x="62"/>
        <item m="1" x="146"/>
        <item x="75"/>
        <item x="45"/>
        <item x="57"/>
        <item x="105"/>
        <item x="53"/>
        <item x="54"/>
        <item x="69"/>
        <item x="120"/>
        <item m="1" x="152"/>
        <item x="8"/>
        <item x="76"/>
        <item x="63"/>
        <item x="67"/>
        <item x="117"/>
        <item x="1"/>
        <item x="39"/>
        <item x="86"/>
        <item x="6"/>
        <item m="1" x="140"/>
        <item x="123"/>
        <item x="112"/>
        <item x="96"/>
        <item x="29"/>
        <item m="1" x="135"/>
        <item x="0"/>
        <item x="124"/>
        <item x="103"/>
        <item x="32"/>
        <item x="85"/>
        <item x="90"/>
        <item x="89"/>
        <item x="51"/>
        <item x="73"/>
        <item x="84"/>
        <item x="17"/>
        <item x="108"/>
        <item x="55"/>
        <item x="72"/>
        <item x="58"/>
        <item x="48"/>
        <item x="116"/>
        <item m="1" x="150"/>
        <item x="78"/>
        <item x="121"/>
        <item x="79"/>
        <item x="95"/>
        <item m="1" x="129"/>
        <item m="1" x="139"/>
        <item m="1" x="145"/>
        <item x="60"/>
        <item x="31"/>
        <item x="110"/>
        <item x="10"/>
        <item x="43"/>
        <item x="127"/>
        <item x="100"/>
        <item x="87"/>
        <item x="27"/>
        <item x="20"/>
        <item x="119"/>
        <item x="23"/>
        <item x="50"/>
        <item x="40"/>
        <item x="74"/>
        <item x="99"/>
        <item x="92"/>
        <item x="37"/>
        <item x="9"/>
        <item x="26"/>
        <item x="98"/>
        <item x="93"/>
        <item x="66"/>
        <item x="125"/>
        <item x="5"/>
        <item x="102"/>
        <item x="49"/>
        <item x="21"/>
        <item x="25"/>
        <item x="4"/>
        <item x="12"/>
        <item x="24"/>
        <item m="1" x="136"/>
        <item x="71"/>
        <item x="38"/>
        <item x="106"/>
        <item x="19"/>
        <item x="11"/>
        <item x="111"/>
        <item x="7"/>
        <item x="42"/>
        <item x="44"/>
        <item x="61"/>
        <item x="64"/>
        <item x="94"/>
        <item x="113"/>
        <item x="36"/>
        <item x="65"/>
        <item x="70"/>
        <item x="126"/>
      </items>
    </pivotField>
  </pivotFields>
  <rowFields count="6">
    <field x="7"/>
    <field x="6"/>
    <field x="5"/>
    <field x="8"/>
    <field x="10"/>
    <field x="0"/>
  </rowFields>
  <rowItems count="131">
    <i>
      <x/>
      <x v="103"/>
      <x v="29"/>
      <x/>
      <x v="68"/>
      <x/>
    </i>
    <i r="1">
      <x v="119"/>
      <x v="46"/>
      <x/>
      <x v="32"/>
      <x v="3"/>
    </i>
    <i>
      <x v="1"/>
      <x v="29"/>
      <x v="83"/>
      <x v="1"/>
      <x v="142"/>
      <x v="2"/>
    </i>
    <i>
      <x v="2"/>
      <x v="44"/>
      <x v="42"/>
      <x v="3"/>
      <x v="63"/>
      <x v="2"/>
    </i>
    <i>
      <x v="3"/>
      <x v="30"/>
      <x v="31"/>
      <x v="6"/>
      <x v="133"/>
      <x v="2"/>
    </i>
    <i r="1">
      <x v="57"/>
      <x v="62"/>
      <x v="4"/>
      <x v="106"/>
      <x v="2"/>
    </i>
    <i r="1">
      <x v="66"/>
      <x v="59"/>
      <x v="7"/>
      <x v="40"/>
      <x v="1"/>
    </i>
    <i r="1">
      <x v="83"/>
      <x v="33"/>
      <x v="5"/>
      <x v="140"/>
      <x v="3"/>
    </i>
    <i r="1">
      <x v="116"/>
      <x v="33"/>
      <x v="5"/>
      <x v="121"/>
      <x v="1"/>
    </i>
    <i>
      <x v="4"/>
      <x v="11"/>
      <x v="81"/>
      <x v="11"/>
      <x v="122"/>
      <x/>
    </i>
    <i r="1">
      <x v="14"/>
      <x v="69"/>
      <x v="12"/>
      <x v="3"/>
      <x/>
    </i>
    <i r="1">
      <x v="19"/>
      <x v="81"/>
      <x v="11"/>
      <x v="111"/>
      <x v="1"/>
    </i>
    <i r="1">
      <x v="34"/>
      <x v="81"/>
      <x v="11"/>
      <x v="139"/>
      <x v="3"/>
    </i>
    <i r="1">
      <x v="41"/>
      <x v="70"/>
      <x v="12"/>
      <x v="76"/>
      <x v="3"/>
    </i>
    <i r="1">
      <x v="49"/>
      <x v="66"/>
      <x v="13"/>
      <x v="134"/>
      <x v="2"/>
    </i>
    <i r="1">
      <x v="60"/>
      <x v="69"/>
      <x v="12"/>
      <x v="38"/>
      <x v="1"/>
    </i>
    <i r="1">
      <x v="65"/>
      <x v="32"/>
      <x v="9"/>
      <x v="35"/>
      <x/>
    </i>
    <i r="1">
      <x v="79"/>
      <x v="81"/>
      <x v="11"/>
      <x v="16"/>
      <x/>
    </i>
    <i r="1">
      <x v="84"/>
      <x v="81"/>
      <x v="11"/>
      <x v="88"/>
      <x/>
    </i>
    <i r="1">
      <x v="86"/>
      <x v="18"/>
      <x v="10"/>
      <x v="130"/>
      <x v="3"/>
    </i>
    <i r="1">
      <x v="88"/>
      <x v="70"/>
      <x v="12"/>
      <x v="112"/>
      <x v="3"/>
    </i>
    <i r="1">
      <x v="90"/>
      <x v="81"/>
      <x v="11"/>
      <x v="39"/>
      <x/>
    </i>
    <i r="1">
      <x v="97"/>
      <x v="81"/>
      <x v="11"/>
      <x v="46"/>
      <x/>
    </i>
    <i r="1">
      <x v="118"/>
      <x v="16"/>
      <x v="15"/>
      <x v="50"/>
      <x v="3"/>
    </i>
    <i r="1">
      <x v="123"/>
      <x v="32"/>
      <x v="9"/>
      <x v="114"/>
      <x v="1"/>
    </i>
    <i r="1">
      <x v="124"/>
      <x v="32"/>
      <x v="9"/>
      <x v="131"/>
      <x v="2"/>
    </i>
    <i>
      <x v="5"/>
      <x v="43"/>
      <x v="64"/>
      <x v="14"/>
      <x v="104"/>
      <x/>
    </i>
    <i r="1">
      <x v="58"/>
      <x v="36"/>
      <x v="15"/>
      <x v="47"/>
      <x v="3"/>
    </i>
    <i r="1">
      <x v="110"/>
      <x v="50"/>
      <x v="15"/>
      <x v="81"/>
      <x v="1"/>
    </i>
    <i>
      <x v="6"/>
      <x v="1"/>
      <x v="55"/>
      <x v="16"/>
      <x v="17"/>
      <x/>
    </i>
    <i r="1">
      <x v="45"/>
      <x v="55"/>
      <x v="16"/>
      <x v="149"/>
      <x/>
    </i>
    <i r="1">
      <x v="63"/>
      <x v="55"/>
      <x v="16"/>
      <x v="6"/>
      <x/>
    </i>
    <i r="1">
      <x v="68"/>
      <x v="55"/>
      <x v="16"/>
      <x v="137"/>
      <x v="2"/>
    </i>
    <i r="1">
      <x v="69"/>
      <x v="56"/>
      <x v="16"/>
      <x v="120"/>
      <x v="3"/>
    </i>
    <i>
      <x v="7"/>
      <x v="51"/>
      <x v="21"/>
      <x v="19"/>
      <x v="69"/>
      <x/>
    </i>
    <i r="1">
      <x v="62"/>
      <x v="21"/>
      <x v="19"/>
      <x v="116"/>
      <x v="2"/>
    </i>
    <i>
      <x v="8"/>
      <x v="102"/>
      <x v="10"/>
      <x v="20"/>
      <x v="25"/>
      <x v="2"/>
    </i>
    <i>
      <x v="9"/>
      <x v="64"/>
      <x v="84"/>
      <x v="21"/>
      <x v="143"/>
      <x v="2"/>
    </i>
    <i r="1">
      <x v="87"/>
      <x v="41"/>
      <x v="21"/>
      <x v="107"/>
      <x v="3"/>
    </i>
    <i>
      <x v="10"/>
      <x v="55"/>
      <x v="85"/>
      <x v="22"/>
      <x v="144"/>
      <x v="2"/>
    </i>
    <i>
      <x v="11"/>
      <x v="47"/>
      <x v="44"/>
      <x v="24"/>
      <x v="55"/>
      <x v="2"/>
    </i>
    <i>
      <x v="12"/>
      <x v="28"/>
      <x v="49"/>
      <x v="25"/>
      <x v="42"/>
      <x v="1"/>
    </i>
    <i r="1">
      <x v="108"/>
      <x v="49"/>
      <x v="25"/>
      <x v="34"/>
      <x/>
    </i>
    <i>
      <x v="13"/>
      <x v="6"/>
      <x v="8"/>
      <x v="28"/>
      <x v="49"/>
      <x v="1"/>
    </i>
    <i r="1">
      <x v="24"/>
      <x v="52"/>
      <x v="26"/>
      <x v="93"/>
      <x v="1"/>
    </i>
    <i r="1">
      <x v="26"/>
      <x v="6"/>
      <x v="27"/>
      <x v="115"/>
      <x v="2"/>
    </i>
    <i r="1">
      <x v="27"/>
      <x v="6"/>
      <x v="27"/>
      <x v="129"/>
      <x v="3"/>
    </i>
    <i r="1">
      <x v="121"/>
      <x v="6"/>
      <x v="27"/>
      <x v="85"/>
      <x/>
    </i>
    <i>
      <x v="14"/>
      <x v="18"/>
      <x v="40"/>
      <x v="29"/>
      <x v="58"/>
      <x v="3"/>
    </i>
    <i r="1">
      <x v="80"/>
      <x v="12"/>
      <x v="30"/>
      <x v="56"/>
      <x v="2"/>
    </i>
    <i r="1">
      <x v="98"/>
      <x v="9"/>
      <x v="17"/>
      <x v="59"/>
      <x/>
    </i>
    <i r="1">
      <x v="99"/>
      <x v="9"/>
      <x v="17"/>
      <x v="90"/>
      <x v="3"/>
    </i>
    <i r="1">
      <x v="120"/>
      <x v="9"/>
      <x v="17"/>
      <x v="29"/>
      <x v="1"/>
    </i>
    <i>
      <x v="15"/>
      <x v="67"/>
      <x/>
      <x v="31"/>
      <x v="30"/>
      <x v="1"/>
    </i>
    <i r="1">
      <x v="107"/>
      <x/>
      <x v="31"/>
      <x v="92"/>
      <x/>
    </i>
    <i>
      <x v="16"/>
      <x v="2"/>
      <x v="86"/>
      <x v="32"/>
      <x v="145"/>
      <x v="2"/>
    </i>
    <i r="1">
      <x v="36"/>
      <x v="73"/>
      <x v="32"/>
      <x v="103"/>
      <x v="3"/>
    </i>
    <i>
      <x v="17"/>
      <x v="111"/>
      <x v="78"/>
      <x v="33"/>
      <x v="52"/>
      <x v="3"/>
    </i>
    <i>
      <x v="18"/>
      <x v="3"/>
      <x v="87"/>
      <x v="35"/>
      <x v="146"/>
      <x v="2"/>
    </i>
    <i r="1">
      <x v="17"/>
      <x v="25"/>
      <x v="34"/>
      <x v="65"/>
      <x v="3"/>
    </i>
    <i>
      <x v="19"/>
      <x v="74"/>
      <x v="54"/>
      <x v="2"/>
      <x v="125"/>
      <x v="2"/>
    </i>
    <i r="4">
      <x v="150"/>
      <x v="1"/>
    </i>
    <i>
      <x v="20"/>
      <x v="38"/>
      <x v="30"/>
      <x v="36"/>
      <x v="66"/>
      <x/>
    </i>
    <i r="1">
      <x v="105"/>
      <x v="30"/>
      <x v="36"/>
      <x v="43"/>
      <x v="1"/>
    </i>
    <i r="1">
      <x v="113"/>
      <x v="30"/>
      <x v="36"/>
      <x v="60"/>
      <x v="1"/>
    </i>
    <i>
      <x v="21"/>
      <x/>
      <x v="5"/>
      <x v="37"/>
      <x v="136"/>
      <x/>
    </i>
    <i r="1">
      <x v="59"/>
      <x v="37"/>
      <x v="38"/>
      <x v="86"/>
      <x v="1"/>
    </i>
    <i r="1">
      <x v="70"/>
      <x v="5"/>
      <x v="37"/>
      <x v="91"/>
      <x v="1"/>
    </i>
    <i r="1">
      <x v="106"/>
      <x v="5"/>
      <x v="37"/>
      <x v="151"/>
      <x/>
    </i>
    <i>
      <x v="22"/>
      <x v="122"/>
      <x v="76"/>
      <x v="39"/>
      <x v="117"/>
      <x/>
    </i>
    <i>
      <x v="23"/>
      <x v="104"/>
      <x v="65"/>
      <x v="40"/>
      <x v="54"/>
      <x v="3"/>
    </i>
    <i>
      <x v="24"/>
      <x v="23"/>
      <x v="19"/>
      <x v="41"/>
      <x v="64"/>
      <x v="2"/>
    </i>
    <i r="1">
      <x v="40"/>
      <x v="26"/>
      <x v="45"/>
      <x v="45"/>
      <x v="1"/>
    </i>
    <i r="1">
      <x v="112"/>
      <x v="26"/>
      <x v="45"/>
      <x v="96"/>
      <x/>
    </i>
    <i>
      <x v="25"/>
      <x v="85"/>
      <x v="2"/>
      <x v="43"/>
      <x v="98"/>
      <x v="1"/>
    </i>
    <i>
      <x v="26"/>
      <x v="7"/>
      <x v="47"/>
      <x v="8"/>
      <x v="19"/>
      <x/>
    </i>
    <i r="1">
      <x v="8"/>
      <x v="47"/>
      <x v="8"/>
      <x v="78"/>
      <x v="1"/>
    </i>
    <i r="1">
      <x v="33"/>
      <x v="35"/>
      <x v="44"/>
      <x v="21"/>
      <x v="2"/>
    </i>
    <i r="1">
      <x v="92"/>
      <x v="47"/>
      <x v="8"/>
      <x v="24"/>
      <x/>
    </i>
    <i>
      <x v="27"/>
      <x v="25"/>
      <x v="68"/>
      <x v="46"/>
      <x v="26"/>
      <x/>
    </i>
    <i r="1">
      <x v="32"/>
      <x v="26"/>
      <x v="45"/>
      <x v="110"/>
      <x v="2"/>
    </i>
    <i r="1">
      <x v="39"/>
      <x v="26"/>
      <x v="45"/>
      <x v="31"/>
      <x v="1"/>
    </i>
    <i r="1">
      <x v="42"/>
      <x v="26"/>
      <x v="45"/>
      <x v="87"/>
      <x v="3"/>
    </i>
    <i r="1">
      <x v="50"/>
      <x v="74"/>
      <x v="42"/>
      <x v="70"/>
      <x/>
    </i>
    <i r="1">
      <x v="77"/>
      <x v="74"/>
      <x v="42"/>
      <x v="82"/>
      <x/>
    </i>
    <i r="1">
      <x v="112"/>
      <x v="26"/>
      <x v="45"/>
      <x v="96"/>
      <x/>
    </i>
    <i>
      <x v="28"/>
      <x v="9"/>
      <x v="17"/>
      <x v="47"/>
      <x v="14"/>
      <x/>
    </i>
    <i r="1">
      <x v="37"/>
      <x v="61"/>
      <x v="48"/>
      <x v="84"/>
      <x v="1"/>
    </i>
    <i r="1">
      <x v="126"/>
      <x v="17"/>
      <x v="47"/>
      <x v="83"/>
      <x v="1"/>
    </i>
    <i>
      <x v="29"/>
      <x v="31"/>
      <x v="11"/>
      <x v="49"/>
      <x v="119"/>
      <x v="3"/>
    </i>
    <i>
      <x v="30"/>
      <x v="73"/>
      <x v="14"/>
      <x v="50"/>
      <x v="124"/>
      <x v="1"/>
    </i>
    <i>
      <x v="31"/>
      <x v="5"/>
      <x v="19"/>
      <x v="41"/>
      <x v="75"/>
      <x/>
    </i>
    <i r="1">
      <x v="52"/>
      <x v="88"/>
      <x v="52"/>
      <x v="147"/>
      <x/>
    </i>
    <i r="1">
      <x v="81"/>
      <x v="43"/>
      <x v="52"/>
      <x v="99"/>
      <x v="2"/>
    </i>
    <i>
      <x v="32"/>
      <x v="100"/>
      <x v="67"/>
      <x v="53"/>
      <x v="123"/>
      <x v="3"/>
    </i>
    <i r="1">
      <x v="125"/>
      <x v="67"/>
      <x v="53"/>
      <x v="33"/>
      <x/>
    </i>
    <i>
      <x v="33"/>
      <x v="101"/>
      <x v="22"/>
      <x v="54"/>
      <x v="118"/>
      <x v="3"/>
    </i>
    <i>
      <x v="34"/>
      <x v="10"/>
      <x v="37"/>
      <x v="38"/>
      <x v="109"/>
      <x/>
    </i>
    <i r="1">
      <x v="59"/>
      <x v="37"/>
      <x v="38"/>
      <x v="86"/>
      <x v="1"/>
    </i>
    <i>
      <x v="35"/>
      <x v="56"/>
      <x v="3"/>
      <x v="56"/>
      <x v="80"/>
      <x v="1"/>
    </i>
    <i r="1">
      <x v="61"/>
      <x v="3"/>
      <x v="56"/>
      <x v="128"/>
      <x v="1"/>
    </i>
    <i r="1">
      <x v="78"/>
      <x v="48"/>
      <x v="55"/>
      <x v="36"/>
      <x v="1"/>
    </i>
    <i>
      <x v="36"/>
      <x v="30"/>
      <x v="31"/>
      <x v="6"/>
      <x v="133"/>
      <x v="2"/>
    </i>
    <i r="1">
      <x v="75"/>
      <x v="82"/>
      <x v="57"/>
      <x v="44"/>
      <x v="1"/>
    </i>
    <i r="1">
      <x v="82"/>
      <x v="7"/>
      <x v="57"/>
      <x v="57"/>
      <x v="3"/>
    </i>
    <i>
      <x v="37"/>
      <x v="12"/>
      <x v="28"/>
      <x v="18"/>
      <x v="141"/>
      <x/>
    </i>
    <i r="1">
      <x v="16"/>
      <x v="71"/>
      <x v="59"/>
      <x v="89"/>
      <x/>
    </i>
    <i r="1">
      <x v="71"/>
      <x v="5"/>
      <x v="37"/>
      <x v="105"/>
      <x v="1"/>
    </i>
    <i r="1">
      <x v="72"/>
      <x v="13"/>
      <x v="58"/>
      <x v="138"/>
      <x v="1"/>
    </i>
    <i r="1">
      <x v="95"/>
      <x v="71"/>
      <x v="59"/>
      <x v="15"/>
      <x/>
    </i>
    <i r="1">
      <x v="127"/>
      <x v="13"/>
      <x v="58"/>
      <x v="41"/>
      <x/>
    </i>
    <i>
      <x v="38"/>
      <x v="117"/>
      <x v="77"/>
      <x v="60"/>
      <x v="74"/>
      <x v="3"/>
    </i>
    <i>
      <x v="39"/>
      <x v="46"/>
      <x v="23"/>
      <x v="51"/>
      <x v="148"/>
      <x/>
    </i>
    <i r="1">
      <x v="48"/>
      <x v="58"/>
      <x v="62"/>
      <x v="28"/>
      <x v="1"/>
    </i>
    <i r="1">
      <x v="53"/>
      <x v="53"/>
      <x v="61"/>
      <x v="11"/>
      <x/>
    </i>
    <i r="1">
      <x v="76"/>
      <x v="53"/>
      <x v="61"/>
      <x v="94"/>
      <x/>
    </i>
    <i>
      <x v="40"/>
      <x v="89"/>
      <x v="1"/>
      <x v="63"/>
      <x v="67"/>
      <x v="3"/>
    </i>
    <i>
      <x v="41"/>
      <x v="93"/>
      <x v="57"/>
      <x v="64"/>
      <x v="113"/>
      <x v="3"/>
    </i>
    <i r="1">
      <x v="94"/>
      <x v="57"/>
      <x v="64"/>
      <x v="4"/>
      <x v="2"/>
    </i>
    <i>
      <x v="42"/>
      <x v="4"/>
      <x v="34"/>
      <x v="65"/>
      <x v="61"/>
      <x/>
    </i>
    <i r="1">
      <x v="13"/>
      <x v="80"/>
      <x v="23"/>
      <x v="152"/>
      <x/>
    </i>
    <i r="1">
      <x v="15"/>
      <x v="80"/>
      <x v="23"/>
      <x v="126"/>
      <x/>
    </i>
    <i r="1">
      <x v="20"/>
      <x v="80"/>
      <x v="23"/>
      <x v="71"/>
      <x v="1"/>
    </i>
    <i r="1">
      <x v="22"/>
      <x v="80"/>
      <x v="23"/>
      <x v="73"/>
      <x/>
    </i>
    <i r="1">
      <x v="35"/>
      <x v="80"/>
      <x v="23"/>
      <x v="79"/>
      <x/>
    </i>
    <i r="1">
      <x v="54"/>
      <x v="80"/>
      <x v="23"/>
      <x v="108"/>
      <x v="2"/>
    </i>
    <i r="1">
      <x v="91"/>
      <x v="80"/>
      <x v="23"/>
      <x v="127"/>
      <x v="1"/>
    </i>
    <i r="1">
      <x v="96"/>
      <x v="34"/>
      <x v="65"/>
      <x v="97"/>
      <x/>
    </i>
    <i r="1">
      <x v="109"/>
      <x v="80"/>
      <x v="23"/>
      <x v="37"/>
      <x v="1"/>
    </i>
    <i r="1">
      <x v="114"/>
      <x v="34"/>
      <x v="65"/>
      <x v="27"/>
      <x/>
    </i>
    <i r="1">
      <x v="115"/>
      <x v="80"/>
      <x v="23"/>
      <x v="132"/>
      <x v="1"/>
    </i>
  </rowItems>
  <colItems count="1">
    <i/>
  </colItems>
  <formats count="762">
    <format dxfId="41">
      <pivotArea dataOnly="0" labelOnly="1" outline="0" fieldPosition="0">
        <references count="1">
          <reference field="6" count="0"/>
        </references>
      </pivotArea>
    </format>
    <format dxfId="42">
      <pivotArea field="7" type="button" dataOnly="0" labelOnly="1" outline="0" axis="axisRow" fieldPosition="0"/>
    </format>
    <format dxfId="43">
      <pivotArea field="6" type="button" dataOnly="0" labelOnly="1" outline="0" axis="axisRow" fieldPosition="1"/>
    </format>
    <format dxfId="44">
      <pivotArea field="5" type="button" dataOnly="0" labelOnly="1" outline="0" axis="axisRow" fieldPosition="2"/>
    </format>
    <format dxfId="45">
      <pivotArea field="7" type="button" dataOnly="0" labelOnly="1" outline="0" axis="axisRow" fieldPosition="0"/>
    </format>
    <format dxfId="46">
      <pivotArea field="6" type="button" dataOnly="0" labelOnly="1" outline="0" axis="axisRow" fieldPosition="1"/>
    </format>
    <format dxfId="47">
      <pivotArea field="5" type="button" dataOnly="0" labelOnly="1" outline="0" axis="axisRow" fieldPosition="2"/>
    </format>
    <format dxfId="48">
      <pivotArea field="7" type="button" dataOnly="0" labelOnly="1" outline="0" axis="axisRow" fieldPosition="0"/>
    </format>
    <format dxfId="49">
      <pivotArea field="6" type="button" dataOnly="0" labelOnly="1" outline="0" axis="axisRow" fieldPosition="1"/>
    </format>
    <format dxfId="50">
      <pivotArea field="5" type="button" dataOnly="0" labelOnly="1" outline="0" axis="axisRow" fieldPosition="2"/>
    </format>
    <format dxfId="51">
      <pivotArea field="7" type="button" dataOnly="0" labelOnly="1" outline="0" axis="axisRow" fieldPosition="0"/>
    </format>
    <format dxfId="52">
      <pivotArea field="6" type="button" dataOnly="0" labelOnly="1" outline="0" axis="axisRow" fieldPosition="1"/>
    </format>
    <format dxfId="53">
      <pivotArea field="5" type="button" dataOnly="0" labelOnly="1" outline="0" axis="axisRow" fieldPosition="2"/>
    </format>
    <format dxfId="54">
      <pivotArea dataOnly="0" labelOnly="1" outline="0" fieldPosition="0">
        <references count="1">
          <reference field="7" count="0"/>
        </references>
      </pivotArea>
    </format>
    <format dxfId="55">
      <pivotArea dataOnly="0" labelOnly="1" grandRow="1" outline="0" fieldPosition="0"/>
    </format>
    <format dxfId="56">
      <pivotArea dataOnly="0" labelOnly="1" outline="0" fieldPosition="0">
        <references count="2">
          <reference field="6" count="2">
            <x v="103"/>
            <x v="119"/>
          </reference>
          <reference field="7" count="1" selected="0">
            <x v="0"/>
          </reference>
        </references>
      </pivotArea>
    </format>
    <format dxfId="57">
      <pivotArea dataOnly="0" labelOnly="1" outline="0" fieldPosition="0">
        <references count="2">
          <reference field="6" count="1">
            <x v="29"/>
          </reference>
          <reference field="7" count="1" selected="0">
            <x v="1"/>
          </reference>
        </references>
      </pivotArea>
    </format>
    <format dxfId="58">
      <pivotArea dataOnly="0" labelOnly="1" outline="0" fieldPosition="0">
        <references count="2">
          <reference field="6" count="1">
            <x v="44"/>
          </reference>
          <reference field="7" count="1" selected="0">
            <x v="2"/>
          </reference>
        </references>
      </pivotArea>
    </format>
    <format dxfId="59">
      <pivotArea dataOnly="0" labelOnly="1" outline="0" fieldPosition="0">
        <references count="2">
          <reference field="6" count="6">
            <x v="21"/>
            <x v="30"/>
            <x v="57"/>
            <x v="66"/>
            <x v="83"/>
            <x v="116"/>
          </reference>
          <reference field="7" count="1" selected="0">
            <x v="3"/>
          </reference>
        </references>
      </pivotArea>
    </format>
    <format dxfId="60">
      <pivotArea dataOnly="0" labelOnly="1" outline="0" fieldPosition="0">
        <references count="2">
          <reference field="6" count="17">
            <x v="11"/>
            <x v="14"/>
            <x v="19"/>
            <x v="34"/>
            <x v="41"/>
            <x v="49"/>
            <x v="60"/>
            <x v="65"/>
            <x v="79"/>
            <x v="84"/>
            <x v="86"/>
            <x v="88"/>
            <x v="90"/>
            <x v="97"/>
            <x v="118"/>
            <x v="123"/>
            <x v="124"/>
          </reference>
          <reference field="7" count="1" selected="0">
            <x v="4"/>
          </reference>
        </references>
      </pivotArea>
    </format>
    <format dxfId="61">
      <pivotArea dataOnly="0" labelOnly="1" outline="0" fieldPosition="0">
        <references count="2">
          <reference field="6" count="3">
            <x v="43"/>
            <x v="58"/>
            <x v="110"/>
          </reference>
          <reference field="7" count="1" selected="0">
            <x v="5"/>
          </reference>
        </references>
      </pivotArea>
    </format>
    <format dxfId="62">
      <pivotArea dataOnly="0" labelOnly="1" outline="0" fieldPosition="0">
        <references count="2">
          <reference field="6" count="5">
            <x v="1"/>
            <x v="45"/>
            <x v="63"/>
            <x v="68"/>
            <x v="69"/>
          </reference>
          <reference field="7" count="1" selected="0">
            <x v="6"/>
          </reference>
        </references>
      </pivotArea>
    </format>
    <format dxfId="63">
      <pivotArea dataOnly="0" labelOnly="1" outline="0" fieldPosition="0">
        <references count="2">
          <reference field="6" count="2">
            <x v="51"/>
            <x v="62"/>
          </reference>
          <reference field="7" count="1" selected="0">
            <x v="7"/>
          </reference>
        </references>
      </pivotArea>
    </format>
    <format dxfId="64">
      <pivotArea dataOnly="0" labelOnly="1" outline="0" fieldPosition="0">
        <references count="2">
          <reference field="6" count="1">
            <x v="102"/>
          </reference>
          <reference field="7" count="1" selected="0">
            <x v="8"/>
          </reference>
        </references>
      </pivotArea>
    </format>
    <format dxfId="65">
      <pivotArea dataOnly="0" labelOnly="1" outline="0" fieldPosition="0">
        <references count="2">
          <reference field="6" count="2">
            <x v="64"/>
            <x v="87"/>
          </reference>
          <reference field="7" count="1" selected="0">
            <x v="9"/>
          </reference>
        </references>
      </pivotArea>
    </format>
    <format dxfId="66">
      <pivotArea dataOnly="0" labelOnly="1" outline="0" fieldPosition="0">
        <references count="2">
          <reference field="6" count="1">
            <x v="55"/>
          </reference>
          <reference field="7" count="1" selected="0">
            <x v="10"/>
          </reference>
        </references>
      </pivotArea>
    </format>
    <format dxfId="67">
      <pivotArea dataOnly="0" labelOnly="1" outline="0" fieldPosition="0">
        <references count="2">
          <reference field="6" count="1">
            <x v="47"/>
          </reference>
          <reference field="7" count="1" selected="0">
            <x v="11"/>
          </reference>
        </references>
      </pivotArea>
    </format>
    <format dxfId="68">
      <pivotArea dataOnly="0" labelOnly="1" outline="0" fieldPosition="0">
        <references count="2">
          <reference field="6" count="2">
            <x v="28"/>
            <x v="108"/>
          </reference>
          <reference field="7" count="1" selected="0">
            <x v="12"/>
          </reference>
        </references>
      </pivotArea>
    </format>
    <format dxfId="69">
      <pivotArea dataOnly="0" labelOnly="1" outline="0" fieldPosition="0">
        <references count="2">
          <reference field="6" count="5">
            <x v="6"/>
            <x v="24"/>
            <x v="26"/>
            <x v="27"/>
            <x v="121"/>
          </reference>
          <reference field="7" count="1" selected="0">
            <x v="13"/>
          </reference>
        </references>
      </pivotArea>
    </format>
    <format dxfId="70">
      <pivotArea dataOnly="0" labelOnly="1" outline="0" fieldPosition="0">
        <references count="2">
          <reference field="6" count="5">
            <x v="18"/>
            <x v="80"/>
            <x v="98"/>
            <x v="99"/>
            <x v="120"/>
          </reference>
          <reference field="7" count="1" selected="0">
            <x v="14"/>
          </reference>
        </references>
      </pivotArea>
    </format>
    <format dxfId="71">
      <pivotArea dataOnly="0" labelOnly="1" outline="0" fieldPosition="0">
        <references count="2">
          <reference field="6" count="2">
            <x v="67"/>
            <x v="107"/>
          </reference>
          <reference field="7" count="1" selected="0">
            <x v="15"/>
          </reference>
        </references>
      </pivotArea>
    </format>
    <format dxfId="72">
      <pivotArea dataOnly="0" labelOnly="1" outline="0" fieldPosition="0">
        <references count="2">
          <reference field="6" count="2">
            <x v="2"/>
            <x v="36"/>
          </reference>
          <reference field="7" count="1" selected="0">
            <x v="16"/>
          </reference>
        </references>
      </pivotArea>
    </format>
    <format dxfId="73">
      <pivotArea dataOnly="0" labelOnly="1" outline="0" fieldPosition="0">
        <references count="2">
          <reference field="6" count="1">
            <x v="111"/>
          </reference>
          <reference field="7" count="1" selected="0">
            <x v="17"/>
          </reference>
        </references>
      </pivotArea>
    </format>
    <format dxfId="74">
      <pivotArea dataOnly="0" labelOnly="1" outline="0" fieldPosition="0">
        <references count="2">
          <reference field="6" count="2">
            <x v="3"/>
            <x v="17"/>
          </reference>
          <reference field="7" count="1" selected="0">
            <x v="18"/>
          </reference>
        </references>
      </pivotArea>
    </format>
    <format dxfId="75">
      <pivotArea dataOnly="0" labelOnly="1" outline="0" fieldPosition="0">
        <references count="2">
          <reference field="6" count="1">
            <x v="74"/>
          </reference>
          <reference field="7" count="1" selected="0">
            <x v="19"/>
          </reference>
        </references>
      </pivotArea>
    </format>
    <format dxfId="76">
      <pivotArea dataOnly="0" labelOnly="1" outline="0" fieldPosition="0">
        <references count="2">
          <reference field="6" count="3">
            <x v="38"/>
            <x v="105"/>
            <x v="113"/>
          </reference>
          <reference field="7" count="1" selected="0">
            <x v="20"/>
          </reference>
        </references>
      </pivotArea>
    </format>
    <format dxfId="77">
      <pivotArea dataOnly="0" labelOnly="1" outline="0" fieldPosition="0">
        <references count="2">
          <reference field="6" count="4">
            <x v="0"/>
            <x v="59"/>
            <x v="70"/>
            <x v="106"/>
          </reference>
          <reference field="7" count="1" selected="0">
            <x v="21"/>
          </reference>
        </references>
      </pivotArea>
    </format>
    <format dxfId="78">
      <pivotArea dataOnly="0" labelOnly="1" outline="0" fieldPosition="0">
        <references count="2">
          <reference field="6" count="1">
            <x v="122"/>
          </reference>
          <reference field="7" count="1" selected="0">
            <x v="22"/>
          </reference>
        </references>
      </pivotArea>
    </format>
    <format dxfId="79">
      <pivotArea dataOnly="0" labelOnly="1" outline="0" fieldPosition="0">
        <references count="2">
          <reference field="6" count="1">
            <x v="104"/>
          </reference>
          <reference field="7" count="1" selected="0">
            <x v="23"/>
          </reference>
        </references>
      </pivotArea>
    </format>
    <format dxfId="80">
      <pivotArea dataOnly="0" labelOnly="1" outline="0" fieldPosition="0">
        <references count="2">
          <reference field="6" count="3">
            <x v="23"/>
            <x v="40"/>
            <x v="112"/>
          </reference>
          <reference field="7" count="1" selected="0">
            <x v="24"/>
          </reference>
        </references>
      </pivotArea>
    </format>
    <format dxfId="81">
      <pivotArea dataOnly="0" labelOnly="1" outline="0" fieldPosition="0">
        <references count="2">
          <reference field="6" count="1">
            <x v="85"/>
          </reference>
          <reference field="7" count="1" selected="0">
            <x v="25"/>
          </reference>
        </references>
      </pivotArea>
    </format>
    <format dxfId="82">
      <pivotArea dataOnly="0" labelOnly="1" outline="0" fieldPosition="0">
        <references count="2">
          <reference field="6" count="4">
            <x v="7"/>
            <x v="8"/>
            <x v="33"/>
            <x v="92"/>
          </reference>
          <reference field="7" count="1" selected="0">
            <x v="26"/>
          </reference>
        </references>
      </pivotArea>
    </format>
    <format dxfId="83">
      <pivotArea dataOnly="0" labelOnly="1" outline="0" fieldPosition="0">
        <references count="2">
          <reference field="6" count="7">
            <x v="25"/>
            <x v="32"/>
            <x v="39"/>
            <x v="42"/>
            <x v="50"/>
            <x v="77"/>
            <x v="112"/>
          </reference>
          <reference field="7" count="1" selected="0">
            <x v="27"/>
          </reference>
        </references>
      </pivotArea>
    </format>
    <format dxfId="84">
      <pivotArea dataOnly="0" labelOnly="1" outline="0" fieldPosition="0">
        <references count="2">
          <reference field="6" count="3">
            <x v="9"/>
            <x v="37"/>
            <x v="126"/>
          </reference>
          <reference field="7" count="1" selected="0">
            <x v="28"/>
          </reference>
        </references>
      </pivotArea>
    </format>
    <format dxfId="85">
      <pivotArea dataOnly="0" labelOnly="1" outline="0" fieldPosition="0">
        <references count="2">
          <reference field="6" count="1">
            <x v="31"/>
          </reference>
          <reference field="7" count="1" selected="0">
            <x v="29"/>
          </reference>
        </references>
      </pivotArea>
    </format>
    <format dxfId="86">
      <pivotArea dataOnly="0" labelOnly="1" outline="0" fieldPosition="0">
        <references count="2">
          <reference field="6" count="1">
            <x v="73"/>
          </reference>
          <reference field="7" count="1" selected="0">
            <x v="30"/>
          </reference>
        </references>
      </pivotArea>
    </format>
    <format dxfId="87">
      <pivotArea dataOnly="0" labelOnly="1" outline="0" fieldPosition="0">
        <references count="2">
          <reference field="6" count="3">
            <x v="5"/>
            <x v="52"/>
            <x v="81"/>
          </reference>
          <reference field="7" count="1" selected="0">
            <x v="31"/>
          </reference>
        </references>
      </pivotArea>
    </format>
    <format dxfId="88">
      <pivotArea dataOnly="0" labelOnly="1" outline="0" fieldPosition="0">
        <references count="2">
          <reference field="6" count="2">
            <x v="100"/>
            <x v="125"/>
          </reference>
          <reference field="7" count="1" selected="0">
            <x v="32"/>
          </reference>
        </references>
      </pivotArea>
    </format>
    <format dxfId="89">
      <pivotArea dataOnly="0" labelOnly="1" outline="0" fieldPosition="0">
        <references count="2">
          <reference field="6" count="1">
            <x v="101"/>
          </reference>
          <reference field="7" count="1" selected="0">
            <x v="33"/>
          </reference>
        </references>
      </pivotArea>
    </format>
    <format dxfId="90">
      <pivotArea dataOnly="0" labelOnly="1" outline="0" fieldPosition="0">
        <references count="2">
          <reference field="6" count="2">
            <x v="10"/>
            <x v="59"/>
          </reference>
          <reference field="7" count="1" selected="0">
            <x v="34"/>
          </reference>
        </references>
      </pivotArea>
    </format>
    <format dxfId="91">
      <pivotArea dataOnly="0" labelOnly="1" outline="0" fieldPosition="0">
        <references count="2">
          <reference field="6" count="3">
            <x v="56"/>
            <x v="61"/>
            <x v="78"/>
          </reference>
          <reference field="7" count="1" selected="0">
            <x v="35"/>
          </reference>
        </references>
      </pivotArea>
    </format>
    <format dxfId="92">
      <pivotArea dataOnly="0" labelOnly="1" outline="0" fieldPosition="0">
        <references count="2">
          <reference field="6" count="3">
            <x v="30"/>
            <x v="75"/>
            <x v="82"/>
          </reference>
          <reference field="7" count="1" selected="0">
            <x v="36"/>
          </reference>
        </references>
      </pivotArea>
    </format>
    <format dxfId="93">
      <pivotArea dataOnly="0" labelOnly="1" outline="0" fieldPosition="0">
        <references count="2">
          <reference field="6" count="6">
            <x v="12"/>
            <x v="16"/>
            <x v="71"/>
            <x v="72"/>
            <x v="95"/>
            <x v="127"/>
          </reference>
          <reference field="7" count="1" selected="0">
            <x v="37"/>
          </reference>
        </references>
      </pivotArea>
    </format>
    <format dxfId="94">
      <pivotArea dataOnly="0" labelOnly="1" outline="0" fieldPosition="0">
        <references count="2">
          <reference field="6" count="1">
            <x v="117"/>
          </reference>
          <reference field="7" count="1" selected="0">
            <x v="38"/>
          </reference>
        </references>
      </pivotArea>
    </format>
    <format dxfId="95">
      <pivotArea dataOnly="0" labelOnly="1" outline="0" fieldPosition="0">
        <references count="2">
          <reference field="6" count="4">
            <x v="46"/>
            <x v="48"/>
            <x v="53"/>
            <x v="76"/>
          </reference>
          <reference field="7" count="1" selected="0">
            <x v="39"/>
          </reference>
        </references>
      </pivotArea>
    </format>
    <format dxfId="96">
      <pivotArea dataOnly="0" labelOnly="1" outline="0" fieldPosition="0">
        <references count="2">
          <reference field="6" count="1">
            <x v="89"/>
          </reference>
          <reference field="7" count="1" selected="0">
            <x v="40"/>
          </reference>
        </references>
      </pivotArea>
    </format>
    <format dxfId="97">
      <pivotArea dataOnly="0" labelOnly="1" outline="0" fieldPosition="0">
        <references count="2">
          <reference field="6" count="2">
            <x v="93"/>
            <x v="94"/>
          </reference>
          <reference field="7" count="1" selected="0">
            <x v="41"/>
          </reference>
        </references>
      </pivotArea>
    </format>
    <format dxfId="98">
      <pivotArea dataOnly="0" labelOnly="1" outline="0" fieldPosition="0">
        <references count="2">
          <reference field="6" count="12">
            <x v="4"/>
            <x v="13"/>
            <x v="15"/>
            <x v="20"/>
            <x v="22"/>
            <x v="35"/>
            <x v="54"/>
            <x v="91"/>
            <x v="96"/>
            <x v="109"/>
            <x v="114"/>
            <x v="115"/>
          </reference>
          <reference field="7" count="1" selected="0">
            <x v="42"/>
          </reference>
        </references>
      </pivotArea>
    </format>
    <format dxfId="99">
      <pivotArea dataOnly="0" labelOnly="1" outline="0" fieldPosition="0">
        <references count="3">
          <reference field="5" count="1">
            <x v="29"/>
          </reference>
          <reference field="6" count="1" selected="0">
            <x v="103"/>
          </reference>
          <reference field="7" count="1" selected="0">
            <x v="0"/>
          </reference>
        </references>
      </pivotArea>
    </format>
    <format dxfId="100">
      <pivotArea dataOnly="0" labelOnly="1" outline="0" fieldPosition="0">
        <references count="3">
          <reference field="5" count="1">
            <x v="46"/>
          </reference>
          <reference field="6" count="1" selected="0">
            <x v="119"/>
          </reference>
          <reference field="7" count="1" selected="0">
            <x v="0"/>
          </reference>
        </references>
      </pivotArea>
    </format>
    <format dxfId="101">
      <pivotArea dataOnly="0" labelOnly="1" outline="0" fieldPosition="0">
        <references count="3">
          <reference field="5" count="2">
            <x v="4"/>
            <x v="24"/>
          </reference>
          <reference field="6" count="1" selected="0">
            <x v="29"/>
          </reference>
          <reference field="7" count="1" selected="0">
            <x v="1"/>
          </reference>
        </references>
      </pivotArea>
    </format>
    <format dxfId="102">
      <pivotArea dataOnly="0" labelOnly="1" outline="0" fieldPosition="0">
        <references count="3">
          <reference field="5" count="1">
            <x v="42"/>
          </reference>
          <reference field="6" count="1" selected="0">
            <x v="44"/>
          </reference>
          <reference field="7" count="1" selected="0">
            <x v="2"/>
          </reference>
        </references>
      </pivotArea>
    </format>
    <format dxfId="103">
      <pivotArea dataOnly="0" labelOnly="1" outline="0" fieldPosition="0">
        <references count="3">
          <reference field="5" count="1">
            <x v="33"/>
          </reference>
          <reference field="6" count="1" selected="0">
            <x v="21"/>
          </reference>
          <reference field="7" count="1" selected="0">
            <x v="3"/>
          </reference>
        </references>
      </pivotArea>
    </format>
    <format dxfId="104">
      <pivotArea dataOnly="0" labelOnly="1" outline="0" fieldPosition="0">
        <references count="3">
          <reference field="5" count="1">
            <x v="31"/>
          </reference>
          <reference field="6" count="1" selected="0">
            <x v="30"/>
          </reference>
          <reference field="7" count="1" selected="0">
            <x v="3"/>
          </reference>
        </references>
      </pivotArea>
    </format>
    <format dxfId="105">
      <pivotArea dataOnly="0" labelOnly="1" outline="0" fieldPosition="0">
        <references count="3">
          <reference field="5" count="1">
            <x v="62"/>
          </reference>
          <reference field="6" count="1" selected="0">
            <x v="57"/>
          </reference>
          <reference field="7" count="1" selected="0">
            <x v="3"/>
          </reference>
        </references>
      </pivotArea>
    </format>
    <format dxfId="106">
      <pivotArea dataOnly="0" labelOnly="1" outline="0" fieldPosition="0">
        <references count="3">
          <reference field="5" count="1">
            <x v="59"/>
          </reference>
          <reference field="6" count="1" selected="0">
            <x v="66"/>
          </reference>
          <reference field="7" count="1" selected="0">
            <x v="3"/>
          </reference>
        </references>
      </pivotArea>
    </format>
    <format dxfId="107">
      <pivotArea dataOnly="0" labelOnly="1" outline="0" fieldPosition="0">
        <references count="3">
          <reference field="5" count="1">
            <x v="33"/>
          </reference>
          <reference field="6" count="1" selected="0">
            <x v="83"/>
          </reference>
          <reference field="7" count="1" selected="0">
            <x v="3"/>
          </reference>
        </references>
      </pivotArea>
    </format>
    <format dxfId="108">
      <pivotArea dataOnly="0" labelOnly="1" outline="0" fieldPosition="0">
        <references count="3">
          <reference field="5" count="1">
            <x v="81"/>
          </reference>
          <reference field="6" count="1" selected="0">
            <x v="11"/>
          </reference>
          <reference field="7" count="1" selected="0">
            <x v="4"/>
          </reference>
        </references>
      </pivotArea>
    </format>
    <format dxfId="109">
      <pivotArea dataOnly="0" labelOnly="1" outline="0" fieldPosition="0">
        <references count="3">
          <reference field="5" count="1">
            <x v="69"/>
          </reference>
          <reference field="6" count="1" selected="0">
            <x v="14"/>
          </reference>
          <reference field="7" count="1" selected="0">
            <x v="4"/>
          </reference>
        </references>
      </pivotArea>
    </format>
    <format dxfId="110">
      <pivotArea dataOnly="0" labelOnly="1" outline="0" fieldPosition="0">
        <references count="3">
          <reference field="5" count="1">
            <x v="81"/>
          </reference>
          <reference field="6" count="1" selected="0">
            <x v="19"/>
          </reference>
          <reference field="7" count="1" selected="0">
            <x v="4"/>
          </reference>
        </references>
      </pivotArea>
    </format>
    <format dxfId="111">
      <pivotArea dataOnly="0" labelOnly="1" outline="0" fieldPosition="0">
        <references count="3">
          <reference field="5" count="1">
            <x v="70"/>
          </reference>
          <reference field="6" count="1" selected="0">
            <x v="41"/>
          </reference>
          <reference field="7" count="1" selected="0">
            <x v="4"/>
          </reference>
        </references>
      </pivotArea>
    </format>
    <format dxfId="112">
      <pivotArea dataOnly="0" labelOnly="1" outline="0" fieldPosition="0">
        <references count="3">
          <reference field="5" count="1">
            <x v="66"/>
          </reference>
          <reference field="6" count="1" selected="0">
            <x v="49"/>
          </reference>
          <reference field="7" count="1" selected="0">
            <x v="4"/>
          </reference>
        </references>
      </pivotArea>
    </format>
    <format dxfId="113">
      <pivotArea dataOnly="0" labelOnly="1" outline="0" fieldPosition="0">
        <references count="3">
          <reference field="5" count="1">
            <x v="69"/>
          </reference>
          <reference field="6" count="1" selected="0">
            <x v="60"/>
          </reference>
          <reference field="7" count="1" selected="0">
            <x v="4"/>
          </reference>
        </references>
      </pivotArea>
    </format>
    <format dxfId="114">
      <pivotArea dataOnly="0" labelOnly="1" outline="0" fieldPosition="0">
        <references count="3">
          <reference field="5" count="1">
            <x v="32"/>
          </reference>
          <reference field="6" count="1" selected="0">
            <x v="65"/>
          </reference>
          <reference field="7" count="1" selected="0">
            <x v="4"/>
          </reference>
        </references>
      </pivotArea>
    </format>
    <format dxfId="115">
      <pivotArea dataOnly="0" labelOnly="1" outline="0" fieldPosition="0">
        <references count="3">
          <reference field="5" count="1">
            <x v="81"/>
          </reference>
          <reference field="6" count="1" selected="0">
            <x v="79"/>
          </reference>
          <reference field="7" count="1" selected="0">
            <x v="4"/>
          </reference>
        </references>
      </pivotArea>
    </format>
    <format dxfId="116">
      <pivotArea dataOnly="0" labelOnly="1" outline="0" fieldPosition="0">
        <references count="3">
          <reference field="5" count="1">
            <x v="18"/>
          </reference>
          <reference field="6" count="1" selected="0">
            <x v="86"/>
          </reference>
          <reference field="7" count="1" selected="0">
            <x v="4"/>
          </reference>
        </references>
      </pivotArea>
    </format>
    <format dxfId="117">
      <pivotArea dataOnly="0" labelOnly="1" outline="0" fieldPosition="0">
        <references count="3">
          <reference field="5" count="1">
            <x v="70"/>
          </reference>
          <reference field="6" count="1" selected="0">
            <x v="88"/>
          </reference>
          <reference field="7" count="1" selected="0">
            <x v="4"/>
          </reference>
        </references>
      </pivotArea>
    </format>
    <format dxfId="118">
      <pivotArea dataOnly="0" labelOnly="1" outline="0" fieldPosition="0">
        <references count="3">
          <reference field="5" count="1">
            <x v="81"/>
          </reference>
          <reference field="6" count="1" selected="0">
            <x v="90"/>
          </reference>
          <reference field="7" count="1" selected="0">
            <x v="4"/>
          </reference>
        </references>
      </pivotArea>
    </format>
    <format dxfId="119">
      <pivotArea dataOnly="0" labelOnly="1" outline="0" fieldPosition="0">
        <references count="3">
          <reference field="5" count="1">
            <x v="16"/>
          </reference>
          <reference field="6" count="1" selected="0">
            <x v="118"/>
          </reference>
          <reference field="7" count="1" selected="0">
            <x v="4"/>
          </reference>
        </references>
      </pivotArea>
    </format>
    <format dxfId="120">
      <pivotArea dataOnly="0" labelOnly="1" outline="0" fieldPosition="0">
        <references count="3">
          <reference field="5" count="1">
            <x v="32"/>
          </reference>
          <reference field="6" count="1" selected="0">
            <x v="123"/>
          </reference>
          <reference field="7" count="1" selected="0">
            <x v="4"/>
          </reference>
        </references>
      </pivotArea>
    </format>
    <format dxfId="121">
      <pivotArea dataOnly="0" labelOnly="1" outline="0" fieldPosition="0">
        <references count="3">
          <reference field="5" count="1">
            <x v="64"/>
          </reference>
          <reference field="6" count="1" selected="0">
            <x v="43"/>
          </reference>
          <reference field="7" count="1" selected="0">
            <x v="5"/>
          </reference>
        </references>
      </pivotArea>
    </format>
    <format dxfId="122">
      <pivotArea dataOnly="0" labelOnly="1" outline="0" fieldPosition="0">
        <references count="3">
          <reference field="5" count="1">
            <x v="36"/>
          </reference>
          <reference field="6" count="1" selected="0">
            <x v="58"/>
          </reference>
          <reference field="7" count="1" selected="0">
            <x v="5"/>
          </reference>
        </references>
      </pivotArea>
    </format>
    <format dxfId="123">
      <pivotArea dataOnly="0" labelOnly="1" outline="0" fieldPosition="0">
        <references count="3">
          <reference field="5" count="1">
            <x v="50"/>
          </reference>
          <reference field="6" count="1" selected="0">
            <x v="110"/>
          </reference>
          <reference field="7" count="1" selected="0">
            <x v="5"/>
          </reference>
        </references>
      </pivotArea>
    </format>
    <format dxfId="124">
      <pivotArea dataOnly="0" labelOnly="1" outline="0" fieldPosition="0">
        <references count="3">
          <reference field="5" count="1">
            <x v="55"/>
          </reference>
          <reference field="6" count="1" selected="0">
            <x v="1"/>
          </reference>
          <reference field="7" count="1" selected="0">
            <x v="6"/>
          </reference>
        </references>
      </pivotArea>
    </format>
    <format dxfId="125">
      <pivotArea dataOnly="0" labelOnly="1" outline="0" fieldPosition="0">
        <references count="3">
          <reference field="5" count="1">
            <x v="56"/>
          </reference>
          <reference field="6" count="1" selected="0">
            <x v="69"/>
          </reference>
          <reference field="7" count="1" selected="0">
            <x v="6"/>
          </reference>
        </references>
      </pivotArea>
    </format>
    <format dxfId="126">
      <pivotArea dataOnly="0" labelOnly="1" outline="0" fieldPosition="0">
        <references count="3">
          <reference field="5" count="1">
            <x v="21"/>
          </reference>
          <reference field="6" count="1" selected="0">
            <x v="51"/>
          </reference>
          <reference field="7" count="1" selected="0">
            <x v="7"/>
          </reference>
        </references>
      </pivotArea>
    </format>
    <format dxfId="127">
      <pivotArea dataOnly="0" labelOnly="1" outline="0" fieldPosition="0">
        <references count="3">
          <reference field="5" count="1">
            <x v="10"/>
          </reference>
          <reference field="6" count="1" selected="0">
            <x v="102"/>
          </reference>
          <reference field="7" count="1" selected="0">
            <x v="8"/>
          </reference>
        </references>
      </pivotArea>
    </format>
    <format dxfId="128">
      <pivotArea dataOnly="0" labelOnly="1" outline="0" fieldPosition="0">
        <references count="3">
          <reference field="5" count="3">
            <x v="39"/>
            <x v="41"/>
            <x v="45"/>
          </reference>
          <reference field="6" count="1" selected="0">
            <x v="64"/>
          </reference>
          <reference field="7" count="1" selected="0">
            <x v="9"/>
          </reference>
        </references>
      </pivotArea>
    </format>
    <format dxfId="129">
      <pivotArea dataOnly="0" labelOnly="1" outline="0" fieldPosition="0">
        <references count="3">
          <reference field="5" count="1">
            <x v="41"/>
          </reference>
          <reference field="6" count="1" selected="0">
            <x v="87"/>
          </reference>
          <reference field="7" count="1" selected="0">
            <x v="9"/>
          </reference>
        </references>
      </pivotArea>
    </format>
    <format dxfId="130">
      <pivotArea dataOnly="0" labelOnly="1" outline="0" fieldPosition="0">
        <references count="3">
          <reference field="5" count="3">
            <x v="15"/>
            <x v="38"/>
            <x v="51"/>
          </reference>
          <reference field="6" count="1" selected="0">
            <x v="55"/>
          </reference>
          <reference field="7" count="1" selected="0">
            <x v="10"/>
          </reference>
        </references>
      </pivotArea>
    </format>
    <format dxfId="131">
      <pivotArea dataOnly="0" labelOnly="1" outline="0" fieldPosition="0">
        <references count="3">
          <reference field="5" count="1">
            <x v="44"/>
          </reference>
          <reference field="6" count="1" selected="0">
            <x v="47"/>
          </reference>
          <reference field="7" count="1" selected="0">
            <x v="11"/>
          </reference>
        </references>
      </pivotArea>
    </format>
    <format dxfId="132">
      <pivotArea dataOnly="0" labelOnly="1" outline="0" fieldPosition="0">
        <references count="3">
          <reference field="5" count="1">
            <x v="49"/>
          </reference>
          <reference field="6" count="1" selected="0">
            <x v="28"/>
          </reference>
          <reference field="7" count="1" selected="0">
            <x v="12"/>
          </reference>
        </references>
      </pivotArea>
    </format>
    <format dxfId="133">
      <pivotArea dataOnly="0" labelOnly="1" outline="0" fieldPosition="0">
        <references count="3">
          <reference field="5" count="1">
            <x v="8"/>
          </reference>
          <reference field="6" count="1" selected="0">
            <x v="6"/>
          </reference>
          <reference field="7" count="1" selected="0">
            <x v="13"/>
          </reference>
        </references>
      </pivotArea>
    </format>
    <format dxfId="134">
      <pivotArea dataOnly="0" labelOnly="1" outline="0" fieldPosition="0">
        <references count="3">
          <reference field="5" count="1">
            <x v="52"/>
          </reference>
          <reference field="6" count="1" selected="0">
            <x v="24"/>
          </reference>
          <reference field="7" count="1" selected="0">
            <x v="13"/>
          </reference>
        </references>
      </pivotArea>
    </format>
    <format dxfId="135">
      <pivotArea dataOnly="0" labelOnly="1" outline="0" fieldPosition="0">
        <references count="3">
          <reference field="5" count="1">
            <x v="6"/>
          </reference>
          <reference field="6" count="1" selected="0">
            <x v="26"/>
          </reference>
          <reference field="7" count="1" selected="0">
            <x v="13"/>
          </reference>
        </references>
      </pivotArea>
    </format>
    <format dxfId="136">
      <pivotArea dataOnly="0" labelOnly="1" outline="0" fieldPosition="0">
        <references count="3">
          <reference field="5" count="1">
            <x v="40"/>
          </reference>
          <reference field="6" count="1" selected="0">
            <x v="18"/>
          </reference>
          <reference field="7" count="1" selected="0">
            <x v="14"/>
          </reference>
        </references>
      </pivotArea>
    </format>
    <format dxfId="137">
      <pivotArea dataOnly="0" labelOnly="1" outline="0" fieldPosition="0">
        <references count="3">
          <reference field="5" count="1">
            <x v="12"/>
          </reference>
          <reference field="6" count="1" selected="0">
            <x v="80"/>
          </reference>
          <reference field="7" count="1" selected="0">
            <x v="14"/>
          </reference>
        </references>
      </pivotArea>
    </format>
    <format dxfId="138">
      <pivotArea dataOnly="0" labelOnly="1" outline="0" fieldPosition="0">
        <references count="3">
          <reference field="5" count="1">
            <x v="9"/>
          </reference>
          <reference field="6" count="1" selected="0">
            <x v="98"/>
          </reference>
          <reference field="7" count="1" selected="0">
            <x v="14"/>
          </reference>
        </references>
      </pivotArea>
    </format>
    <format dxfId="139">
      <pivotArea dataOnly="0" labelOnly="1" outline="0" fieldPosition="0">
        <references count="3">
          <reference field="5" count="1">
            <x v="0"/>
          </reference>
          <reference field="6" count="1" selected="0">
            <x v="67"/>
          </reference>
          <reference field="7" count="1" selected="0">
            <x v="15"/>
          </reference>
        </references>
      </pivotArea>
    </format>
    <format dxfId="140">
      <pivotArea dataOnly="0" labelOnly="1" outline="0" fieldPosition="0">
        <references count="3">
          <reference field="5" count="2">
            <x v="63"/>
            <x v="72"/>
          </reference>
          <reference field="6" count="1" selected="0">
            <x v="2"/>
          </reference>
          <reference field="7" count="1" selected="0">
            <x v="16"/>
          </reference>
        </references>
      </pivotArea>
    </format>
    <format dxfId="141">
      <pivotArea dataOnly="0" labelOnly="1" outline="0" fieldPosition="0">
        <references count="3">
          <reference field="5" count="1">
            <x v="73"/>
          </reference>
          <reference field="6" count="1" selected="0">
            <x v="36"/>
          </reference>
          <reference field="7" count="1" selected="0">
            <x v="16"/>
          </reference>
        </references>
      </pivotArea>
    </format>
    <format dxfId="142">
      <pivotArea dataOnly="0" labelOnly="1" outline="0" fieldPosition="0">
        <references count="3">
          <reference field="5" count="1">
            <x v="78"/>
          </reference>
          <reference field="6" count="1" selected="0">
            <x v="111"/>
          </reference>
          <reference field="7" count="1" selected="0">
            <x v="17"/>
          </reference>
        </references>
      </pivotArea>
    </format>
    <format dxfId="143">
      <pivotArea dataOnly="0" labelOnly="1" outline="0" fieldPosition="0">
        <references count="3">
          <reference field="5" count="3">
            <x v="27"/>
            <x v="60"/>
            <x v="79"/>
          </reference>
          <reference field="6" count="1" selected="0">
            <x v="3"/>
          </reference>
          <reference field="7" count="1" selected="0">
            <x v="18"/>
          </reference>
        </references>
      </pivotArea>
    </format>
    <format dxfId="144">
      <pivotArea dataOnly="0" labelOnly="1" outline="0" fieldPosition="0">
        <references count="3">
          <reference field="5" count="1">
            <x v="25"/>
          </reference>
          <reference field="6" count="1" selected="0">
            <x v="17"/>
          </reference>
          <reference field="7" count="1" selected="0">
            <x v="18"/>
          </reference>
        </references>
      </pivotArea>
    </format>
    <format dxfId="145">
      <pivotArea dataOnly="0" labelOnly="1" outline="0" fieldPosition="0">
        <references count="3">
          <reference field="5" count="1">
            <x v="54"/>
          </reference>
          <reference field="6" count="1" selected="0">
            <x v="74"/>
          </reference>
          <reference field="7" count="1" selected="0">
            <x v="19"/>
          </reference>
        </references>
      </pivotArea>
    </format>
    <format dxfId="146">
      <pivotArea dataOnly="0" labelOnly="1" outline="0" fieldPosition="0">
        <references count="3">
          <reference field="5" count="1">
            <x v="30"/>
          </reference>
          <reference field="6" count="1" selected="0">
            <x v="38"/>
          </reference>
          <reference field="7" count="1" selected="0">
            <x v="20"/>
          </reference>
        </references>
      </pivotArea>
    </format>
    <format dxfId="147">
      <pivotArea dataOnly="0" labelOnly="1" outline="0" fieldPosition="0">
        <references count="3">
          <reference field="5" count="1">
            <x v="5"/>
          </reference>
          <reference field="6" count="1" selected="0">
            <x v="0"/>
          </reference>
          <reference field="7" count="1" selected="0">
            <x v="21"/>
          </reference>
        </references>
      </pivotArea>
    </format>
    <format dxfId="148">
      <pivotArea dataOnly="0" labelOnly="1" outline="0" fieldPosition="0">
        <references count="3">
          <reference field="5" count="1">
            <x v="37"/>
          </reference>
          <reference field="6" count="1" selected="0">
            <x v="59"/>
          </reference>
          <reference field="7" count="1" selected="0">
            <x v="21"/>
          </reference>
        </references>
      </pivotArea>
    </format>
    <format dxfId="149">
      <pivotArea dataOnly="0" labelOnly="1" outline="0" fieldPosition="0">
        <references count="3">
          <reference field="5" count="1">
            <x v="5"/>
          </reference>
          <reference field="6" count="1" selected="0">
            <x v="70"/>
          </reference>
          <reference field="7" count="1" selected="0">
            <x v="21"/>
          </reference>
        </references>
      </pivotArea>
    </format>
    <format dxfId="150">
      <pivotArea dataOnly="0" labelOnly="1" outline="0" fieldPosition="0">
        <references count="3">
          <reference field="5" count="1">
            <x v="76"/>
          </reference>
          <reference field="6" count="1" selected="0">
            <x v="122"/>
          </reference>
          <reference field="7" count="1" selected="0">
            <x v="22"/>
          </reference>
        </references>
      </pivotArea>
    </format>
    <format dxfId="151">
      <pivotArea dataOnly="0" labelOnly="1" outline="0" fieldPosition="0">
        <references count="3">
          <reference field="5" count="1">
            <x v="65"/>
          </reference>
          <reference field="6" count="1" selected="0">
            <x v="104"/>
          </reference>
          <reference field="7" count="1" selected="0">
            <x v="23"/>
          </reference>
        </references>
      </pivotArea>
    </format>
    <format dxfId="152">
      <pivotArea dataOnly="0" labelOnly="1" outline="0" fieldPosition="0">
        <references count="3">
          <reference field="5" count="1">
            <x v="19"/>
          </reference>
          <reference field="6" count="1" selected="0">
            <x v="23"/>
          </reference>
          <reference field="7" count="1" selected="0">
            <x v="24"/>
          </reference>
        </references>
      </pivotArea>
    </format>
    <format dxfId="153">
      <pivotArea dataOnly="0" labelOnly="1" outline="0" fieldPosition="0">
        <references count="3">
          <reference field="5" count="1">
            <x v="26"/>
          </reference>
          <reference field="6" count="1" selected="0">
            <x v="40"/>
          </reference>
          <reference field="7" count="1" selected="0">
            <x v="24"/>
          </reference>
        </references>
      </pivotArea>
    </format>
    <format dxfId="154">
      <pivotArea dataOnly="0" labelOnly="1" outline="0" fieldPosition="0">
        <references count="3">
          <reference field="5" count="1">
            <x v="2"/>
          </reference>
          <reference field="6" count="1" selected="0">
            <x v="85"/>
          </reference>
          <reference field="7" count="1" selected="0">
            <x v="25"/>
          </reference>
        </references>
      </pivotArea>
    </format>
    <format dxfId="155">
      <pivotArea dataOnly="0" labelOnly="1" outline="0" fieldPosition="0">
        <references count="3">
          <reference field="5" count="1">
            <x v="47"/>
          </reference>
          <reference field="6" count="1" selected="0">
            <x v="7"/>
          </reference>
          <reference field="7" count="1" selected="0">
            <x v="26"/>
          </reference>
        </references>
      </pivotArea>
    </format>
    <format dxfId="156">
      <pivotArea dataOnly="0" labelOnly="1" outline="0" fieldPosition="0">
        <references count="3">
          <reference field="5" count="1">
            <x v="35"/>
          </reference>
          <reference field="6" count="1" selected="0">
            <x v="33"/>
          </reference>
          <reference field="7" count="1" selected="0">
            <x v="26"/>
          </reference>
        </references>
      </pivotArea>
    </format>
    <format dxfId="157">
      <pivotArea dataOnly="0" labelOnly="1" outline="0" fieldPosition="0">
        <references count="3">
          <reference field="5" count="1">
            <x v="47"/>
          </reference>
          <reference field="6" count="1" selected="0">
            <x v="92"/>
          </reference>
          <reference field="7" count="1" selected="0">
            <x v="26"/>
          </reference>
        </references>
      </pivotArea>
    </format>
    <format dxfId="158">
      <pivotArea dataOnly="0" labelOnly="1" outline="0" fieldPosition="0">
        <references count="3">
          <reference field="5" count="1">
            <x v="68"/>
          </reference>
          <reference field="6" count="1" selected="0">
            <x v="25"/>
          </reference>
          <reference field="7" count="1" selected="0">
            <x v="27"/>
          </reference>
        </references>
      </pivotArea>
    </format>
    <format dxfId="159">
      <pivotArea dataOnly="0" labelOnly="1" outline="0" fieldPosition="0">
        <references count="3">
          <reference field="5" count="1">
            <x v="26"/>
          </reference>
          <reference field="6" count="1" selected="0">
            <x v="32"/>
          </reference>
          <reference field="7" count="1" selected="0">
            <x v="27"/>
          </reference>
        </references>
      </pivotArea>
    </format>
    <format dxfId="160">
      <pivotArea dataOnly="0" labelOnly="1" outline="0" fieldPosition="0">
        <references count="3">
          <reference field="5" count="1">
            <x v="74"/>
          </reference>
          <reference field="6" count="1" selected="0">
            <x v="50"/>
          </reference>
          <reference field="7" count="1" selected="0">
            <x v="27"/>
          </reference>
        </references>
      </pivotArea>
    </format>
    <format dxfId="161">
      <pivotArea dataOnly="0" labelOnly="1" outline="0" fieldPosition="0">
        <references count="3">
          <reference field="5" count="1">
            <x v="26"/>
          </reference>
          <reference field="6" count="1" selected="0">
            <x v="112"/>
          </reference>
          <reference field="7" count="1" selected="0">
            <x v="27"/>
          </reference>
        </references>
      </pivotArea>
    </format>
    <format dxfId="162">
      <pivotArea dataOnly="0" labelOnly="1" outline="0" fieldPosition="0">
        <references count="3">
          <reference field="5" count="1">
            <x v="17"/>
          </reference>
          <reference field="6" count="1" selected="0">
            <x v="9"/>
          </reference>
          <reference field="7" count="1" selected="0">
            <x v="28"/>
          </reference>
        </references>
      </pivotArea>
    </format>
    <format dxfId="163">
      <pivotArea dataOnly="0" labelOnly="1" outline="0" fieldPosition="0">
        <references count="3">
          <reference field="5" count="1">
            <x v="61"/>
          </reference>
          <reference field="6" count="1" selected="0">
            <x v="37"/>
          </reference>
          <reference field="7" count="1" selected="0">
            <x v="28"/>
          </reference>
        </references>
      </pivotArea>
    </format>
    <format dxfId="164">
      <pivotArea dataOnly="0" labelOnly="1" outline="0" fieldPosition="0">
        <references count="3">
          <reference field="5" count="1">
            <x v="17"/>
          </reference>
          <reference field="6" count="1" selected="0">
            <x v="126"/>
          </reference>
          <reference field="7" count="1" selected="0">
            <x v="28"/>
          </reference>
        </references>
      </pivotArea>
    </format>
    <format dxfId="165">
      <pivotArea dataOnly="0" labelOnly="1" outline="0" fieldPosition="0">
        <references count="3">
          <reference field="5" count="1">
            <x v="11"/>
          </reference>
          <reference field="6" count="1" selected="0">
            <x v="31"/>
          </reference>
          <reference field="7" count="1" selected="0">
            <x v="29"/>
          </reference>
        </references>
      </pivotArea>
    </format>
    <format dxfId="166">
      <pivotArea dataOnly="0" labelOnly="1" outline="0" fieldPosition="0">
        <references count="3">
          <reference field="5" count="1">
            <x v="14"/>
          </reference>
          <reference field="6" count="1" selected="0">
            <x v="73"/>
          </reference>
          <reference field="7" count="1" selected="0">
            <x v="30"/>
          </reference>
        </references>
      </pivotArea>
    </format>
    <format dxfId="167">
      <pivotArea dataOnly="0" labelOnly="1" outline="0" fieldPosition="0">
        <references count="3">
          <reference field="5" count="1">
            <x v="19"/>
          </reference>
          <reference field="6" count="1" selected="0">
            <x v="5"/>
          </reference>
          <reference field="7" count="1" selected="0">
            <x v="31"/>
          </reference>
        </references>
      </pivotArea>
    </format>
    <format dxfId="168">
      <pivotArea dataOnly="0" labelOnly="1" outline="0" fieldPosition="0">
        <references count="3">
          <reference field="5" count="3">
            <x v="20"/>
            <x v="43"/>
            <x v="75"/>
          </reference>
          <reference field="6" count="1" selected="0">
            <x v="52"/>
          </reference>
          <reference field="7" count="1" selected="0">
            <x v="31"/>
          </reference>
        </references>
      </pivotArea>
    </format>
    <format dxfId="169">
      <pivotArea dataOnly="0" labelOnly="1" outline="0" fieldPosition="0">
        <references count="3">
          <reference field="5" count="1">
            <x v="43"/>
          </reference>
          <reference field="6" count="1" selected="0">
            <x v="81"/>
          </reference>
          <reference field="7" count="1" selected="0">
            <x v="31"/>
          </reference>
        </references>
      </pivotArea>
    </format>
    <format dxfId="170">
      <pivotArea dataOnly="0" labelOnly="1" outline="0" fieldPosition="0">
        <references count="3">
          <reference field="5" count="1">
            <x v="67"/>
          </reference>
          <reference field="6" count="1" selected="0">
            <x v="100"/>
          </reference>
          <reference field="7" count="1" selected="0">
            <x v="32"/>
          </reference>
        </references>
      </pivotArea>
    </format>
    <format dxfId="171">
      <pivotArea dataOnly="0" labelOnly="1" outline="0" fieldPosition="0">
        <references count="3">
          <reference field="5" count="1">
            <x v="22"/>
          </reference>
          <reference field="6" count="1" selected="0">
            <x v="101"/>
          </reference>
          <reference field="7" count="1" selected="0">
            <x v="33"/>
          </reference>
        </references>
      </pivotArea>
    </format>
    <format dxfId="172">
      <pivotArea dataOnly="0" labelOnly="1" outline="0" fieldPosition="0">
        <references count="3">
          <reference field="5" count="1">
            <x v="37"/>
          </reference>
          <reference field="6" count="1" selected="0">
            <x v="10"/>
          </reference>
          <reference field="7" count="1" selected="0">
            <x v="34"/>
          </reference>
        </references>
      </pivotArea>
    </format>
    <format dxfId="173">
      <pivotArea dataOnly="0" labelOnly="1" outline="0" fieldPosition="0">
        <references count="3">
          <reference field="5" count="1">
            <x v="3"/>
          </reference>
          <reference field="6" count="1" selected="0">
            <x v="56"/>
          </reference>
          <reference field="7" count="1" selected="0">
            <x v="35"/>
          </reference>
        </references>
      </pivotArea>
    </format>
    <format dxfId="174">
      <pivotArea dataOnly="0" labelOnly="1" outline="0" fieldPosition="0">
        <references count="3">
          <reference field="5" count="1">
            <x v="48"/>
          </reference>
          <reference field="6" count="1" selected="0">
            <x v="78"/>
          </reference>
          <reference field="7" count="1" selected="0">
            <x v="35"/>
          </reference>
        </references>
      </pivotArea>
    </format>
    <format dxfId="175">
      <pivotArea dataOnly="0" labelOnly="1" outline="0" fieldPosition="0">
        <references count="3">
          <reference field="5" count="1">
            <x v="31"/>
          </reference>
          <reference field="6" count="1" selected="0">
            <x v="30"/>
          </reference>
          <reference field="7" count="1" selected="0">
            <x v="36"/>
          </reference>
        </references>
      </pivotArea>
    </format>
    <format dxfId="176">
      <pivotArea dataOnly="0" labelOnly="1" outline="0" fieldPosition="0">
        <references count="3">
          <reference field="5" count="1">
            <x v="82"/>
          </reference>
          <reference field="6" count="1" selected="0">
            <x v="75"/>
          </reference>
          <reference field="7" count="1" selected="0">
            <x v="36"/>
          </reference>
        </references>
      </pivotArea>
    </format>
    <format dxfId="177">
      <pivotArea dataOnly="0" labelOnly="1" outline="0" fieldPosition="0">
        <references count="3">
          <reference field="5" count="1">
            <x v="7"/>
          </reference>
          <reference field="6" count="1" selected="0">
            <x v="82"/>
          </reference>
          <reference field="7" count="1" selected="0">
            <x v="36"/>
          </reference>
        </references>
      </pivotArea>
    </format>
    <format dxfId="178">
      <pivotArea dataOnly="0" labelOnly="1" outline="0" fieldPosition="0">
        <references count="3">
          <reference field="5" count="1">
            <x v="28"/>
          </reference>
          <reference field="6" count="1" selected="0">
            <x v="12"/>
          </reference>
          <reference field="7" count="1" selected="0">
            <x v="37"/>
          </reference>
        </references>
      </pivotArea>
    </format>
    <format dxfId="179">
      <pivotArea dataOnly="0" labelOnly="1" outline="0" fieldPosition="0">
        <references count="3">
          <reference field="5" count="1">
            <x v="71"/>
          </reference>
          <reference field="6" count="1" selected="0">
            <x v="16"/>
          </reference>
          <reference field="7" count="1" selected="0">
            <x v="37"/>
          </reference>
        </references>
      </pivotArea>
    </format>
    <format dxfId="180">
      <pivotArea dataOnly="0" labelOnly="1" outline="0" fieldPosition="0">
        <references count="3">
          <reference field="5" count="1">
            <x v="5"/>
          </reference>
          <reference field="6" count="1" selected="0">
            <x v="71"/>
          </reference>
          <reference field="7" count="1" selected="0">
            <x v="37"/>
          </reference>
        </references>
      </pivotArea>
    </format>
    <format dxfId="181">
      <pivotArea dataOnly="0" labelOnly="1" outline="0" fieldPosition="0">
        <references count="3">
          <reference field="5" count="1">
            <x v="13"/>
          </reference>
          <reference field="6" count="1" selected="0">
            <x v="72"/>
          </reference>
          <reference field="7" count="1" selected="0">
            <x v="37"/>
          </reference>
        </references>
      </pivotArea>
    </format>
    <format dxfId="182">
      <pivotArea dataOnly="0" labelOnly="1" outline="0" fieldPosition="0">
        <references count="3">
          <reference field="5" count="1">
            <x v="71"/>
          </reference>
          <reference field="6" count="1" selected="0">
            <x v="95"/>
          </reference>
          <reference field="7" count="1" selected="0">
            <x v="37"/>
          </reference>
        </references>
      </pivotArea>
    </format>
    <format dxfId="183">
      <pivotArea dataOnly="0" labelOnly="1" outline="0" fieldPosition="0">
        <references count="3">
          <reference field="5" count="1">
            <x v="13"/>
          </reference>
          <reference field="6" count="1" selected="0">
            <x v="127"/>
          </reference>
          <reference field="7" count="1" selected="0">
            <x v="37"/>
          </reference>
        </references>
      </pivotArea>
    </format>
    <format dxfId="184">
      <pivotArea dataOnly="0" labelOnly="1" outline="0" fieldPosition="0">
        <references count="3">
          <reference field="5" count="1">
            <x v="77"/>
          </reference>
          <reference field="6" count="1" selected="0">
            <x v="117"/>
          </reference>
          <reference field="7" count="1" selected="0">
            <x v="38"/>
          </reference>
        </references>
      </pivotArea>
    </format>
    <format dxfId="185">
      <pivotArea dataOnly="0" labelOnly="1" outline="0" fieldPosition="0">
        <references count="3">
          <reference field="5" count="1">
            <x v="23"/>
          </reference>
          <reference field="6" count="1" selected="0">
            <x v="46"/>
          </reference>
          <reference field="7" count="1" selected="0">
            <x v="39"/>
          </reference>
        </references>
      </pivotArea>
    </format>
    <format dxfId="186">
      <pivotArea dataOnly="0" labelOnly="1" outline="0" fieldPosition="0">
        <references count="3">
          <reference field="5" count="1">
            <x v="58"/>
          </reference>
          <reference field="6" count="1" selected="0">
            <x v="48"/>
          </reference>
          <reference field="7" count="1" selected="0">
            <x v="39"/>
          </reference>
        </references>
      </pivotArea>
    </format>
    <format dxfId="187">
      <pivotArea dataOnly="0" labelOnly="1" outline="0" fieldPosition="0">
        <references count="3">
          <reference field="5" count="1">
            <x v="53"/>
          </reference>
          <reference field="6" count="1" selected="0">
            <x v="53"/>
          </reference>
          <reference field="7" count="1" selected="0">
            <x v="39"/>
          </reference>
        </references>
      </pivotArea>
    </format>
    <format dxfId="188">
      <pivotArea dataOnly="0" labelOnly="1" outline="0" fieldPosition="0">
        <references count="3">
          <reference field="5" count="1">
            <x v="1"/>
          </reference>
          <reference field="6" count="1" selected="0">
            <x v="89"/>
          </reference>
          <reference field="7" count="1" selected="0">
            <x v="40"/>
          </reference>
        </references>
      </pivotArea>
    </format>
    <format dxfId="189">
      <pivotArea dataOnly="0" labelOnly="1" outline="0" fieldPosition="0">
        <references count="3">
          <reference field="5" count="1">
            <x v="57"/>
          </reference>
          <reference field="6" count="1" selected="0">
            <x v="93"/>
          </reference>
          <reference field="7" count="1" selected="0">
            <x v="41"/>
          </reference>
        </references>
      </pivotArea>
    </format>
    <format dxfId="190">
      <pivotArea dataOnly="0" labelOnly="1" outline="0" fieldPosition="0">
        <references count="3">
          <reference field="5" count="1">
            <x v="34"/>
          </reference>
          <reference field="6" count="1" selected="0">
            <x v="4"/>
          </reference>
          <reference field="7" count="1" selected="0">
            <x v="42"/>
          </reference>
        </references>
      </pivotArea>
    </format>
    <format dxfId="191">
      <pivotArea dataOnly="0" labelOnly="1" outline="0" fieldPosition="0">
        <references count="3">
          <reference field="5" count="1">
            <x v="80"/>
          </reference>
          <reference field="6" count="1" selected="0">
            <x v="13"/>
          </reference>
          <reference field="7" count="1" selected="0">
            <x v="42"/>
          </reference>
        </references>
      </pivotArea>
    </format>
    <format dxfId="192">
      <pivotArea dataOnly="0" labelOnly="1" outline="0" fieldPosition="0">
        <references count="3">
          <reference field="5" count="1">
            <x v="34"/>
          </reference>
          <reference field="6" count="1" selected="0">
            <x v="96"/>
          </reference>
          <reference field="7" count="1" selected="0">
            <x v="42"/>
          </reference>
        </references>
      </pivotArea>
    </format>
    <format dxfId="193">
      <pivotArea dataOnly="0" labelOnly="1" outline="0" fieldPosition="0">
        <references count="3">
          <reference field="5" count="1">
            <x v="80"/>
          </reference>
          <reference field="6" count="1" selected="0">
            <x v="109"/>
          </reference>
          <reference field="7" count="1" selected="0">
            <x v="42"/>
          </reference>
        </references>
      </pivotArea>
    </format>
    <format dxfId="194">
      <pivotArea dataOnly="0" labelOnly="1" outline="0" fieldPosition="0">
        <references count="3">
          <reference field="5" count="1">
            <x v="34"/>
          </reference>
          <reference field="6" count="1" selected="0">
            <x v="114"/>
          </reference>
          <reference field="7" count="1" selected="0">
            <x v="42"/>
          </reference>
        </references>
      </pivotArea>
    </format>
    <format dxfId="195">
      <pivotArea dataOnly="0" labelOnly="1" outline="0" fieldPosition="0">
        <references count="3">
          <reference field="5" count="1">
            <x v="80"/>
          </reference>
          <reference field="6" count="1" selected="0">
            <x v="115"/>
          </reference>
          <reference field="7" count="1" selected="0">
            <x v="42"/>
          </reference>
        </references>
      </pivotArea>
    </format>
    <format dxfId="196">
      <pivotArea dataOnly="0" labelOnly="1" outline="0" fieldPosition="0">
        <references count="1">
          <reference field="7" count="0"/>
        </references>
      </pivotArea>
    </format>
    <format dxfId="197">
      <pivotArea dataOnly="0" labelOnly="1" outline="0" fieldPosition="0">
        <references count="1">
          <reference field="7" count="1">
            <x v="0"/>
          </reference>
        </references>
      </pivotArea>
    </format>
    <format dxfId="198">
      <pivotArea dataOnly="0" labelOnly="1" outline="0" fieldPosition="0">
        <references count="2">
          <reference field="6" count="2">
            <x v="103"/>
            <x v="119"/>
          </reference>
          <reference field="7" count="1" selected="0">
            <x v="0"/>
          </reference>
        </references>
      </pivotArea>
    </format>
    <format dxfId="199">
      <pivotArea dataOnly="0" labelOnly="1" outline="0" fieldPosition="0">
        <references count="3">
          <reference field="5" count="1">
            <x v="29"/>
          </reference>
          <reference field="6" count="1" selected="0">
            <x v="103"/>
          </reference>
          <reference field="7" count="1" selected="0">
            <x v="0"/>
          </reference>
        </references>
      </pivotArea>
    </format>
    <format dxfId="200">
      <pivotArea dataOnly="0" labelOnly="1" outline="0" fieldPosition="0">
        <references count="3">
          <reference field="5" count="1">
            <x v="46"/>
          </reference>
          <reference field="6" count="1" selected="0">
            <x v="119"/>
          </reference>
          <reference field="7" count="1" selected="0">
            <x v="0"/>
          </reference>
        </references>
      </pivotArea>
    </format>
    <format dxfId="201">
      <pivotArea dataOnly="0" labelOnly="1" outline="0" fieldPosition="0">
        <references count="1">
          <reference field="7" count="1">
            <x v="0"/>
          </reference>
        </references>
      </pivotArea>
    </format>
    <format dxfId="202">
      <pivotArea dataOnly="0" labelOnly="1" outline="0" fieldPosition="0">
        <references count="2">
          <reference field="6" count="2">
            <x v="103"/>
            <x v="119"/>
          </reference>
          <reference field="7" count="1" selected="0">
            <x v="0"/>
          </reference>
        </references>
      </pivotArea>
    </format>
    <format dxfId="203">
      <pivotArea dataOnly="0" labelOnly="1" outline="0" fieldPosition="0">
        <references count="3">
          <reference field="5" count="1">
            <x v="29"/>
          </reference>
          <reference field="6" count="1" selected="0">
            <x v="103"/>
          </reference>
          <reference field="7" count="1" selected="0">
            <x v="0"/>
          </reference>
        </references>
      </pivotArea>
    </format>
    <format dxfId="204">
      <pivotArea dataOnly="0" labelOnly="1" outline="0" fieldPosition="0">
        <references count="3">
          <reference field="5" count="1">
            <x v="46"/>
          </reference>
          <reference field="6" count="1" selected="0">
            <x v="119"/>
          </reference>
          <reference field="7" count="1" selected="0">
            <x v="0"/>
          </reference>
        </references>
      </pivotArea>
    </format>
    <format dxfId="205">
      <pivotArea dataOnly="0" labelOnly="1" outline="0" fieldPosition="0">
        <references count="1">
          <reference field="7" count="1">
            <x v="2"/>
          </reference>
        </references>
      </pivotArea>
    </format>
    <format dxfId="206">
      <pivotArea dataOnly="0" labelOnly="1" outline="0" fieldPosition="0">
        <references count="2">
          <reference field="6" count="1">
            <x v="44"/>
          </reference>
          <reference field="7" count="1" selected="0">
            <x v="2"/>
          </reference>
        </references>
      </pivotArea>
    </format>
    <format dxfId="207">
      <pivotArea dataOnly="0" labelOnly="1" outline="0" fieldPosition="0">
        <references count="3">
          <reference field="5" count="1">
            <x v="42"/>
          </reference>
          <reference field="6" count="1" selected="0">
            <x v="44"/>
          </reference>
          <reference field="7" count="1" selected="0">
            <x v="2"/>
          </reference>
        </references>
      </pivotArea>
    </format>
    <format dxfId="208">
      <pivotArea dataOnly="0" labelOnly="1" outline="0" fieldPosition="0">
        <references count="1">
          <reference field="7" count="1">
            <x v="4"/>
          </reference>
        </references>
      </pivotArea>
    </format>
    <format dxfId="209">
      <pivotArea dataOnly="0" labelOnly="1" outline="0" fieldPosition="0">
        <references count="2">
          <reference field="6" count="17">
            <x v="11"/>
            <x v="14"/>
            <x v="19"/>
            <x v="34"/>
            <x v="41"/>
            <x v="49"/>
            <x v="60"/>
            <x v="65"/>
            <x v="79"/>
            <x v="84"/>
            <x v="86"/>
            <x v="88"/>
            <x v="90"/>
            <x v="97"/>
            <x v="118"/>
            <x v="123"/>
            <x v="124"/>
          </reference>
          <reference field="7" count="1" selected="0">
            <x v="4"/>
          </reference>
        </references>
      </pivotArea>
    </format>
    <format dxfId="210">
      <pivotArea dataOnly="0" labelOnly="1" outline="0" fieldPosition="0">
        <references count="3">
          <reference field="5" count="1">
            <x v="81"/>
          </reference>
          <reference field="6" count="1" selected="0">
            <x v="11"/>
          </reference>
          <reference field="7" count="1" selected="0">
            <x v="4"/>
          </reference>
        </references>
      </pivotArea>
    </format>
    <format dxfId="211">
      <pivotArea dataOnly="0" labelOnly="1" outline="0" fieldPosition="0">
        <references count="3">
          <reference field="5" count="1">
            <x v="69"/>
          </reference>
          <reference field="6" count="1" selected="0">
            <x v="14"/>
          </reference>
          <reference field="7" count="1" selected="0">
            <x v="4"/>
          </reference>
        </references>
      </pivotArea>
    </format>
    <format dxfId="212">
      <pivotArea dataOnly="0" labelOnly="1" outline="0" fieldPosition="0">
        <references count="3">
          <reference field="5" count="1">
            <x v="81"/>
          </reference>
          <reference field="6" count="1" selected="0">
            <x v="19"/>
          </reference>
          <reference field="7" count="1" selected="0">
            <x v="4"/>
          </reference>
        </references>
      </pivotArea>
    </format>
    <format dxfId="213">
      <pivotArea dataOnly="0" labelOnly="1" outline="0" fieldPosition="0">
        <references count="3">
          <reference field="5" count="1">
            <x v="70"/>
          </reference>
          <reference field="6" count="1" selected="0">
            <x v="41"/>
          </reference>
          <reference field="7" count="1" selected="0">
            <x v="4"/>
          </reference>
        </references>
      </pivotArea>
    </format>
    <format dxfId="214">
      <pivotArea dataOnly="0" labelOnly="1" outline="0" fieldPosition="0">
        <references count="3">
          <reference field="5" count="1">
            <x v="66"/>
          </reference>
          <reference field="6" count="1" selected="0">
            <x v="49"/>
          </reference>
          <reference field="7" count="1" selected="0">
            <x v="4"/>
          </reference>
        </references>
      </pivotArea>
    </format>
    <format dxfId="215">
      <pivotArea dataOnly="0" labelOnly="1" outline="0" fieldPosition="0">
        <references count="3">
          <reference field="5" count="1">
            <x v="69"/>
          </reference>
          <reference field="6" count="1" selected="0">
            <x v="60"/>
          </reference>
          <reference field="7" count="1" selected="0">
            <x v="4"/>
          </reference>
        </references>
      </pivotArea>
    </format>
    <format dxfId="216">
      <pivotArea dataOnly="0" labelOnly="1" outline="0" fieldPosition="0">
        <references count="3">
          <reference field="5" count="1">
            <x v="32"/>
          </reference>
          <reference field="6" count="1" selected="0">
            <x v="65"/>
          </reference>
          <reference field="7" count="1" selected="0">
            <x v="4"/>
          </reference>
        </references>
      </pivotArea>
    </format>
    <format dxfId="217">
      <pivotArea dataOnly="0" labelOnly="1" outline="0" fieldPosition="0">
        <references count="3">
          <reference field="5" count="1">
            <x v="81"/>
          </reference>
          <reference field="6" count="1" selected="0">
            <x v="79"/>
          </reference>
          <reference field="7" count="1" selected="0">
            <x v="4"/>
          </reference>
        </references>
      </pivotArea>
    </format>
    <format dxfId="218">
      <pivotArea dataOnly="0" labelOnly="1" outline="0" fieldPosition="0">
        <references count="3">
          <reference field="5" count="1">
            <x v="18"/>
          </reference>
          <reference field="6" count="1" selected="0">
            <x v="86"/>
          </reference>
          <reference field="7" count="1" selected="0">
            <x v="4"/>
          </reference>
        </references>
      </pivotArea>
    </format>
    <format dxfId="219">
      <pivotArea dataOnly="0" labelOnly="1" outline="0" fieldPosition="0">
        <references count="3">
          <reference field="5" count="1">
            <x v="70"/>
          </reference>
          <reference field="6" count="1" selected="0">
            <x v="88"/>
          </reference>
          <reference field="7" count="1" selected="0">
            <x v="4"/>
          </reference>
        </references>
      </pivotArea>
    </format>
    <format dxfId="220">
      <pivotArea dataOnly="0" labelOnly="1" outline="0" fieldPosition="0">
        <references count="3">
          <reference field="5" count="1">
            <x v="81"/>
          </reference>
          <reference field="6" count="1" selected="0">
            <x v="90"/>
          </reference>
          <reference field="7" count="1" selected="0">
            <x v="4"/>
          </reference>
        </references>
      </pivotArea>
    </format>
    <format dxfId="221">
      <pivotArea dataOnly="0" labelOnly="1" outline="0" fieldPosition="0">
        <references count="3">
          <reference field="5" count="1">
            <x v="16"/>
          </reference>
          <reference field="6" count="1" selected="0">
            <x v="118"/>
          </reference>
          <reference field="7" count="1" selected="0">
            <x v="4"/>
          </reference>
        </references>
      </pivotArea>
    </format>
    <format dxfId="222">
      <pivotArea dataOnly="0" labelOnly="1" outline="0" fieldPosition="0">
        <references count="3">
          <reference field="5" count="1">
            <x v="32"/>
          </reference>
          <reference field="6" count="1" selected="0">
            <x v="123"/>
          </reference>
          <reference field="7" count="1" selected="0">
            <x v="4"/>
          </reference>
        </references>
      </pivotArea>
    </format>
    <format dxfId="223">
      <pivotArea dataOnly="0" labelOnly="1" outline="0" offset="IV256" fieldPosition="0">
        <references count="3">
          <reference field="5" count="1">
            <x v="32"/>
          </reference>
          <reference field="6" count="1" selected="0">
            <x v="123"/>
          </reference>
          <reference field="7" count="1" selected="0">
            <x v="4"/>
          </reference>
        </references>
      </pivotArea>
    </format>
    <format dxfId="224">
      <pivotArea field="10" type="button" dataOnly="0" labelOnly="1" outline="0" axis="axisRow" fieldPosition="4"/>
    </format>
    <format dxfId="225">
      <pivotArea field="10" type="button" dataOnly="0" labelOnly="1" outline="0" axis="axisRow" fieldPosition="4"/>
    </format>
    <format dxfId="226">
      <pivotArea dataOnly="0" labelOnly="1" outline="0" fieldPosition="0">
        <references count="1">
          <reference field="10" count="0"/>
        </references>
      </pivotArea>
    </format>
    <format dxfId="227">
      <pivotArea dataOnly="0" labelOnly="1" outline="0" fieldPosition="0">
        <references count="3">
          <reference field="5" count="1">
            <x v="81"/>
          </reference>
          <reference field="6" count="1" selected="0">
            <x v="11"/>
          </reference>
          <reference field="7" count="1" selected="0">
            <x v="4"/>
          </reference>
        </references>
      </pivotArea>
    </format>
    <format dxfId="228">
      <pivotArea dataOnly="0" labelOnly="1" outline="0" fieldPosition="0">
        <references count="3">
          <reference field="5" count="1">
            <x v="69"/>
          </reference>
          <reference field="6" count="1" selected="0">
            <x v="14"/>
          </reference>
          <reference field="7" count="1" selected="0">
            <x v="4"/>
          </reference>
        </references>
      </pivotArea>
    </format>
    <format dxfId="229">
      <pivotArea dataOnly="0" labelOnly="1" outline="0" fieldPosition="0">
        <references count="3">
          <reference field="5" count="1">
            <x v="81"/>
          </reference>
          <reference field="6" count="1" selected="0">
            <x v="19"/>
          </reference>
          <reference field="7" count="1" selected="0">
            <x v="4"/>
          </reference>
        </references>
      </pivotArea>
    </format>
    <format dxfId="230">
      <pivotArea dataOnly="0" labelOnly="1" outline="0" fieldPosition="0">
        <references count="3">
          <reference field="5" count="1">
            <x v="70"/>
          </reference>
          <reference field="6" count="1" selected="0">
            <x v="41"/>
          </reference>
          <reference field="7" count="1" selected="0">
            <x v="4"/>
          </reference>
        </references>
      </pivotArea>
    </format>
    <format dxfId="231">
      <pivotArea dataOnly="0" labelOnly="1" outline="0" fieldPosition="0">
        <references count="3">
          <reference field="5" count="1">
            <x v="66"/>
          </reference>
          <reference field="6" count="1" selected="0">
            <x v="49"/>
          </reference>
          <reference field="7" count="1" selected="0">
            <x v="4"/>
          </reference>
        </references>
      </pivotArea>
    </format>
    <format dxfId="232">
      <pivotArea dataOnly="0" labelOnly="1" outline="0" fieldPosition="0">
        <references count="3">
          <reference field="5" count="1">
            <x v="69"/>
          </reference>
          <reference field="6" count="1" selected="0">
            <x v="60"/>
          </reference>
          <reference field="7" count="1" selected="0">
            <x v="4"/>
          </reference>
        </references>
      </pivotArea>
    </format>
    <format dxfId="233">
      <pivotArea dataOnly="0" labelOnly="1" outline="0" fieldPosition="0">
        <references count="3">
          <reference field="5" count="1">
            <x v="32"/>
          </reference>
          <reference field="6" count="1" selected="0">
            <x v="65"/>
          </reference>
          <reference field="7" count="1" selected="0">
            <x v="4"/>
          </reference>
        </references>
      </pivotArea>
    </format>
    <format dxfId="234">
      <pivotArea dataOnly="0" labelOnly="1" outline="0" fieldPosition="0">
        <references count="3">
          <reference field="5" count="1">
            <x v="81"/>
          </reference>
          <reference field="6" count="1" selected="0">
            <x v="79"/>
          </reference>
          <reference field="7" count="1" selected="0">
            <x v="4"/>
          </reference>
        </references>
      </pivotArea>
    </format>
    <format dxfId="235">
      <pivotArea dataOnly="0" labelOnly="1" outline="0" fieldPosition="0">
        <references count="3">
          <reference field="5" count="1">
            <x v="18"/>
          </reference>
          <reference field="6" count="1" selected="0">
            <x v="86"/>
          </reference>
          <reference field="7" count="1" selected="0">
            <x v="4"/>
          </reference>
        </references>
      </pivotArea>
    </format>
    <format dxfId="236">
      <pivotArea dataOnly="0" labelOnly="1" outline="0" fieldPosition="0">
        <references count="3">
          <reference field="5" count="1">
            <x v="70"/>
          </reference>
          <reference field="6" count="1" selected="0">
            <x v="88"/>
          </reference>
          <reference field="7" count="1" selected="0">
            <x v="4"/>
          </reference>
        </references>
      </pivotArea>
    </format>
    <format dxfId="237">
      <pivotArea dataOnly="0" labelOnly="1" outline="0" fieldPosition="0">
        <references count="3">
          <reference field="5" count="1">
            <x v="81"/>
          </reference>
          <reference field="6" count="1" selected="0">
            <x v="90"/>
          </reference>
          <reference field="7" count="1" selected="0">
            <x v="4"/>
          </reference>
        </references>
      </pivotArea>
    </format>
    <format dxfId="238">
      <pivotArea dataOnly="0" labelOnly="1" outline="0" fieldPosition="0">
        <references count="3">
          <reference field="5" count="1">
            <x v="16"/>
          </reference>
          <reference field="6" count="1" selected="0">
            <x v="118"/>
          </reference>
          <reference field="7" count="1" selected="0">
            <x v="4"/>
          </reference>
        </references>
      </pivotArea>
    </format>
    <format dxfId="239">
      <pivotArea dataOnly="0" labelOnly="1" outline="0" fieldPosition="0">
        <references count="3">
          <reference field="5" count="1">
            <x v="32"/>
          </reference>
          <reference field="6" count="1" selected="0">
            <x v="123"/>
          </reference>
          <reference field="7" count="1" selected="0">
            <x v="4"/>
          </reference>
        </references>
      </pivotArea>
    </format>
    <format dxfId="240">
      <pivotArea field="10" type="button" dataOnly="0" labelOnly="1" outline="0" axis="axisRow" fieldPosition="4"/>
    </format>
    <format dxfId="241">
      <pivotArea dataOnly="0" labelOnly="1" outline="0" fieldPosition="0">
        <references count="5">
          <reference field="5" count="1" selected="0">
            <x v="29"/>
          </reference>
          <reference field="6" count="1" selected="0">
            <x v="103"/>
          </reference>
          <reference field="7" count="1" selected="0">
            <x v="0"/>
          </reference>
          <reference field="8" count="1" selected="0">
            <x v="0"/>
          </reference>
          <reference field="10" count="1">
            <x v="68"/>
          </reference>
        </references>
      </pivotArea>
    </format>
    <format dxfId="242">
      <pivotArea dataOnly="0" labelOnly="1" outline="0" fieldPosition="0">
        <references count="5">
          <reference field="5" count="1" selected="0">
            <x v="46"/>
          </reference>
          <reference field="6" count="1" selected="0">
            <x v="119"/>
          </reference>
          <reference field="7" count="1" selected="0">
            <x v="0"/>
          </reference>
          <reference field="8" count="1" selected="0">
            <x v="0"/>
          </reference>
          <reference field="10" count="1">
            <x v="32"/>
          </reference>
        </references>
      </pivotArea>
    </format>
    <format dxfId="243">
      <pivotArea dataOnly="0" labelOnly="1" outline="0" fieldPosition="0">
        <references count="5">
          <reference field="5" count="1" selected="0">
            <x v="83"/>
          </reference>
          <reference field="6" count="1" selected="0">
            <x v="29"/>
          </reference>
          <reference field="7" count="1" selected="0">
            <x v="1"/>
          </reference>
          <reference field="8" count="1" selected="0">
            <x v="1"/>
          </reference>
          <reference field="10" count="1">
            <x v="142"/>
          </reference>
        </references>
      </pivotArea>
    </format>
    <format dxfId="244">
      <pivotArea dataOnly="0" labelOnly="1" outline="0" fieldPosition="0">
        <references count="5">
          <reference field="5" count="1" selected="0">
            <x v="42"/>
          </reference>
          <reference field="6" count="1" selected="0">
            <x v="44"/>
          </reference>
          <reference field="7" count="1" selected="0">
            <x v="2"/>
          </reference>
          <reference field="8" count="1" selected="0">
            <x v="3"/>
          </reference>
          <reference field="10" count="1">
            <x v="63"/>
          </reference>
        </references>
      </pivotArea>
    </format>
    <format dxfId="245">
      <pivotArea dataOnly="0" labelOnly="1" outline="0" fieldPosition="0">
        <references count="5">
          <reference field="5" count="1" selected="0">
            <x v="33"/>
          </reference>
          <reference field="6" count="1" selected="0">
            <x v="21"/>
          </reference>
          <reference field="7" count="1" selected="0">
            <x v="3"/>
          </reference>
          <reference field="8" count="1" selected="0">
            <x v="5"/>
          </reference>
          <reference field="10" count="1">
            <x v="72"/>
          </reference>
        </references>
      </pivotArea>
    </format>
    <format dxfId="246">
      <pivotArea dataOnly="0" labelOnly="1" outline="0" fieldPosition="0">
        <references count="5">
          <reference field="5" count="1" selected="0">
            <x v="31"/>
          </reference>
          <reference field="6" count="1" selected="0">
            <x v="30"/>
          </reference>
          <reference field="7" count="1" selected="0">
            <x v="3"/>
          </reference>
          <reference field="8" count="1" selected="0">
            <x v="6"/>
          </reference>
          <reference field="10" count="1">
            <x v="133"/>
          </reference>
        </references>
      </pivotArea>
    </format>
    <format dxfId="247">
      <pivotArea dataOnly="0" labelOnly="1" outline="0" fieldPosition="0">
        <references count="5">
          <reference field="5" count="1" selected="0">
            <x v="62"/>
          </reference>
          <reference field="6" count="1" selected="0">
            <x v="57"/>
          </reference>
          <reference field="7" count="1" selected="0">
            <x v="3"/>
          </reference>
          <reference field="8" count="1" selected="0">
            <x v="4"/>
          </reference>
          <reference field="10" count="1">
            <x v="106"/>
          </reference>
        </references>
      </pivotArea>
    </format>
    <format dxfId="248">
      <pivotArea dataOnly="0" labelOnly="1" outline="0" fieldPosition="0">
        <references count="5">
          <reference field="5" count="1" selected="0">
            <x v="59"/>
          </reference>
          <reference field="6" count="1" selected="0">
            <x v="66"/>
          </reference>
          <reference field="7" count="1" selected="0">
            <x v="3"/>
          </reference>
          <reference field="8" count="1" selected="0">
            <x v="7"/>
          </reference>
          <reference field="10" count="1">
            <x v="40"/>
          </reference>
        </references>
      </pivotArea>
    </format>
    <format dxfId="249">
      <pivotArea dataOnly="0" labelOnly="1" outline="0" fieldPosition="0">
        <references count="5">
          <reference field="5" count="1" selected="0">
            <x v="33"/>
          </reference>
          <reference field="6" count="1" selected="0">
            <x v="83"/>
          </reference>
          <reference field="7" count="1" selected="0">
            <x v="3"/>
          </reference>
          <reference field="8" count="1" selected="0">
            <x v="5"/>
          </reference>
          <reference field="10" count="1">
            <x v="140"/>
          </reference>
        </references>
      </pivotArea>
    </format>
    <format dxfId="250">
      <pivotArea dataOnly="0" labelOnly="1" outline="0" fieldPosition="0">
        <references count="5">
          <reference field="5" count="1" selected="0">
            <x v="33"/>
          </reference>
          <reference field="6" count="1" selected="0">
            <x v="116"/>
          </reference>
          <reference field="7" count="1" selected="0">
            <x v="3"/>
          </reference>
          <reference field="8" count="1" selected="0">
            <x v="5"/>
          </reference>
          <reference field="10" count="1">
            <x v="121"/>
          </reference>
        </references>
      </pivotArea>
    </format>
    <format dxfId="251">
      <pivotArea dataOnly="0" labelOnly="1" outline="0" fieldPosition="0">
        <references count="5">
          <reference field="5" count="1" selected="0">
            <x v="81"/>
          </reference>
          <reference field="6" count="1" selected="0">
            <x v="11"/>
          </reference>
          <reference field="7" count="1" selected="0">
            <x v="4"/>
          </reference>
          <reference field="8" count="1" selected="0">
            <x v="11"/>
          </reference>
          <reference field="10" count="1">
            <x v="122"/>
          </reference>
        </references>
      </pivotArea>
    </format>
    <format dxfId="252">
      <pivotArea dataOnly="0" labelOnly="1" outline="0" fieldPosition="0">
        <references count="5">
          <reference field="5" count="1" selected="0">
            <x v="69"/>
          </reference>
          <reference field="6" count="1" selected="0">
            <x v="14"/>
          </reference>
          <reference field="7" count="1" selected="0">
            <x v="4"/>
          </reference>
          <reference field="8" count="1" selected="0">
            <x v="12"/>
          </reference>
          <reference field="10" count="1">
            <x v="3"/>
          </reference>
        </references>
      </pivotArea>
    </format>
    <format dxfId="253">
      <pivotArea dataOnly="0" labelOnly="1" outline="0" fieldPosition="0">
        <references count="5">
          <reference field="5" count="1" selected="0">
            <x v="81"/>
          </reference>
          <reference field="6" count="1" selected="0">
            <x v="19"/>
          </reference>
          <reference field="7" count="1" selected="0">
            <x v="4"/>
          </reference>
          <reference field="8" count="1" selected="0">
            <x v="11"/>
          </reference>
          <reference field="10" count="1">
            <x v="111"/>
          </reference>
        </references>
      </pivotArea>
    </format>
    <format dxfId="254">
      <pivotArea dataOnly="0" labelOnly="1" outline="0" fieldPosition="0">
        <references count="5">
          <reference field="5" count="1" selected="0">
            <x v="81"/>
          </reference>
          <reference field="6" count="1" selected="0">
            <x v="34"/>
          </reference>
          <reference field="7" count="1" selected="0">
            <x v="4"/>
          </reference>
          <reference field="8" count="1" selected="0">
            <x v="11"/>
          </reference>
          <reference field="10" count="1">
            <x v="139"/>
          </reference>
        </references>
      </pivotArea>
    </format>
    <format dxfId="255">
      <pivotArea dataOnly="0" labelOnly="1" outline="0" fieldPosition="0">
        <references count="5">
          <reference field="5" count="1" selected="0">
            <x v="70"/>
          </reference>
          <reference field="6" count="1" selected="0">
            <x v="41"/>
          </reference>
          <reference field="7" count="1" selected="0">
            <x v="4"/>
          </reference>
          <reference field="8" count="1" selected="0">
            <x v="12"/>
          </reference>
          <reference field="10" count="1">
            <x v="76"/>
          </reference>
        </references>
      </pivotArea>
    </format>
    <format dxfId="256">
      <pivotArea dataOnly="0" labelOnly="1" outline="0" fieldPosition="0">
        <references count="5">
          <reference field="5" count="1" selected="0">
            <x v="66"/>
          </reference>
          <reference field="6" count="1" selected="0">
            <x v="49"/>
          </reference>
          <reference field="7" count="1" selected="0">
            <x v="4"/>
          </reference>
          <reference field="8" count="1" selected="0">
            <x v="13"/>
          </reference>
          <reference field="10" count="1">
            <x v="134"/>
          </reference>
        </references>
      </pivotArea>
    </format>
    <format dxfId="257">
      <pivotArea dataOnly="0" labelOnly="1" outline="0" fieldPosition="0">
        <references count="5">
          <reference field="5" count="1" selected="0">
            <x v="69"/>
          </reference>
          <reference field="6" count="1" selected="0">
            <x v="60"/>
          </reference>
          <reference field="7" count="1" selected="0">
            <x v="4"/>
          </reference>
          <reference field="8" count="1" selected="0">
            <x v="12"/>
          </reference>
          <reference field="10" count="1">
            <x v="38"/>
          </reference>
        </references>
      </pivotArea>
    </format>
    <format dxfId="258">
      <pivotArea dataOnly="0" labelOnly="1" outline="0" fieldPosition="0">
        <references count="5">
          <reference field="5" count="1" selected="0">
            <x v="32"/>
          </reference>
          <reference field="6" count="1" selected="0">
            <x v="65"/>
          </reference>
          <reference field="7" count="1" selected="0">
            <x v="4"/>
          </reference>
          <reference field="8" count="1" selected="0">
            <x v="9"/>
          </reference>
          <reference field="10" count="1">
            <x v="35"/>
          </reference>
        </references>
      </pivotArea>
    </format>
    <format dxfId="259">
      <pivotArea dataOnly="0" labelOnly="1" outline="0" fieldPosition="0">
        <references count="5">
          <reference field="5" count="1" selected="0">
            <x v="81"/>
          </reference>
          <reference field="6" count="1" selected="0">
            <x v="79"/>
          </reference>
          <reference field="7" count="1" selected="0">
            <x v="4"/>
          </reference>
          <reference field="8" count="1" selected="0">
            <x v="11"/>
          </reference>
          <reference field="10" count="1">
            <x v="16"/>
          </reference>
        </references>
      </pivotArea>
    </format>
    <format dxfId="260">
      <pivotArea dataOnly="0" labelOnly="1" outline="0" fieldPosition="0">
        <references count="5">
          <reference field="5" count="1" selected="0">
            <x v="81"/>
          </reference>
          <reference field="6" count="1" selected="0">
            <x v="84"/>
          </reference>
          <reference field="7" count="1" selected="0">
            <x v="4"/>
          </reference>
          <reference field="8" count="1" selected="0">
            <x v="11"/>
          </reference>
          <reference field="10" count="1">
            <x v="88"/>
          </reference>
        </references>
      </pivotArea>
    </format>
    <format dxfId="261">
      <pivotArea dataOnly="0" labelOnly="1" outline="0" fieldPosition="0">
        <references count="5">
          <reference field="5" count="1" selected="0">
            <x v="18"/>
          </reference>
          <reference field="6" count="1" selected="0">
            <x v="86"/>
          </reference>
          <reference field="7" count="1" selected="0">
            <x v="4"/>
          </reference>
          <reference field="8" count="1" selected="0">
            <x v="10"/>
          </reference>
          <reference field="10" count="1">
            <x v="130"/>
          </reference>
        </references>
      </pivotArea>
    </format>
    <format dxfId="262">
      <pivotArea dataOnly="0" labelOnly="1" outline="0" fieldPosition="0">
        <references count="5">
          <reference field="5" count="1" selected="0">
            <x v="70"/>
          </reference>
          <reference field="6" count="1" selected="0">
            <x v="88"/>
          </reference>
          <reference field="7" count="1" selected="0">
            <x v="4"/>
          </reference>
          <reference field="8" count="1" selected="0">
            <x v="12"/>
          </reference>
          <reference field="10" count="1">
            <x v="112"/>
          </reference>
        </references>
      </pivotArea>
    </format>
    <format dxfId="263">
      <pivotArea dataOnly="0" labelOnly="1" outline="0" fieldPosition="0">
        <references count="5">
          <reference field="5" count="1" selected="0">
            <x v="81"/>
          </reference>
          <reference field="6" count="1" selected="0">
            <x v="90"/>
          </reference>
          <reference field="7" count="1" selected="0">
            <x v="4"/>
          </reference>
          <reference field="8" count="1" selected="0">
            <x v="11"/>
          </reference>
          <reference field="10" count="1">
            <x v="39"/>
          </reference>
        </references>
      </pivotArea>
    </format>
    <format dxfId="264">
      <pivotArea dataOnly="0" labelOnly="1" outline="0" fieldPosition="0">
        <references count="5">
          <reference field="5" count="1" selected="0">
            <x v="81"/>
          </reference>
          <reference field="6" count="1" selected="0">
            <x v="97"/>
          </reference>
          <reference field="7" count="1" selected="0">
            <x v="4"/>
          </reference>
          <reference field="8" count="1" selected="0">
            <x v="11"/>
          </reference>
          <reference field="10" count="1">
            <x v="46"/>
          </reference>
        </references>
      </pivotArea>
    </format>
    <format dxfId="265">
      <pivotArea dataOnly="0" labelOnly="1" outline="0" fieldPosition="0">
        <references count="5">
          <reference field="5" count="1" selected="0">
            <x v="16"/>
          </reference>
          <reference field="6" count="1" selected="0">
            <x v="118"/>
          </reference>
          <reference field="7" count="1" selected="0">
            <x v="4"/>
          </reference>
          <reference field="8" count="1" selected="0">
            <x v="15"/>
          </reference>
          <reference field="10" count="1">
            <x v="50"/>
          </reference>
        </references>
      </pivotArea>
    </format>
    <format dxfId="266">
      <pivotArea dataOnly="0" labelOnly="1" outline="0" fieldPosition="0">
        <references count="5">
          <reference field="5" count="1" selected="0">
            <x v="32"/>
          </reference>
          <reference field="6" count="1" selected="0">
            <x v="123"/>
          </reference>
          <reference field="7" count="1" selected="0">
            <x v="4"/>
          </reference>
          <reference field="8" count="1" selected="0">
            <x v="9"/>
          </reference>
          <reference field="10" count="1">
            <x v="114"/>
          </reference>
        </references>
      </pivotArea>
    </format>
    <format dxfId="267">
      <pivotArea dataOnly="0" labelOnly="1" outline="0" fieldPosition="0">
        <references count="5">
          <reference field="5" count="1" selected="0">
            <x v="32"/>
          </reference>
          <reference field="6" count="1" selected="0">
            <x v="124"/>
          </reference>
          <reference field="7" count="1" selected="0">
            <x v="4"/>
          </reference>
          <reference field="8" count="1" selected="0">
            <x v="9"/>
          </reference>
          <reference field="10" count="1">
            <x v="131"/>
          </reference>
        </references>
      </pivotArea>
    </format>
    <format dxfId="268">
      <pivotArea dataOnly="0" labelOnly="1" outline="0" fieldPosition="0">
        <references count="5">
          <reference field="5" count="1" selected="0">
            <x v="64"/>
          </reference>
          <reference field="6" count="1" selected="0">
            <x v="43"/>
          </reference>
          <reference field="7" count="1" selected="0">
            <x v="5"/>
          </reference>
          <reference field="8" count="1" selected="0">
            <x v="14"/>
          </reference>
          <reference field="10" count="1">
            <x v="104"/>
          </reference>
        </references>
      </pivotArea>
    </format>
    <format dxfId="269">
      <pivotArea dataOnly="0" labelOnly="1" outline="0" fieldPosition="0">
        <references count="5">
          <reference field="5" count="1" selected="0">
            <x v="36"/>
          </reference>
          <reference field="6" count="1" selected="0">
            <x v="58"/>
          </reference>
          <reference field="7" count="1" selected="0">
            <x v="5"/>
          </reference>
          <reference field="8" count="1" selected="0">
            <x v="15"/>
          </reference>
          <reference field="10" count="1">
            <x v="47"/>
          </reference>
        </references>
      </pivotArea>
    </format>
    <format dxfId="270">
      <pivotArea dataOnly="0" labelOnly="1" outline="0" fieldPosition="0">
        <references count="5">
          <reference field="5" count="1" selected="0">
            <x v="50"/>
          </reference>
          <reference field="6" count="1" selected="0">
            <x v="110"/>
          </reference>
          <reference field="7" count="1" selected="0">
            <x v="5"/>
          </reference>
          <reference field="8" count="1" selected="0">
            <x v="15"/>
          </reference>
          <reference field="10" count="1">
            <x v="81"/>
          </reference>
        </references>
      </pivotArea>
    </format>
    <format dxfId="271">
      <pivotArea dataOnly="0" labelOnly="1" outline="0" fieldPosition="0">
        <references count="5">
          <reference field="5" count="1" selected="0">
            <x v="55"/>
          </reference>
          <reference field="6" count="1" selected="0">
            <x v="1"/>
          </reference>
          <reference field="7" count="1" selected="0">
            <x v="6"/>
          </reference>
          <reference field="8" count="1" selected="0">
            <x v="16"/>
          </reference>
          <reference field="10" count="1">
            <x v="17"/>
          </reference>
        </references>
      </pivotArea>
    </format>
    <format dxfId="272">
      <pivotArea dataOnly="0" labelOnly="1" outline="0" fieldPosition="0">
        <references count="5">
          <reference field="5" count="1" selected="0">
            <x v="55"/>
          </reference>
          <reference field="6" count="1" selected="0">
            <x v="45"/>
          </reference>
          <reference field="7" count="1" selected="0">
            <x v="6"/>
          </reference>
          <reference field="8" count="1" selected="0">
            <x v="16"/>
          </reference>
          <reference field="10" count="1">
            <x v="18"/>
          </reference>
        </references>
      </pivotArea>
    </format>
    <format dxfId="273">
      <pivotArea dataOnly="0" labelOnly="1" outline="0" fieldPosition="0">
        <references count="5">
          <reference field="5" count="1" selected="0">
            <x v="55"/>
          </reference>
          <reference field="6" count="1" selected="0">
            <x v="63"/>
          </reference>
          <reference field="7" count="1" selected="0">
            <x v="6"/>
          </reference>
          <reference field="8" count="1" selected="0">
            <x v="16"/>
          </reference>
          <reference field="10" count="1">
            <x v="6"/>
          </reference>
        </references>
      </pivotArea>
    </format>
    <format dxfId="274">
      <pivotArea dataOnly="0" labelOnly="1" outline="0" fieldPosition="0">
        <references count="5">
          <reference field="5" count="1" selected="0">
            <x v="55"/>
          </reference>
          <reference field="6" count="1" selected="0">
            <x v="68"/>
          </reference>
          <reference field="7" count="1" selected="0">
            <x v="6"/>
          </reference>
          <reference field="8" count="1" selected="0">
            <x v="16"/>
          </reference>
          <reference field="10" count="1">
            <x v="137"/>
          </reference>
        </references>
      </pivotArea>
    </format>
    <format dxfId="275">
      <pivotArea dataOnly="0" labelOnly="1" outline="0" fieldPosition="0">
        <references count="5">
          <reference field="5" count="1" selected="0">
            <x v="56"/>
          </reference>
          <reference field="6" count="1" selected="0">
            <x v="69"/>
          </reference>
          <reference field="7" count="1" selected="0">
            <x v="6"/>
          </reference>
          <reference field="8" count="1" selected="0">
            <x v="16"/>
          </reference>
          <reference field="10" count="1">
            <x v="120"/>
          </reference>
        </references>
      </pivotArea>
    </format>
    <format dxfId="276">
      <pivotArea dataOnly="0" labelOnly="1" outline="0" fieldPosition="0">
        <references count="5">
          <reference field="5" count="1" selected="0">
            <x v="21"/>
          </reference>
          <reference field="6" count="1" selected="0">
            <x v="51"/>
          </reference>
          <reference field="7" count="1" selected="0">
            <x v="7"/>
          </reference>
          <reference field="8" count="1" selected="0">
            <x v="19"/>
          </reference>
          <reference field="10" count="1">
            <x v="69"/>
          </reference>
        </references>
      </pivotArea>
    </format>
    <format dxfId="277">
      <pivotArea dataOnly="0" labelOnly="1" outline="0" fieldPosition="0">
        <references count="5">
          <reference field="5" count="1" selected="0">
            <x v="21"/>
          </reference>
          <reference field="6" count="1" selected="0">
            <x v="62"/>
          </reference>
          <reference field="7" count="1" selected="0">
            <x v="7"/>
          </reference>
          <reference field="8" count="1" selected="0">
            <x v="19"/>
          </reference>
          <reference field="10" count="1">
            <x v="116"/>
          </reference>
        </references>
      </pivotArea>
    </format>
    <format dxfId="278">
      <pivotArea dataOnly="0" labelOnly="1" outline="0" fieldPosition="0">
        <references count="5">
          <reference field="5" count="1" selected="0">
            <x v="10"/>
          </reference>
          <reference field="6" count="1" selected="0">
            <x v="102"/>
          </reference>
          <reference field="7" count="1" selected="0">
            <x v="8"/>
          </reference>
          <reference field="8" count="1" selected="0">
            <x v="20"/>
          </reference>
          <reference field="10" count="1">
            <x v="25"/>
          </reference>
        </references>
      </pivotArea>
    </format>
    <format dxfId="279">
      <pivotArea dataOnly="0" labelOnly="1" outline="0" fieldPosition="0">
        <references count="5">
          <reference field="5" count="1" selected="0">
            <x v="84"/>
          </reference>
          <reference field="6" count="1" selected="0">
            <x v="64"/>
          </reference>
          <reference field="7" count="1" selected="0">
            <x v="9"/>
          </reference>
          <reference field="8" count="1" selected="0">
            <x v="21"/>
          </reference>
          <reference field="10" count="1">
            <x v="143"/>
          </reference>
        </references>
      </pivotArea>
    </format>
    <format dxfId="280">
      <pivotArea dataOnly="0" labelOnly="1" outline="0" fieldPosition="0">
        <references count="5">
          <reference field="5" count="1" selected="0">
            <x v="41"/>
          </reference>
          <reference field="6" count="1" selected="0">
            <x v="87"/>
          </reference>
          <reference field="7" count="1" selected="0">
            <x v="9"/>
          </reference>
          <reference field="8" count="1" selected="0">
            <x v="21"/>
          </reference>
          <reference field="10" count="1">
            <x v="107"/>
          </reference>
        </references>
      </pivotArea>
    </format>
    <format dxfId="281">
      <pivotArea dataOnly="0" labelOnly="1" outline="0" fieldPosition="0">
        <references count="5">
          <reference field="5" count="1" selected="0">
            <x v="85"/>
          </reference>
          <reference field="6" count="1" selected="0">
            <x v="55"/>
          </reference>
          <reference field="7" count="1" selected="0">
            <x v="10"/>
          </reference>
          <reference field="8" count="1" selected="0">
            <x v="22"/>
          </reference>
          <reference field="10" count="1">
            <x v="144"/>
          </reference>
        </references>
      </pivotArea>
    </format>
    <format dxfId="282">
      <pivotArea dataOnly="0" labelOnly="1" outline="0" fieldPosition="0">
        <references count="5">
          <reference field="5" count="1" selected="0">
            <x v="44"/>
          </reference>
          <reference field="6" count="1" selected="0">
            <x v="47"/>
          </reference>
          <reference field="7" count="1" selected="0">
            <x v="11"/>
          </reference>
          <reference field="8" count="1" selected="0">
            <x v="24"/>
          </reference>
          <reference field="10" count="1">
            <x v="55"/>
          </reference>
        </references>
      </pivotArea>
    </format>
    <format dxfId="283">
      <pivotArea dataOnly="0" labelOnly="1" outline="0" fieldPosition="0">
        <references count="5">
          <reference field="5" count="1" selected="0">
            <x v="49"/>
          </reference>
          <reference field="6" count="1" selected="0">
            <x v="28"/>
          </reference>
          <reference field="7" count="1" selected="0">
            <x v="12"/>
          </reference>
          <reference field="8" count="1" selected="0">
            <x v="25"/>
          </reference>
          <reference field="10" count="1">
            <x v="42"/>
          </reference>
        </references>
      </pivotArea>
    </format>
    <format dxfId="284">
      <pivotArea dataOnly="0" labelOnly="1" outline="0" fieldPosition="0">
        <references count="5">
          <reference field="5" count="1" selected="0">
            <x v="49"/>
          </reference>
          <reference field="6" count="1" selected="0">
            <x v="108"/>
          </reference>
          <reference field="7" count="1" selected="0">
            <x v="12"/>
          </reference>
          <reference field="8" count="1" selected="0">
            <x v="25"/>
          </reference>
          <reference field="10" count="1">
            <x v="34"/>
          </reference>
        </references>
      </pivotArea>
    </format>
    <format dxfId="285">
      <pivotArea dataOnly="0" labelOnly="1" outline="0" fieldPosition="0">
        <references count="5">
          <reference field="5" count="1" selected="0">
            <x v="8"/>
          </reference>
          <reference field="6" count="1" selected="0">
            <x v="6"/>
          </reference>
          <reference field="7" count="1" selected="0">
            <x v="13"/>
          </reference>
          <reference field="8" count="1" selected="0">
            <x v="28"/>
          </reference>
          <reference field="10" count="1">
            <x v="49"/>
          </reference>
        </references>
      </pivotArea>
    </format>
    <format dxfId="286">
      <pivotArea dataOnly="0" labelOnly="1" outline="0" fieldPosition="0">
        <references count="5">
          <reference field="5" count="1" selected="0">
            <x v="52"/>
          </reference>
          <reference field="6" count="1" selected="0">
            <x v="24"/>
          </reference>
          <reference field="7" count="1" selected="0">
            <x v="13"/>
          </reference>
          <reference field="8" count="1" selected="0">
            <x v="26"/>
          </reference>
          <reference field="10" count="1">
            <x v="93"/>
          </reference>
        </references>
      </pivotArea>
    </format>
    <format dxfId="287">
      <pivotArea dataOnly="0" labelOnly="1" outline="0" fieldPosition="0">
        <references count="5">
          <reference field="5" count="1" selected="0">
            <x v="6"/>
          </reference>
          <reference field="6" count="1" selected="0">
            <x v="26"/>
          </reference>
          <reference field="7" count="1" selected="0">
            <x v="13"/>
          </reference>
          <reference field="8" count="1" selected="0">
            <x v="27"/>
          </reference>
          <reference field="10" count="1">
            <x v="115"/>
          </reference>
        </references>
      </pivotArea>
    </format>
    <format dxfId="288">
      <pivotArea dataOnly="0" labelOnly="1" outline="0" fieldPosition="0">
        <references count="5">
          <reference field="5" count="1" selected="0">
            <x v="6"/>
          </reference>
          <reference field="6" count="1" selected="0">
            <x v="27"/>
          </reference>
          <reference field="7" count="1" selected="0">
            <x v="13"/>
          </reference>
          <reference field="8" count="1" selected="0">
            <x v="27"/>
          </reference>
          <reference field="10" count="1">
            <x v="129"/>
          </reference>
        </references>
      </pivotArea>
    </format>
    <format dxfId="289">
      <pivotArea dataOnly="0" labelOnly="1" outline="0" fieldPosition="0">
        <references count="5">
          <reference field="5" count="1" selected="0">
            <x v="6"/>
          </reference>
          <reference field="6" count="1" selected="0">
            <x v="121"/>
          </reference>
          <reference field="7" count="1" selected="0">
            <x v="13"/>
          </reference>
          <reference field="8" count="1" selected="0">
            <x v="27"/>
          </reference>
          <reference field="10" count="1">
            <x v="85"/>
          </reference>
        </references>
      </pivotArea>
    </format>
    <format dxfId="290">
      <pivotArea dataOnly="0" labelOnly="1" outline="0" fieldPosition="0">
        <references count="5">
          <reference field="5" count="1" selected="0">
            <x v="40"/>
          </reference>
          <reference field="6" count="1" selected="0">
            <x v="18"/>
          </reference>
          <reference field="7" count="1" selected="0">
            <x v="14"/>
          </reference>
          <reference field="8" count="1" selected="0">
            <x v="29"/>
          </reference>
          <reference field="10" count="1">
            <x v="58"/>
          </reference>
        </references>
      </pivotArea>
    </format>
    <format dxfId="291">
      <pivotArea dataOnly="0" labelOnly="1" outline="0" fieldPosition="0">
        <references count="5">
          <reference field="5" count="1" selected="0">
            <x v="12"/>
          </reference>
          <reference field="6" count="1" selected="0">
            <x v="80"/>
          </reference>
          <reference field="7" count="1" selected="0">
            <x v="14"/>
          </reference>
          <reference field="8" count="1" selected="0">
            <x v="30"/>
          </reference>
          <reference field="10" count="1">
            <x v="56"/>
          </reference>
        </references>
      </pivotArea>
    </format>
    <format dxfId="292">
      <pivotArea dataOnly="0" labelOnly="1" outline="0" fieldPosition="0">
        <references count="5">
          <reference field="5" count="1" selected="0">
            <x v="9"/>
          </reference>
          <reference field="6" count="1" selected="0">
            <x v="98"/>
          </reference>
          <reference field="7" count="1" selected="0">
            <x v="14"/>
          </reference>
          <reference field="8" count="1" selected="0">
            <x v="17"/>
          </reference>
          <reference field="10" count="1">
            <x v="59"/>
          </reference>
        </references>
      </pivotArea>
    </format>
    <format dxfId="293">
      <pivotArea dataOnly="0" labelOnly="1" outline="0" fieldPosition="0">
        <references count="5">
          <reference field="5" count="1" selected="0">
            <x v="9"/>
          </reference>
          <reference field="6" count="1" selected="0">
            <x v="99"/>
          </reference>
          <reference field="7" count="1" selected="0">
            <x v="14"/>
          </reference>
          <reference field="8" count="1" selected="0">
            <x v="17"/>
          </reference>
          <reference field="10" count="1">
            <x v="90"/>
          </reference>
        </references>
      </pivotArea>
    </format>
    <format dxfId="294">
      <pivotArea dataOnly="0" labelOnly="1" outline="0" fieldPosition="0">
        <references count="5">
          <reference field="5" count="1" selected="0">
            <x v="9"/>
          </reference>
          <reference field="6" count="1" selected="0">
            <x v="120"/>
          </reference>
          <reference field="7" count="1" selected="0">
            <x v="14"/>
          </reference>
          <reference field="8" count="1" selected="0">
            <x v="17"/>
          </reference>
          <reference field="10" count="1">
            <x v="29"/>
          </reference>
        </references>
      </pivotArea>
    </format>
    <format dxfId="295">
      <pivotArea dataOnly="0" labelOnly="1" outline="0" fieldPosition="0">
        <references count="5">
          <reference field="5" count="1" selected="0">
            <x v="0"/>
          </reference>
          <reference field="6" count="1" selected="0">
            <x v="67"/>
          </reference>
          <reference field="7" count="1" selected="0">
            <x v="15"/>
          </reference>
          <reference field="8" count="1" selected="0">
            <x v="31"/>
          </reference>
          <reference field="10" count="1">
            <x v="30"/>
          </reference>
        </references>
      </pivotArea>
    </format>
    <format dxfId="296">
      <pivotArea dataOnly="0" labelOnly="1" outline="0" fieldPosition="0">
        <references count="5">
          <reference field="5" count="1" selected="0">
            <x v="0"/>
          </reference>
          <reference field="6" count="1" selected="0">
            <x v="107"/>
          </reference>
          <reference field="7" count="1" selected="0">
            <x v="15"/>
          </reference>
          <reference field="8" count="1" selected="0">
            <x v="31"/>
          </reference>
          <reference field="10" count="1">
            <x v="92"/>
          </reference>
        </references>
      </pivotArea>
    </format>
    <format dxfId="297">
      <pivotArea dataOnly="0" labelOnly="1" outline="0" fieldPosition="0">
        <references count="5">
          <reference field="5" count="1" selected="0">
            <x v="86"/>
          </reference>
          <reference field="6" count="1" selected="0">
            <x v="2"/>
          </reference>
          <reference field="7" count="1" selected="0">
            <x v="16"/>
          </reference>
          <reference field="8" count="1" selected="0">
            <x v="32"/>
          </reference>
          <reference field="10" count="1">
            <x v="145"/>
          </reference>
        </references>
      </pivotArea>
    </format>
    <format dxfId="298">
      <pivotArea dataOnly="0" labelOnly="1" outline="0" fieldPosition="0">
        <references count="5">
          <reference field="5" count="1" selected="0">
            <x v="73"/>
          </reference>
          <reference field="6" count="1" selected="0">
            <x v="36"/>
          </reference>
          <reference field="7" count="1" selected="0">
            <x v="16"/>
          </reference>
          <reference field="8" count="1" selected="0">
            <x v="32"/>
          </reference>
          <reference field="10" count="1">
            <x v="103"/>
          </reference>
        </references>
      </pivotArea>
    </format>
    <format dxfId="299">
      <pivotArea dataOnly="0" labelOnly="1" outline="0" fieldPosition="0">
        <references count="5">
          <reference field="5" count="1" selected="0">
            <x v="78"/>
          </reference>
          <reference field="6" count="1" selected="0">
            <x v="111"/>
          </reference>
          <reference field="7" count="1" selected="0">
            <x v="17"/>
          </reference>
          <reference field="8" count="1" selected="0">
            <x v="33"/>
          </reference>
          <reference field="10" count="1">
            <x v="52"/>
          </reference>
        </references>
      </pivotArea>
    </format>
    <format dxfId="300">
      <pivotArea dataOnly="0" labelOnly="1" outline="0" fieldPosition="0">
        <references count="5">
          <reference field="5" count="1" selected="0">
            <x v="87"/>
          </reference>
          <reference field="6" count="1" selected="0">
            <x v="3"/>
          </reference>
          <reference field="7" count="1" selected="0">
            <x v="18"/>
          </reference>
          <reference field="8" count="1" selected="0">
            <x v="35"/>
          </reference>
          <reference field="10" count="1">
            <x v="146"/>
          </reference>
        </references>
      </pivotArea>
    </format>
    <format dxfId="301">
      <pivotArea dataOnly="0" labelOnly="1" outline="0" fieldPosition="0">
        <references count="5">
          <reference field="5" count="1" selected="0">
            <x v="25"/>
          </reference>
          <reference field="6" count="1" selected="0">
            <x v="17"/>
          </reference>
          <reference field="7" count="1" selected="0">
            <x v="18"/>
          </reference>
          <reference field="8" count="1" selected="0">
            <x v="34"/>
          </reference>
          <reference field="10" count="1">
            <x v="65"/>
          </reference>
        </references>
      </pivotArea>
    </format>
    <format dxfId="302">
      <pivotArea dataOnly="0" labelOnly="1" outline="0" fieldPosition="0">
        <references count="5">
          <reference field="5" count="1" selected="0">
            <x v="54"/>
          </reference>
          <reference field="6" count="1" selected="0">
            <x v="74"/>
          </reference>
          <reference field="7" count="1" selected="0">
            <x v="19"/>
          </reference>
          <reference field="8" count="1" selected="0">
            <x v="2"/>
          </reference>
          <reference field="10" count="2">
            <x v="125"/>
            <x v="135"/>
          </reference>
        </references>
      </pivotArea>
    </format>
    <format dxfId="303">
      <pivotArea dataOnly="0" labelOnly="1" outline="0" fieldPosition="0">
        <references count="5">
          <reference field="5" count="1" selected="0">
            <x v="30"/>
          </reference>
          <reference field="6" count="1" selected="0">
            <x v="38"/>
          </reference>
          <reference field="7" count="1" selected="0">
            <x v="20"/>
          </reference>
          <reference field="8" count="1" selected="0">
            <x v="36"/>
          </reference>
          <reference field="10" count="1">
            <x v="66"/>
          </reference>
        </references>
      </pivotArea>
    </format>
    <format dxfId="304">
      <pivotArea dataOnly="0" labelOnly="1" outline="0" fieldPosition="0">
        <references count="5">
          <reference field="5" count="1" selected="0">
            <x v="30"/>
          </reference>
          <reference field="6" count="1" selected="0">
            <x v="105"/>
          </reference>
          <reference field="7" count="1" selected="0">
            <x v="20"/>
          </reference>
          <reference field="8" count="1" selected="0">
            <x v="36"/>
          </reference>
          <reference field="10" count="1">
            <x v="43"/>
          </reference>
        </references>
      </pivotArea>
    </format>
    <format dxfId="305">
      <pivotArea dataOnly="0" labelOnly="1" outline="0" fieldPosition="0">
        <references count="5">
          <reference field="5" count="1" selected="0">
            <x v="30"/>
          </reference>
          <reference field="6" count="1" selected="0">
            <x v="113"/>
          </reference>
          <reference field="7" count="1" selected="0">
            <x v="20"/>
          </reference>
          <reference field="8" count="1" selected="0">
            <x v="36"/>
          </reference>
          <reference field="10" count="1">
            <x v="60"/>
          </reference>
        </references>
      </pivotArea>
    </format>
    <format dxfId="306">
      <pivotArea dataOnly="0" labelOnly="1" outline="0" fieldPosition="0">
        <references count="5">
          <reference field="5" count="1" selected="0">
            <x v="5"/>
          </reference>
          <reference field="6" count="1" selected="0">
            <x v="0"/>
          </reference>
          <reference field="7" count="1" selected="0">
            <x v="21"/>
          </reference>
          <reference field="8" count="1" selected="0">
            <x v="37"/>
          </reference>
          <reference field="10" count="1">
            <x v="136"/>
          </reference>
        </references>
      </pivotArea>
    </format>
    <format dxfId="307">
      <pivotArea dataOnly="0" labelOnly="1" outline="0" fieldPosition="0">
        <references count="5">
          <reference field="5" count="1" selected="0">
            <x v="37"/>
          </reference>
          <reference field="6" count="1" selected="0">
            <x v="59"/>
          </reference>
          <reference field="7" count="1" selected="0">
            <x v="21"/>
          </reference>
          <reference field="8" count="1" selected="0">
            <x v="38"/>
          </reference>
          <reference field="10" count="1">
            <x v="86"/>
          </reference>
        </references>
      </pivotArea>
    </format>
    <format dxfId="308">
      <pivotArea dataOnly="0" labelOnly="1" outline="0" fieldPosition="0">
        <references count="5">
          <reference field="5" count="1" selected="0">
            <x v="5"/>
          </reference>
          <reference field="6" count="1" selected="0">
            <x v="70"/>
          </reference>
          <reference field="7" count="1" selected="0">
            <x v="21"/>
          </reference>
          <reference field="8" count="1" selected="0">
            <x v="37"/>
          </reference>
          <reference field="10" count="1">
            <x v="91"/>
          </reference>
        </references>
      </pivotArea>
    </format>
    <format dxfId="309">
      <pivotArea dataOnly="0" labelOnly="1" outline="0" fieldPosition="0">
        <references count="5">
          <reference field="5" count="1" selected="0">
            <x v="5"/>
          </reference>
          <reference field="6" count="1" selected="0">
            <x v="106"/>
          </reference>
          <reference field="7" count="1" selected="0">
            <x v="21"/>
          </reference>
          <reference field="8" count="1" selected="0">
            <x v="37"/>
          </reference>
          <reference field="10" count="1">
            <x v="100"/>
          </reference>
        </references>
      </pivotArea>
    </format>
    <format dxfId="310">
      <pivotArea dataOnly="0" labelOnly="1" outline="0" fieldPosition="0">
        <references count="5">
          <reference field="5" count="1" selected="0">
            <x v="76"/>
          </reference>
          <reference field="6" count="1" selected="0">
            <x v="122"/>
          </reference>
          <reference field="7" count="1" selected="0">
            <x v="22"/>
          </reference>
          <reference field="8" count="1" selected="0">
            <x v="39"/>
          </reference>
          <reference field="10" count="1">
            <x v="117"/>
          </reference>
        </references>
      </pivotArea>
    </format>
    <format dxfId="311">
      <pivotArea dataOnly="0" labelOnly="1" outline="0" fieldPosition="0">
        <references count="5">
          <reference field="5" count="1" selected="0">
            <x v="65"/>
          </reference>
          <reference field="6" count="1" selected="0">
            <x v="104"/>
          </reference>
          <reference field="7" count="1" selected="0">
            <x v="23"/>
          </reference>
          <reference field="8" count="1" selected="0">
            <x v="40"/>
          </reference>
          <reference field="10" count="1">
            <x v="54"/>
          </reference>
        </references>
      </pivotArea>
    </format>
    <format dxfId="312">
      <pivotArea dataOnly="0" labelOnly="1" outline="0" fieldPosition="0">
        <references count="5">
          <reference field="5" count="1" selected="0">
            <x v="19"/>
          </reference>
          <reference field="6" count="1" selected="0">
            <x v="23"/>
          </reference>
          <reference field="7" count="1" selected="0">
            <x v="24"/>
          </reference>
          <reference field="8" count="1" selected="0">
            <x v="41"/>
          </reference>
          <reference field="10" count="1">
            <x v="64"/>
          </reference>
        </references>
      </pivotArea>
    </format>
    <format dxfId="313">
      <pivotArea dataOnly="0" labelOnly="1" outline="0" fieldPosition="0">
        <references count="5">
          <reference field="5" count="1" selected="0">
            <x v="26"/>
          </reference>
          <reference field="6" count="1" selected="0">
            <x v="40"/>
          </reference>
          <reference field="7" count="1" selected="0">
            <x v="24"/>
          </reference>
          <reference field="8" count="1" selected="0">
            <x v="45"/>
          </reference>
          <reference field="10" count="1">
            <x v="45"/>
          </reference>
        </references>
      </pivotArea>
    </format>
    <format dxfId="314">
      <pivotArea dataOnly="0" labelOnly="1" outline="0" fieldPosition="0">
        <references count="5">
          <reference field="5" count="1" selected="0">
            <x v="26"/>
          </reference>
          <reference field="6" count="1" selected="0">
            <x v="112"/>
          </reference>
          <reference field="7" count="1" selected="0">
            <x v="24"/>
          </reference>
          <reference field="8" count="1" selected="0">
            <x v="45"/>
          </reference>
          <reference field="10" count="1">
            <x v="96"/>
          </reference>
        </references>
      </pivotArea>
    </format>
    <format dxfId="315">
      <pivotArea dataOnly="0" labelOnly="1" outline="0" fieldPosition="0">
        <references count="5">
          <reference field="5" count="1" selected="0">
            <x v="2"/>
          </reference>
          <reference field="6" count="1" selected="0">
            <x v="85"/>
          </reference>
          <reference field="7" count="1" selected="0">
            <x v="25"/>
          </reference>
          <reference field="8" count="1" selected="0">
            <x v="43"/>
          </reference>
          <reference field="10" count="1">
            <x v="98"/>
          </reference>
        </references>
      </pivotArea>
    </format>
    <format dxfId="316">
      <pivotArea dataOnly="0" labelOnly="1" outline="0" fieldPosition="0">
        <references count="5">
          <reference field="5" count="1" selected="0">
            <x v="47"/>
          </reference>
          <reference field="6" count="1" selected="0">
            <x v="7"/>
          </reference>
          <reference field="7" count="1" selected="0">
            <x v="26"/>
          </reference>
          <reference field="8" count="1" selected="0">
            <x v="8"/>
          </reference>
          <reference field="10" count="1">
            <x v="19"/>
          </reference>
        </references>
      </pivotArea>
    </format>
    <format dxfId="317">
      <pivotArea dataOnly="0" labelOnly="1" outline="0" fieldPosition="0">
        <references count="5">
          <reference field="5" count="1" selected="0">
            <x v="47"/>
          </reference>
          <reference field="6" count="1" selected="0">
            <x v="8"/>
          </reference>
          <reference field="7" count="1" selected="0">
            <x v="26"/>
          </reference>
          <reference field="8" count="1" selected="0">
            <x v="8"/>
          </reference>
          <reference field="10" count="1">
            <x v="78"/>
          </reference>
        </references>
      </pivotArea>
    </format>
    <format dxfId="318">
      <pivotArea dataOnly="0" labelOnly="1" outline="0" fieldPosition="0">
        <references count="5">
          <reference field="5" count="1" selected="0">
            <x v="35"/>
          </reference>
          <reference field="6" count="1" selected="0">
            <x v="33"/>
          </reference>
          <reference field="7" count="1" selected="0">
            <x v="26"/>
          </reference>
          <reference field="8" count="1" selected="0">
            <x v="44"/>
          </reference>
          <reference field="10" count="1">
            <x v="21"/>
          </reference>
        </references>
      </pivotArea>
    </format>
    <format dxfId="319">
      <pivotArea dataOnly="0" labelOnly="1" outline="0" fieldPosition="0">
        <references count="5">
          <reference field="5" count="1" selected="0">
            <x v="47"/>
          </reference>
          <reference field="6" count="1" selected="0">
            <x v="92"/>
          </reference>
          <reference field="7" count="1" selected="0">
            <x v="26"/>
          </reference>
          <reference field="8" count="1" selected="0">
            <x v="8"/>
          </reference>
          <reference field="10" count="1">
            <x v="24"/>
          </reference>
        </references>
      </pivotArea>
    </format>
    <format dxfId="320">
      <pivotArea dataOnly="0" labelOnly="1" outline="0" fieldPosition="0">
        <references count="5">
          <reference field="5" count="1" selected="0">
            <x v="68"/>
          </reference>
          <reference field="6" count="1" selected="0">
            <x v="25"/>
          </reference>
          <reference field="7" count="1" selected="0">
            <x v="27"/>
          </reference>
          <reference field="8" count="1" selected="0">
            <x v="46"/>
          </reference>
          <reference field="10" count="1">
            <x v="26"/>
          </reference>
        </references>
      </pivotArea>
    </format>
    <format dxfId="321">
      <pivotArea dataOnly="0" labelOnly="1" outline="0" fieldPosition="0">
        <references count="5">
          <reference field="5" count="1" selected="0">
            <x v="26"/>
          </reference>
          <reference field="6" count="1" selected="0">
            <x v="32"/>
          </reference>
          <reference field="7" count="1" selected="0">
            <x v="27"/>
          </reference>
          <reference field="8" count="1" selected="0">
            <x v="45"/>
          </reference>
          <reference field="10" count="1">
            <x v="110"/>
          </reference>
        </references>
      </pivotArea>
    </format>
    <format dxfId="322">
      <pivotArea dataOnly="0" labelOnly="1" outline="0" fieldPosition="0">
        <references count="5">
          <reference field="5" count="1" selected="0">
            <x v="26"/>
          </reference>
          <reference field="6" count="1" selected="0">
            <x v="39"/>
          </reference>
          <reference field="7" count="1" selected="0">
            <x v="27"/>
          </reference>
          <reference field="8" count="1" selected="0">
            <x v="45"/>
          </reference>
          <reference field="10" count="1">
            <x v="31"/>
          </reference>
        </references>
      </pivotArea>
    </format>
    <format dxfId="323">
      <pivotArea dataOnly="0" labelOnly="1" outline="0" fieldPosition="0">
        <references count="5">
          <reference field="5" count="1" selected="0">
            <x v="26"/>
          </reference>
          <reference field="6" count="1" selected="0">
            <x v="42"/>
          </reference>
          <reference field="7" count="1" selected="0">
            <x v="27"/>
          </reference>
          <reference field="8" count="1" selected="0">
            <x v="45"/>
          </reference>
          <reference field="10" count="1">
            <x v="87"/>
          </reference>
        </references>
      </pivotArea>
    </format>
    <format dxfId="324">
      <pivotArea dataOnly="0" labelOnly="1" outline="0" fieldPosition="0">
        <references count="5">
          <reference field="5" count="1" selected="0">
            <x v="74"/>
          </reference>
          <reference field="6" count="1" selected="0">
            <x v="50"/>
          </reference>
          <reference field="7" count="1" selected="0">
            <x v="27"/>
          </reference>
          <reference field="8" count="1" selected="0">
            <x v="42"/>
          </reference>
          <reference field="10" count="1">
            <x v="70"/>
          </reference>
        </references>
      </pivotArea>
    </format>
    <format dxfId="325">
      <pivotArea dataOnly="0" labelOnly="1" outline="0" fieldPosition="0">
        <references count="5">
          <reference field="5" count="1" selected="0">
            <x v="74"/>
          </reference>
          <reference field="6" count="1" selected="0">
            <x v="77"/>
          </reference>
          <reference field="7" count="1" selected="0">
            <x v="27"/>
          </reference>
          <reference field="8" count="1" selected="0">
            <x v="42"/>
          </reference>
          <reference field="10" count="1">
            <x v="82"/>
          </reference>
        </references>
      </pivotArea>
    </format>
    <format dxfId="326">
      <pivotArea dataOnly="0" labelOnly="1" outline="0" fieldPosition="0">
        <references count="5">
          <reference field="5" count="1" selected="0">
            <x v="26"/>
          </reference>
          <reference field="6" count="1" selected="0">
            <x v="112"/>
          </reference>
          <reference field="7" count="1" selected="0">
            <x v="27"/>
          </reference>
          <reference field="8" count="1" selected="0">
            <x v="45"/>
          </reference>
          <reference field="10" count="1">
            <x v="96"/>
          </reference>
        </references>
      </pivotArea>
    </format>
    <format dxfId="327">
      <pivotArea dataOnly="0" labelOnly="1" outline="0" fieldPosition="0">
        <references count="5">
          <reference field="5" count="1" selected="0">
            <x v="17"/>
          </reference>
          <reference field="6" count="1" selected="0">
            <x v="9"/>
          </reference>
          <reference field="7" count="1" selected="0">
            <x v="28"/>
          </reference>
          <reference field="8" count="1" selected="0">
            <x v="47"/>
          </reference>
          <reference field="10" count="1">
            <x v="14"/>
          </reference>
        </references>
      </pivotArea>
    </format>
    <format dxfId="328">
      <pivotArea dataOnly="0" labelOnly="1" outline="0" fieldPosition="0">
        <references count="5">
          <reference field="5" count="1" selected="0">
            <x v="61"/>
          </reference>
          <reference field="6" count="1" selected="0">
            <x v="37"/>
          </reference>
          <reference field="7" count="1" selected="0">
            <x v="28"/>
          </reference>
          <reference field="8" count="1" selected="0">
            <x v="48"/>
          </reference>
          <reference field="10" count="1">
            <x v="84"/>
          </reference>
        </references>
      </pivotArea>
    </format>
    <format dxfId="329">
      <pivotArea dataOnly="0" labelOnly="1" outline="0" fieldPosition="0">
        <references count="5">
          <reference field="5" count="1" selected="0">
            <x v="17"/>
          </reference>
          <reference field="6" count="1" selected="0">
            <x v="126"/>
          </reference>
          <reference field="7" count="1" selected="0">
            <x v="28"/>
          </reference>
          <reference field="8" count="1" selected="0">
            <x v="47"/>
          </reference>
          <reference field="10" count="1">
            <x v="83"/>
          </reference>
        </references>
      </pivotArea>
    </format>
    <format dxfId="330">
      <pivotArea dataOnly="0" labelOnly="1" outline="0" fieldPosition="0">
        <references count="5">
          <reference field="5" count="1" selected="0">
            <x v="11"/>
          </reference>
          <reference field="6" count="1" selected="0">
            <x v="31"/>
          </reference>
          <reference field="7" count="1" selected="0">
            <x v="29"/>
          </reference>
          <reference field="8" count="1" selected="0">
            <x v="49"/>
          </reference>
          <reference field="10" count="1">
            <x v="119"/>
          </reference>
        </references>
      </pivotArea>
    </format>
    <format dxfId="331">
      <pivotArea dataOnly="0" labelOnly="1" outline="0" fieldPosition="0">
        <references count="5">
          <reference field="5" count="1" selected="0">
            <x v="14"/>
          </reference>
          <reference field="6" count="1" selected="0">
            <x v="73"/>
          </reference>
          <reference field="7" count="1" selected="0">
            <x v="30"/>
          </reference>
          <reference field="8" count="1" selected="0">
            <x v="50"/>
          </reference>
          <reference field="10" count="1">
            <x v="124"/>
          </reference>
        </references>
      </pivotArea>
    </format>
    <format dxfId="332">
      <pivotArea dataOnly="0" labelOnly="1" outline="0" fieldPosition="0">
        <references count="5">
          <reference field="5" count="1" selected="0">
            <x v="19"/>
          </reference>
          <reference field="6" count="1" selected="0">
            <x v="5"/>
          </reference>
          <reference field="7" count="1" selected="0">
            <x v="31"/>
          </reference>
          <reference field="8" count="1" selected="0">
            <x v="41"/>
          </reference>
          <reference field="10" count="1">
            <x v="75"/>
          </reference>
        </references>
      </pivotArea>
    </format>
    <format dxfId="333">
      <pivotArea dataOnly="0" labelOnly="1" outline="0" fieldPosition="0">
        <references count="5">
          <reference field="5" count="1" selected="0">
            <x v="88"/>
          </reference>
          <reference field="6" count="1" selected="0">
            <x v="52"/>
          </reference>
          <reference field="7" count="1" selected="0">
            <x v="31"/>
          </reference>
          <reference field="8" count="1" selected="0">
            <x v="52"/>
          </reference>
          <reference field="10" count="1">
            <x v="147"/>
          </reference>
        </references>
      </pivotArea>
    </format>
    <format dxfId="334">
      <pivotArea dataOnly="0" labelOnly="1" outline="0" fieldPosition="0">
        <references count="5">
          <reference field="5" count="1" selected="0">
            <x v="43"/>
          </reference>
          <reference field="6" count="1" selected="0">
            <x v="81"/>
          </reference>
          <reference field="7" count="1" selected="0">
            <x v="31"/>
          </reference>
          <reference field="8" count="1" selected="0">
            <x v="52"/>
          </reference>
          <reference field="10" count="1">
            <x v="99"/>
          </reference>
        </references>
      </pivotArea>
    </format>
    <format dxfId="335">
      <pivotArea dataOnly="0" labelOnly="1" outline="0" fieldPosition="0">
        <references count="5">
          <reference field="5" count="1" selected="0">
            <x v="67"/>
          </reference>
          <reference field="6" count="1" selected="0">
            <x v="100"/>
          </reference>
          <reference field="7" count="1" selected="0">
            <x v="32"/>
          </reference>
          <reference field="8" count="1" selected="0">
            <x v="53"/>
          </reference>
          <reference field="10" count="1">
            <x v="123"/>
          </reference>
        </references>
      </pivotArea>
    </format>
    <format dxfId="336">
      <pivotArea dataOnly="0" labelOnly="1" outline="0" fieldPosition="0">
        <references count="5">
          <reference field="5" count="1" selected="0">
            <x v="67"/>
          </reference>
          <reference field="6" count="1" selected="0">
            <x v="125"/>
          </reference>
          <reference field="7" count="1" selected="0">
            <x v="32"/>
          </reference>
          <reference field="8" count="1" selected="0">
            <x v="53"/>
          </reference>
          <reference field="10" count="1">
            <x v="33"/>
          </reference>
        </references>
      </pivotArea>
    </format>
    <format dxfId="337">
      <pivotArea dataOnly="0" labelOnly="1" outline="0" fieldPosition="0">
        <references count="5">
          <reference field="5" count="1" selected="0">
            <x v="22"/>
          </reference>
          <reference field="6" count="1" selected="0">
            <x v="101"/>
          </reference>
          <reference field="7" count="1" selected="0">
            <x v="33"/>
          </reference>
          <reference field="8" count="1" selected="0">
            <x v="54"/>
          </reference>
          <reference field="10" count="1">
            <x v="118"/>
          </reference>
        </references>
      </pivotArea>
    </format>
    <format dxfId="338">
      <pivotArea dataOnly="0" labelOnly="1" outline="0" fieldPosition="0">
        <references count="5">
          <reference field="5" count="1" selected="0">
            <x v="37"/>
          </reference>
          <reference field="6" count="1" selected="0">
            <x v="10"/>
          </reference>
          <reference field="7" count="1" selected="0">
            <x v="34"/>
          </reference>
          <reference field="8" count="1" selected="0">
            <x v="38"/>
          </reference>
          <reference field="10" count="1">
            <x v="109"/>
          </reference>
        </references>
      </pivotArea>
    </format>
    <format dxfId="339">
      <pivotArea dataOnly="0" labelOnly="1" outline="0" fieldPosition="0">
        <references count="5">
          <reference field="5" count="1" selected="0">
            <x v="37"/>
          </reference>
          <reference field="6" count="1" selected="0">
            <x v="59"/>
          </reference>
          <reference field="7" count="1" selected="0">
            <x v="34"/>
          </reference>
          <reference field="8" count="1" selected="0">
            <x v="38"/>
          </reference>
          <reference field="10" count="1">
            <x v="86"/>
          </reference>
        </references>
      </pivotArea>
    </format>
    <format dxfId="340">
      <pivotArea dataOnly="0" labelOnly="1" outline="0" fieldPosition="0">
        <references count="5">
          <reference field="5" count="1" selected="0">
            <x v="3"/>
          </reference>
          <reference field="6" count="1" selected="0">
            <x v="56"/>
          </reference>
          <reference field="7" count="1" selected="0">
            <x v="35"/>
          </reference>
          <reference field="8" count="1" selected="0">
            <x v="56"/>
          </reference>
          <reference field="10" count="1">
            <x v="80"/>
          </reference>
        </references>
      </pivotArea>
    </format>
    <format dxfId="341">
      <pivotArea dataOnly="0" labelOnly="1" outline="0" fieldPosition="0">
        <references count="5">
          <reference field="5" count="1" selected="0">
            <x v="3"/>
          </reference>
          <reference field="6" count="1" selected="0">
            <x v="61"/>
          </reference>
          <reference field="7" count="1" selected="0">
            <x v="35"/>
          </reference>
          <reference field="8" count="1" selected="0">
            <x v="56"/>
          </reference>
          <reference field="10" count="1">
            <x v="128"/>
          </reference>
        </references>
      </pivotArea>
    </format>
    <format dxfId="342">
      <pivotArea dataOnly="0" labelOnly="1" outline="0" fieldPosition="0">
        <references count="5">
          <reference field="5" count="1" selected="0">
            <x v="48"/>
          </reference>
          <reference field="6" count="1" selected="0">
            <x v="78"/>
          </reference>
          <reference field="7" count="1" selected="0">
            <x v="35"/>
          </reference>
          <reference field="8" count="1" selected="0">
            <x v="55"/>
          </reference>
          <reference field="10" count="1">
            <x v="36"/>
          </reference>
        </references>
      </pivotArea>
    </format>
    <format dxfId="343">
      <pivotArea dataOnly="0" labelOnly="1" outline="0" fieldPosition="0">
        <references count="5">
          <reference field="5" count="1" selected="0">
            <x v="31"/>
          </reference>
          <reference field="6" count="1" selected="0">
            <x v="30"/>
          </reference>
          <reference field="7" count="1" selected="0">
            <x v="36"/>
          </reference>
          <reference field="8" count="1" selected="0">
            <x v="6"/>
          </reference>
          <reference field="10" count="1">
            <x v="133"/>
          </reference>
        </references>
      </pivotArea>
    </format>
    <format dxfId="344">
      <pivotArea dataOnly="0" labelOnly="1" outline="0" fieldPosition="0">
        <references count="5">
          <reference field="5" count="1" selected="0">
            <x v="82"/>
          </reference>
          <reference field="6" count="1" selected="0">
            <x v="75"/>
          </reference>
          <reference field="7" count="1" selected="0">
            <x v="36"/>
          </reference>
          <reference field="8" count="1" selected="0">
            <x v="57"/>
          </reference>
          <reference field="10" count="1">
            <x v="44"/>
          </reference>
        </references>
      </pivotArea>
    </format>
    <format dxfId="345">
      <pivotArea dataOnly="0" labelOnly="1" outline="0" fieldPosition="0">
        <references count="5">
          <reference field="5" count="1" selected="0">
            <x v="7"/>
          </reference>
          <reference field="6" count="1" selected="0">
            <x v="82"/>
          </reference>
          <reference field="7" count="1" selected="0">
            <x v="36"/>
          </reference>
          <reference field="8" count="1" selected="0">
            <x v="57"/>
          </reference>
          <reference field="10" count="1">
            <x v="57"/>
          </reference>
        </references>
      </pivotArea>
    </format>
    <format dxfId="346">
      <pivotArea dataOnly="0" labelOnly="1" outline="0" fieldPosition="0">
        <references count="5">
          <reference field="5" count="1" selected="0">
            <x v="28"/>
          </reference>
          <reference field="6" count="1" selected="0">
            <x v="12"/>
          </reference>
          <reference field="7" count="1" selected="0">
            <x v="37"/>
          </reference>
          <reference field="8" count="1" selected="0">
            <x v="18"/>
          </reference>
          <reference field="10" count="1">
            <x v="141"/>
          </reference>
        </references>
      </pivotArea>
    </format>
    <format dxfId="347">
      <pivotArea dataOnly="0" labelOnly="1" outline="0" fieldPosition="0">
        <references count="5">
          <reference field="5" count="1" selected="0">
            <x v="71"/>
          </reference>
          <reference field="6" count="1" selected="0">
            <x v="16"/>
          </reference>
          <reference field="7" count="1" selected="0">
            <x v="37"/>
          </reference>
          <reference field="8" count="1" selected="0">
            <x v="59"/>
          </reference>
          <reference field="10" count="1">
            <x v="89"/>
          </reference>
        </references>
      </pivotArea>
    </format>
    <format dxfId="348">
      <pivotArea dataOnly="0" labelOnly="1" outline="0" fieldPosition="0">
        <references count="5">
          <reference field="5" count="1" selected="0">
            <x v="5"/>
          </reference>
          <reference field="6" count="1" selected="0">
            <x v="71"/>
          </reference>
          <reference field="7" count="1" selected="0">
            <x v="37"/>
          </reference>
          <reference field="8" count="1" selected="0">
            <x v="37"/>
          </reference>
          <reference field="10" count="1">
            <x v="105"/>
          </reference>
        </references>
      </pivotArea>
    </format>
    <format dxfId="349">
      <pivotArea dataOnly="0" labelOnly="1" outline="0" fieldPosition="0">
        <references count="5">
          <reference field="5" count="1" selected="0">
            <x v="13"/>
          </reference>
          <reference field="6" count="1" selected="0">
            <x v="72"/>
          </reference>
          <reference field="7" count="1" selected="0">
            <x v="37"/>
          </reference>
          <reference field="8" count="1" selected="0">
            <x v="58"/>
          </reference>
          <reference field="10" count="1">
            <x v="138"/>
          </reference>
        </references>
      </pivotArea>
    </format>
    <format dxfId="350">
      <pivotArea dataOnly="0" labelOnly="1" outline="0" fieldPosition="0">
        <references count="5">
          <reference field="5" count="1" selected="0">
            <x v="71"/>
          </reference>
          <reference field="6" count="1" selected="0">
            <x v="95"/>
          </reference>
          <reference field="7" count="1" selected="0">
            <x v="37"/>
          </reference>
          <reference field="8" count="1" selected="0">
            <x v="59"/>
          </reference>
          <reference field="10" count="1">
            <x v="15"/>
          </reference>
        </references>
      </pivotArea>
    </format>
    <format dxfId="351">
      <pivotArea dataOnly="0" labelOnly="1" outline="0" fieldPosition="0">
        <references count="5">
          <reference field="5" count="1" selected="0">
            <x v="13"/>
          </reference>
          <reference field="6" count="1" selected="0">
            <x v="127"/>
          </reference>
          <reference field="7" count="1" selected="0">
            <x v="37"/>
          </reference>
          <reference field="8" count="1" selected="0">
            <x v="58"/>
          </reference>
          <reference field="10" count="1">
            <x v="41"/>
          </reference>
        </references>
      </pivotArea>
    </format>
    <format dxfId="352">
      <pivotArea dataOnly="0" labelOnly="1" outline="0" fieldPosition="0">
        <references count="5">
          <reference field="5" count="1" selected="0">
            <x v="77"/>
          </reference>
          <reference field="6" count="1" selected="0">
            <x v="117"/>
          </reference>
          <reference field="7" count="1" selected="0">
            <x v="38"/>
          </reference>
          <reference field="8" count="1" selected="0">
            <x v="60"/>
          </reference>
          <reference field="10" count="1">
            <x v="74"/>
          </reference>
        </references>
      </pivotArea>
    </format>
    <format dxfId="353">
      <pivotArea dataOnly="0" labelOnly="1" outline="0" fieldPosition="0">
        <references count="5">
          <reference field="5" count="1" selected="0">
            <x v="23"/>
          </reference>
          <reference field="6" count="1" selected="0">
            <x v="46"/>
          </reference>
          <reference field="7" count="1" selected="0">
            <x v="39"/>
          </reference>
          <reference field="8" count="1" selected="0">
            <x v="51"/>
          </reference>
          <reference field="10" count="1">
            <x v="148"/>
          </reference>
        </references>
      </pivotArea>
    </format>
    <format dxfId="354">
      <pivotArea dataOnly="0" labelOnly="1" outline="0" fieldPosition="0">
        <references count="5">
          <reference field="5" count="1" selected="0">
            <x v="58"/>
          </reference>
          <reference field="6" count="1" selected="0">
            <x v="48"/>
          </reference>
          <reference field="7" count="1" selected="0">
            <x v="39"/>
          </reference>
          <reference field="8" count="1" selected="0">
            <x v="62"/>
          </reference>
          <reference field="10" count="1">
            <x v="28"/>
          </reference>
        </references>
      </pivotArea>
    </format>
    <format dxfId="355">
      <pivotArea dataOnly="0" labelOnly="1" outline="0" fieldPosition="0">
        <references count="5">
          <reference field="5" count="1" selected="0">
            <x v="53"/>
          </reference>
          <reference field="6" count="1" selected="0">
            <x v="53"/>
          </reference>
          <reference field="7" count="1" selected="0">
            <x v="39"/>
          </reference>
          <reference field="8" count="1" selected="0">
            <x v="61"/>
          </reference>
          <reference field="10" count="1">
            <x v="11"/>
          </reference>
        </references>
      </pivotArea>
    </format>
    <format dxfId="356">
      <pivotArea dataOnly="0" labelOnly="1" outline="0" fieldPosition="0">
        <references count="5">
          <reference field="5" count="1" selected="0">
            <x v="53"/>
          </reference>
          <reference field="6" count="1" selected="0">
            <x v="76"/>
          </reference>
          <reference field="7" count="1" selected="0">
            <x v="39"/>
          </reference>
          <reference field="8" count="1" selected="0">
            <x v="61"/>
          </reference>
          <reference field="10" count="1">
            <x v="94"/>
          </reference>
        </references>
      </pivotArea>
    </format>
    <format dxfId="357">
      <pivotArea dataOnly="0" labelOnly="1" outline="0" fieldPosition="0">
        <references count="5">
          <reference field="5" count="1" selected="0">
            <x v="1"/>
          </reference>
          <reference field="6" count="1" selected="0">
            <x v="89"/>
          </reference>
          <reference field="7" count="1" selected="0">
            <x v="40"/>
          </reference>
          <reference field="8" count="1" selected="0">
            <x v="63"/>
          </reference>
          <reference field="10" count="1">
            <x v="67"/>
          </reference>
        </references>
      </pivotArea>
    </format>
    <format dxfId="358">
      <pivotArea dataOnly="0" labelOnly="1" outline="0" fieldPosition="0">
        <references count="5">
          <reference field="5" count="1" selected="0">
            <x v="57"/>
          </reference>
          <reference field="6" count="1" selected="0">
            <x v="93"/>
          </reference>
          <reference field="7" count="1" selected="0">
            <x v="41"/>
          </reference>
          <reference field="8" count="1" selected="0">
            <x v="64"/>
          </reference>
          <reference field="10" count="1">
            <x v="113"/>
          </reference>
        </references>
      </pivotArea>
    </format>
    <format dxfId="359">
      <pivotArea dataOnly="0" labelOnly="1" outline="0" fieldPosition="0">
        <references count="5">
          <reference field="5" count="1" selected="0">
            <x v="57"/>
          </reference>
          <reference field="6" count="1" selected="0">
            <x v="94"/>
          </reference>
          <reference field="7" count="1" selected="0">
            <x v="41"/>
          </reference>
          <reference field="8" count="1" selected="0">
            <x v="64"/>
          </reference>
          <reference field="10" count="1">
            <x v="4"/>
          </reference>
        </references>
      </pivotArea>
    </format>
    <format dxfId="360">
      <pivotArea dataOnly="0" labelOnly="1" outline="0" fieldPosition="0">
        <references count="5">
          <reference field="5" count="1" selected="0">
            <x v="34"/>
          </reference>
          <reference field="6" count="1" selected="0">
            <x v="4"/>
          </reference>
          <reference field="7" count="1" selected="0">
            <x v="42"/>
          </reference>
          <reference field="8" count="1" selected="0">
            <x v="65"/>
          </reference>
          <reference field="10" count="1">
            <x v="61"/>
          </reference>
        </references>
      </pivotArea>
    </format>
    <format dxfId="361">
      <pivotArea dataOnly="0" labelOnly="1" outline="0" fieldPosition="0">
        <references count="5">
          <reference field="5" count="1" selected="0">
            <x v="80"/>
          </reference>
          <reference field="6" count="1" selected="0">
            <x v="13"/>
          </reference>
          <reference field="7" count="1" selected="0">
            <x v="42"/>
          </reference>
          <reference field="8" count="1" selected="0">
            <x v="23"/>
          </reference>
          <reference field="10" count="1">
            <x v="95"/>
          </reference>
        </references>
      </pivotArea>
    </format>
    <format dxfId="362">
      <pivotArea dataOnly="0" labelOnly="1" outline="0" fieldPosition="0">
        <references count="5">
          <reference field="5" count="1" selected="0">
            <x v="80"/>
          </reference>
          <reference field="6" count="1" selected="0">
            <x v="15"/>
          </reference>
          <reference field="7" count="1" selected="0">
            <x v="42"/>
          </reference>
          <reference field="8" count="1" selected="0">
            <x v="23"/>
          </reference>
          <reference field="10" count="1">
            <x v="126"/>
          </reference>
        </references>
      </pivotArea>
    </format>
    <format dxfId="363">
      <pivotArea dataOnly="0" labelOnly="1" outline="0" fieldPosition="0">
        <references count="5">
          <reference field="5" count="1" selected="0">
            <x v="80"/>
          </reference>
          <reference field="6" count="1" selected="0">
            <x v="20"/>
          </reference>
          <reference field="7" count="1" selected="0">
            <x v="42"/>
          </reference>
          <reference field="8" count="1" selected="0">
            <x v="23"/>
          </reference>
          <reference field="10" count="1">
            <x v="71"/>
          </reference>
        </references>
      </pivotArea>
    </format>
    <format dxfId="364">
      <pivotArea dataOnly="0" labelOnly="1" outline="0" fieldPosition="0">
        <references count="5">
          <reference field="5" count="1" selected="0">
            <x v="80"/>
          </reference>
          <reference field="6" count="1" selected="0">
            <x v="22"/>
          </reference>
          <reference field="7" count="1" selected="0">
            <x v="42"/>
          </reference>
          <reference field="8" count="1" selected="0">
            <x v="23"/>
          </reference>
          <reference field="10" count="1">
            <x v="73"/>
          </reference>
        </references>
      </pivotArea>
    </format>
    <format dxfId="365">
      <pivotArea dataOnly="0" labelOnly="1" outline="0" fieldPosition="0">
        <references count="5">
          <reference field="5" count="1" selected="0">
            <x v="80"/>
          </reference>
          <reference field="6" count="1" selected="0">
            <x v="35"/>
          </reference>
          <reference field="7" count="1" selected="0">
            <x v="42"/>
          </reference>
          <reference field="8" count="1" selected="0">
            <x v="23"/>
          </reference>
          <reference field="10" count="1">
            <x v="79"/>
          </reference>
        </references>
      </pivotArea>
    </format>
    <format dxfId="366">
      <pivotArea dataOnly="0" labelOnly="1" outline="0" fieldPosition="0">
        <references count="5">
          <reference field="5" count="1" selected="0">
            <x v="80"/>
          </reference>
          <reference field="6" count="1" selected="0">
            <x v="54"/>
          </reference>
          <reference field="7" count="1" selected="0">
            <x v="42"/>
          </reference>
          <reference field="8" count="1" selected="0">
            <x v="23"/>
          </reference>
          <reference field="10" count="1">
            <x v="108"/>
          </reference>
        </references>
      </pivotArea>
    </format>
    <format dxfId="367">
      <pivotArea dataOnly="0" labelOnly="1" outline="0" fieldPosition="0">
        <references count="5">
          <reference field="5" count="1" selected="0">
            <x v="80"/>
          </reference>
          <reference field="6" count="1" selected="0">
            <x v="91"/>
          </reference>
          <reference field="7" count="1" selected="0">
            <x v="42"/>
          </reference>
          <reference field="8" count="1" selected="0">
            <x v="23"/>
          </reference>
          <reference field="10" count="1">
            <x v="127"/>
          </reference>
        </references>
      </pivotArea>
    </format>
    <format dxfId="368">
      <pivotArea dataOnly="0" labelOnly="1" outline="0" fieldPosition="0">
        <references count="5">
          <reference field="5" count="1" selected="0">
            <x v="34"/>
          </reference>
          <reference field="6" count="1" selected="0">
            <x v="96"/>
          </reference>
          <reference field="7" count="1" selected="0">
            <x v="42"/>
          </reference>
          <reference field="8" count="1" selected="0">
            <x v="65"/>
          </reference>
          <reference field="10" count="1">
            <x v="97"/>
          </reference>
        </references>
      </pivotArea>
    </format>
    <format dxfId="369">
      <pivotArea dataOnly="0" labelOnly="1" outline="0" fieldPosition="0">
        <references count="5">
          <reference field="5" count="1" selected="0">
            <x v="80"/>
          </reference>
          <reference field="6" count="1" selected="0">
            <x v="109"/>
          </reference>
          <reference field="7" count="1" selected="0">
            <x v="42"/>
          </reference>
          <reference field="8" count="1" selected="0">
            <x v="23"/>
          </reference>
          <reference field="10" count="1">
            <x v="37"/>
          </reference>
        </references>
      </pivotArea>
    </format>
    <format dxfId="370">
      <pivotArea dataOnly="0" labelOnly="1" outline="0" fieldPosition="0">
        <references count="5">
          <reference field="5" count="1" selected="0">
            <x v="34"/>
          </reference>
          <reference field="6" count="1" selected="0">
            <x v="114"/>
          </reference>
          <reference field="7" count="1" selected="0">
            <x v="42"/>
          </reference>
          <reference field="8" count="1" selected="0">
            <x v="65"/>
          </reference>
          <reference field="10" count="1">
            <x v="27"/>
          </reference>
        </references>
      </pivotArea>
    </format>
    <format dxfId="371">
      <pivotArea dataOnly="0" labelOnly="1" outline="0" fieldPosition="0">
        <references count="5">
          <reference field="5" count="1" selected="0">
            <x v="80"/>
          </reference>
          <reference field="6" count="1" selected="0">
            <x v="115"/>
          </reference>
          <reference field="7" count="1" selected="0">
            <x v="42"/>
          </reference>
          <reference field="8" count="1" selected="0">
            <x v="23"/>
          </reference>
          <reference field="10" count="1">
            <x v="132"/>
          </reference>
        </references>
      </pivotArea>
    </format>
    <format dxfId="372">
      <pivotArea dataOnly="0" labelOnly="1" outline="0" fieldPosition="0">
        <references count="5">
          <reference field="5" count="1" selected="0">
            <x v="29"/>
          </reference>
          <reference field="6" count="1" selected="0">
            <x v="103"/>
          </reference>
          <reference field="7" count="1" selected="0">
            <x v="0"/>
          </reference>
          <reference field="8" count="1" selected="0">
            <x v="0"/>
          </reference>
          <reference field="10" count="1">
            <x v="68"/>
          </reference>
        </references>
      </pivotArea>
    </format>
    <format dxfId="373">
      <pivotArea dataOnly="0" labelOnly="1" outline="0" fieldPosition="0">
        <references count="5">
          <reference field="5" count="1" selected="0">
            <x v="46"/>
          </reference>
          <reference field="6" count="1" selected="0">
            <x v="119"/>
          </reference>
          <reference field="7" count="1" selected="0">
            <x v="0"/>
          </reference>
          <reference field="8" count="1" selected="0">
            <x v="0"/>
          </reference>
          <reference field="10" count="1">
            <x v="32"/>
          </reference>
        </references>
      </pivotArea>
    </format>
    <format dxfId="374">
      <pivotArea dataOnly="0" labelOnly="1" outline="0" fieldPosition="0">
        <references count="5">
          <reference field="5" count="1" selected="0">
            <x v="83"/>
          </reference>
          <reference field="6" count="1" selected="0">
            <x v="29"/>
          </reference>
          <reference field="7" count="1" selected="0">
            <x v="1"/>
          </reference>
          <reference field="8" count="1" selected="0">
            <x v="1"/>
          </reference>
          <reference field="10" count="1">
            <x v="142"/>
          </reference>
        </references>
      </pivotArea>
    </format>
    <format dxfId="375">
      <pivotArea dataOnly="0" labelOnly="1" outline="0" fieldPosition="0">
        <references count="5">
          <reference field="5" count="1" selected="0">
            <x v="42"/>
          </reference>
          <reference field="6" count="1" selected="0">
            <x v="44"/>
          </reference>
          <reference field="7" count="1" selected="0">
            <x v="2"/>
          </reference>
          <reference field="8" count="1" selected="0">
            <x v="3"/>
          </reference>
          <reference field="10" count="1">
            <x v="63"/>
          </reference>
        </references>
      </pivotArea>
    </format>
    <format dxfId="376">
      <pivotArea dataOnly="0" labelOnly="1" outline="0" fieldPosition="0">
        <references count="5">
          <reference field="5" count="1" selected="0">
            <x v="33"/>
          </reference>
          <reference field="6" count="1" selected="0">
            <x v="21"/>
          </reference>
          <reference field="7" count="1" selected="0">
            <x v="3"/>
          </reference>
          <reference field="8" count="1" selected="0">
            <x v="5"/>
          </reference>
          <reference field="10" count="1">
            <x v="72"/>
          </reference>
        </references>
      </pivotArea>
    </format>
    <format dxfId="377">
      <pivotArea dataOnly="0" labelOnly="1" outline="0" fieldPosition="0">
        <references count="5">
          <reference field="5" count="1" selected="0">
            <x v="31"/>
          </reference>
          <reference field="6" count="1" selected="0">
            <x v="30"/>
          </reference>
          <reference field="7" count="1" selected="0">
            <x v="3"/>
          </reference>
          <reference field="8" count="1" selected="0">
            <x v="6"/>
          </reference>
          <reference field="10" count="1">
            <x v="133"/>
          </reference>
        </references>
      </pivotArea>
    </format>
    <format dxfId="378">
      <pivotArea dataOnly="0" labelOnly="1" outline="0" fieldPosition="0">
        <references count="5">
          <reference field="5" count="1" selected="0">
            <x v="62"/>
          </reference>
          <reference field="6" count="1" selected="0">
            <x v="57"/>
          </reference>
          <reference field="7" count="1" selected="0">
            <x v="3"/>
          </reference>
          <reference field="8" count="1" selected="0">
            <x v="4"/>
          </reference>
          <reference field="10" count="1">
            <x v="106"/>
          </reference>
        </references>
      </pivotArea>
    </format>
    <format dxfId="379">
      <pivotArea dataOnly="0" labelOnly="1" outline="0" fieldPosition="0">
        <references count="5">
          <reference field="5" count="1" selected="0">
            <x v="59"/>
          </reference>
          <reference field="6" count="1" selected="0">
            <x v="66"/>
          </reference>
          <reference field="7" count="1" selected="0">
            <x v="3"/>
          </reference>
          <reference field="8" count="1" selected="0">
            <x v="7"/>
          </reference>
          <reference field="10" count="1">
            <x v="40"/>
          </reference>
        </references>
      </pivotArea>
    </format>
    <format dxfId="380">
      <pivotArea dataOnly="0" labelOnly="1" outline="0" fieldPosition="0">
        <references count="5">
          <reference field="5" count="1" selected="0">
            <x v="33"/>
          </reference>
          <reference field="6" count="1" selected="0">
            <x v="83"/>
          </reference>
          <reference field="7" count="1" selected="0">
            <x v="3"/>
          </reference>
          <reference field="8" count="1" selected="0">
            <x v="5"/>
          </reference>
          <reference field="10" count="1">
            <x v="140"/>
          </reference>
        </references>
      </pivotArea>
    </format>
    <format dxfId="381">
      <pivotArea dataOnly="0" labelOnly="1" outline="0" fieldPosition="0">
        <references count="5">
          <reference field="5" count="1" selected="0">
            <x v="33"/>
          </reference>
          <reference field="6" count="1" selected="0">
            <x v="116"/>
          </reference>
          <reference field="7" count="1" selected="0">
            <x v="3"/>
          </reference>
          <reference field="8" count="1" selected="0">
            <x v="5"/>
          </reference>
          <reference field="10" count="1">
            <x v="121"/>
          </reference>
        </references>
      </pivotArea>
    </format>
    <format dxfId="382">
      <pivotArea dataOnly="0" labelOnly="1" outline="0" fieldPosition="0">
        <references count="5">
          <reference field="5" count="1" selected="0">
            <x v="81"/>
          </reference>
          <reference field="6" count="1" selected="0">
            <x v="11"/>
          </reference>
          <reference field="7" count="1" selected="0">
            <x v="4"/>
          </reference>
          <reference field="8" count="1" selected="0">
            <x v="11"/>
          </reference>
          <reference field="10" count="1">
            <x v="122"/>
          </reference>
        </references>
      </pivotArea>
    </format>
    <format dxfId="383">
      <pivotArea dataOnly="0" labelOnly="1" outline="0" fieldPosition="0">
        <references count="5">
          <reference field="5" count="1" selected="0">
            <x v="69"/>
          </reference>
          <reference field="6" count="1" selected="0">
            <x v="14"/>
          </reference>
          <reference field="7" count="1" selected="0">
            <x v="4"/>
          </reference>
          <reference field="8" count="1" selected="0">
            <x v="12"/>
          </reference>
          <reference field="10" count="1">
            <x v="3"/>
          </reference>
        </references>
      </pivotArea>
    </format>
    <format dxfId="384">
      <pivotArea dataOnly="0" labelOnly="1" outline="0" fieldPosition="0">
        <references count="5">
          <reference field="5" count="1" selected="0">
            <x v="81"/>
          </reference>
          <reference field="6" count="1" selected="0">
            <x v="19"/>
          </reference>
          <reference field="7" count="1" selected="0">
            <x v="4"/>
          </reference>
          <reference field="8" count="1" selected="0">
            <x v="11"/>
          </reference>
          <reference field="10" count="1">
            <x v="111"/>
          </reference>
        </references>
      </pivotArea>
    </format>
    <format dxfId="385">
      <pivotArea dataOnly="0" labelOnly="1" outline="0" fieldPosition="0">
        <references count="5">
          <reference field="5" count="1" selected="0">
            <x v="81"/>
          </reference>
          <reference field="6" count="1" selected="0">
            <x v="34"/>
          </reference>
          <reference field="7" count="1" selected="0">
            <x v="4"/>
          </reference>
          <reference field="8" count="1" selected="0">
            <x v="11"/>
          </reference>
          <reference field="10" count="1">
            <x v="139"/>
          </reference>
        </references>
      </pivotArea>
    </format>
    <format dxfId="386">
      <pivotArea dataOnly="0" labelOnly="1" outline="0" fieldPosition="0">
        <references count="5">
          <reference field="5" count="1" selected="0">
            <x v="70"/>
          </reference>
          <reference field="6" count="1" selected="0">
            <x v="41"/>
          </reference>
          <reference field="7" count="1" selected="0">
            <x v="4"/>
          </reference>
          <reference field="8" count="1" selected="0">
            <x v="12"/>
          </reference>
          <reference field="10" count="1">
            <x v="76"/>
          </reference>
        </references>
      </pivotArea>
    </format>
    <format dxfId="387">
      <pivotArea dataOnly="0" labelOnly="1" outline="0" fieldPosition="0">
        <references count="5">
          <reference field="5" count="1" selected="0">
            <x v="66"/>
          </reference>
          <reference field="6" count="1" selected="0">
            <x v="49"/>
          </reference>
          <reference field="7" count="1" selected="0">
            <x v="4"/>
          </reference>
          <reference field="8" count="1" selected="0">
            <x v="13"/>
          </reference>
          <reference field="10" count="1">
            <x v="134"/>
          </reference>
        </references>
      </pivotArea>
    </format>
    <format dxfId="388">
      <pivotArea dataOnly="0" labelOnly="1" outline="0" fieldPosition="0">
        <references count="5">
          <reference field="5" count="1" selected="0">
            <x v="69"/>
          </reference>
          <reference field="6" count="1" selected="0">
            <x v="60"/>
          </reference>
          <reference field="7" count="1" selected="0">
            <x v="4"/>
          </reference>
          <reference field="8" count="1" selected="0">
            <x v="12"/>
          </reference>
          <reference field="10" count="1">
            <x v="38"/>
          </reference>
        </references>
      </pivotArea>
    </format>
    <format dxfId="389">
      <pivotArea dataOnly="0" labelOnly="1" outline="0" fieldPosition="0">
        <references count="5">
          <reference field="5" count="1" selected="0">
            <x v="32"/>
          </reference>
          <reference field="6" count="1" selected="0">
            <x v="65"/>
          </reference>
          <reference field="7" count="1" selected="0">
            <x v="4"/>
          </reference>
          <reference field="8" count="1" selected="0">
            <x v="9"/>
          </reference>
          <reference field="10" count="1">
            <x v="35"/>
          </reference>
        </references>
      </pivotArea>
    </format>
    <format dxfId="390">
      <pivotArea dataOnly="0" labelOnly="1" outline="0" fieldPosition="0">
        <references count="5">
          <reference field="5" count="1" selected="0">
            <x v="81"/>
          </reference>
          <reference field="6" count="1" selected="0">
            <x v="79"/>
          </reference>
          <reference field="7" count="1" selected="0">
            <x v="4"/>
          </reference>
          <reference field="8" count="1" selected="0">
            <x v="11"/>
          </reference>
          <reference field="10" count="1">
            <x v="16"/>
          </reference>
        </references>
      </pivotArea>
    </format>
    <format dxfId="391">
      <pivotArea dataOnly="0" labelOnly="1" outline="0" fieldPosition="0">
        <references count="5">
          <reference field="5" count="1" selected="0">
            <x v="81"/>
          </reference>
          <reference field="6" count="1" selected="0">
            <x v="84"/>
          </reference>
          <reference field="7" count="1" selected="0">
            <x v="4"/>
          </reference>
          <reference field="8" count="1" selected="0">
            <x v="11"/>
          </reference>
          <reference field="10" count="1">
            <x v="88"/>
          </reference>
        </references>
      </pivotArea>
    </format>
    <format dxfId="392">
      <pivotArea dataOnly="0" labelOnly="1" outline="0" fieldPosition="0">
        <references count="5">
          <reference field="5" count="1" selected="0">
            <x v="18"/>
          </reference>
          <reference field="6" count="1" selected="0">
            <x v="86"/>
          </reference>
          <reference field="7" count="1" selected="0">
            <x v="4"/>
          </reference>
          <reference field="8" count="1" selected="0">
            <x v="10"/>
          </reference>
          <reference field="10" count="1">
            <x v="130"/>
          </reference>
        </references>
      </pivotArea>
    </format>
    <format dxfId="393">
      <pivotArea dataOnly="0" labelOnly="1" outline="0" fieldPosition="0">
        <references count="5">
          <reference field="5" count="1" selected="0">
            <x v="70"/>
          </reference>
          <reference field="6" count="1" selected="0">
            <x v="88"/>
          </reference>
          <reference field="7" count="1" selected="0">
            <x v="4"/>
          </reference>
          <reference field="8" count="1" selected="0">
            <x v="12"/>
          </reference>
          <reference field="10" count="1">
            <x v="112"/>
          </reference>
        </references>
      </pivotArea>
    </format>
    <format dxfId="394">
      <pivotArea dataOnly="0" labelOnly="1" outline="0" fieldPosition="0">
        <references count="5">
          <reference field="5" count="1" selected="0">
            <x v="81"/>
          </reference>
          <reference field="6" count="1" selected="0">
            <x v="90"/>
          </reference>
          <reference field="7" count="1" selected="0">
            <x v="4"/>
          </reference>
          <reference field="8" count="1" selected="0">
            <x v="11"/>
          </reference>
          <reference field="10" count="1">
            <x v="39"/>
          </reference>
        </references>
      </pivotArea>
    </format>
    <format dxfId="395">
      <pivotArea dataOnly="0" labelOnly="1" outline="0" fieldPosition="0">
        <references count="5">
          <reference field="5" count="1" selected="0">
            <x v="81"/>
          </reference>
          <reference field="6" count="1" selected="0">
            <x v="97"/>
          </reference>
          <reference field="7" count="1" selected="0">
            <x v="4"/>
          </reference>
          <reference field="8" count="1" selected="0">
            <x v="11"/>
          </reference>
          <reference field="10" count="1">
            <x v="46"/>
          </reference>
        </references>
      </pivotArea>
    </format>
    <format dxfId="396">
      <pivotArea dataOnly="0" labelOnly="1" outline="0" fieldPosition="0">
        <references count="5">
          <reference field="5" count="1" selected="0">
            <x v="16"/>
          </reference>
          <reference field="6" count="1" selected="0">
            <x v="118"/>
          </reference>
          <reference field="7" count="1" selected="0">
            <x v="4"/>
          </reference>
          <reference field="8" count="1" selected="0">
            <x v="15"/>
          </reference>
          <reference field="10" count="1">
            <x v="50"/>
          </reference>
        </references>
      </pivotArea>
    </format>
    <format dxfId="397">
      <pivotArea dataOnly="0" labelOnly="1" outline="0" fieldPosition="0">
        <references count="5">
          <reference field="5" count="1" selected="0">
            <x v="32"/>
          </reference>
          <reference field="6" count="1" selected="0">
            <x v="123"/>
          </reference>
          <reference field="7" count="1" selected="0">
            <x v="4"/>
          </reference>
          <reference field="8" count="1" selected="0">
            <x v="9"/>
          </reference>
          <reference field="10" count="1">
            <x v="114"/>
          </reference>
        </references>
      </pivotArea>
    </format>
    <format dxfId="398">
      <pivotArea dataOnly="0" labelOnly="1" outline="0" fieldPosition="0">
        <references count="5">
          <reference field="5" count="1" selected="0">
            <x v="32"/>
          </reference>
          <reference field="6" count="1" selected="0">
            <x v="124"/>
          </reference>
          <reference field="7" count="1" selected="0">
            <x v="4"/>
          </reference>
          <reference field="8" count="1" selected="0">
            <x v="9"/>
          </reference>
          <reference field="10" count="1">
            <x v="131"/>
          </reference>
        </references>
      </pivotArea>
    </format>
    <format dxfId="399">
      <pivotArea dataOnly="0" labelOnly="1" outline="0" fieldPosition="0">
        <references count="5">
          <reference field="5" count="1" selected="0">
            <x v="64"/>
          </reference>
          <reference field="6" count="1" selected="0">
            <x v="43"/>
          </reference>
          <reference field="7" count="1" selected="0">
            <x v="5"/>
          </reference>
          <reference field="8" count="1" selected="0">
            <x v="14"/>
          </reference>
          <reference field="10" count="1">
            <x v="104"/>
          </reference>
        </references>
      </pivotArea>
    </format>
    <format dxfId="400">
      <pivotArea dataOnly="0" labelOnly="1" outline="0" fieldPosition="0">
        <references count="5">
          <reference field="5" count="1" selected="0">
            <x v="36"/>
          </reference>
          <reference field="6" count="1" selected="0">
            <x v="58"/>
          </reference>
          <reference field="7" count="1" selected="0">
            <x v="5"/>
          </reference>
          <reference field="8" count="1" selected="0">
            <x v="15"/>
          </reference>
          <reference field="10" count="1">
            <x v="47"/>
          </reference>
        </references>
      </pivotArea>
    </format>
    <format dxfId="401">
      <pivotArea dataOnly="0" labelOnly="1" outline="0" fieldPosition="0">
        <references count="5">
          <reference field="5" count="1" selected="0">
            <x v="50"/>
          </reference>
          <reference field="6" count="1" selected="0">
            <x v="110"/>
          </reference>
          <reference field="7" count="1" selected="0">
            <x v="5"/>
          </reference>
          <reference field="8" count="1" selected="0">
            <x v="15"/>
          </reference>
          <reference field="10" count="1">
            <x v="81"/>
          </reference>
        </references>
      </pivotArea>
    </format>
    <format dxfId="402">
      <pivotArea dataOnly="0" labelOnly="1" outline="0" fieldPosition="0">
        <references count="5">
          <reference field="5" count="1" selected="0">
            <x v="55"/>
          </reference>
          <reference field="6" count="1" selected="0">
            <x v="1"/>
          </reference>
          <reference field="7" count="1" selected="0">
            <x v="6"/>
          </reference>
          <reference field="8" count="1" selected="0">
            <x v="16"/>
          </reference>
          <reference field="10" count="1">
            <x v="17"/>
          </reference>
        </references>
      </pivotArea>
    </format>
    <format dxfId="403">
      <pivotArea dataOnly="0" labelOnly="1" outline="0" fieldPosition="0">
        <references count="5">
          <reference field="5" count="1" selected="0">
            <x v="55"/>
          </reference>
          <reference field="6" count="1" selected="0">
            <x v="45"/>
          </reference>
          <reference field="7" count="1" selected="0">
            <x v="6"/>
          </reference>
          <reference field="8" count="1" selected="0">
            <x v="16"/>
          </reference>
          <reference field="10" count="1">
            <x v="18"/>
          </reference>
        </references>
      </pivotArea>
    </format>
    <format dxfId="404">
      <pivotArea dataOnly="0" labelOnly="1" outline="0" fieldPosition="0">
        <references count="5">
          <reference field="5" count="1" selected="0">
            <x v="55"/>
          </reference>
          <reference field="6" count="1" selected="0">
            <x v="63"/>
          </reference>
          <reference field="7" count="1" selected="0">
            <x v="6"/>
          </reference>
          <reference field="8" count="1" selected="0">
            <x v="16"/>
          </reference>
          <reference field="10" count="1">
            <x v="6"/>
          </reference>
        </references>
      </pivotArea>
    </format>
    <format dxfId="405">
      <pivotArea dataOnly="0" labelOnly="1" outline="0" fieldPosition="0">
        <references count="5">
          <reference field="5" count="1" selected="0">
            <x v="55"/>
          </reference>
          <reference field="6" count="1" selected="0">
            <x v="68"/>
          </reference>
          <reference field="7" count="1" selected="0">
            <x v="6"/>
          </reference>
          <reference field="8" count="1" selected="0">
            <x v="16"/>
          </reference>
          <reference field="10" count="1">
            <x v="137"/>
          </reference>
        </references>
      </pivotArea>
    </format>
    <format dxfId="406">
      <pivotArea dataOnly="0" labelOnly="1" outline="0" fieldPosition="0">
        <references count="5">
          <reference field="5" count="1" selected="0">
            <x v="56"/>
          </reference>
          <reference field="6" count="1" selected="0">
            <x v="69"/>
          </reference>
          <reference field="7" count="1" selected="0">
            <x v="6"/>
          </reference>
          <reference field="8" count="1" selected="0">
            <x v="16"/>
          </reference>
          <reference field="10" count="1">
            <x v="120"/>
          </reference>
        </references>
      </pivotArea>
    </format>
    <format dxfId="407">
      <pivotArea dataOnly="0" labelOnly="1" outline="0" fieldPosition="0">
        <references count="5">
          <reference field="5" count="1" selected="0">
            <x v="21"/>
          </reference>
          <reference field="6" count="1" selected="0">
            <x v="51"/>
          </reference>
          <reference field="7" count="1" selected="0">
            <x v="7"/>
          </reference>
          <reference field="8" count="1" selected="0">
            <x v="19"/>
          </reference>
          <reference field="10" count="1">
            <x v="69"/>
          </reference>
        </references>
      </pivotArea>
    </format>
    <format dxfId="408">
      <pivotArea dataOnly="0" labelOnly="1" outline="0" fieldPosition="0">
        <references count="5">
          <reference field="5" count="1" selected="0">
            <x v="21"/>
          </reference>
          <reference field="6" count="1" selected="0">
            <x v="62"/>
          </reference>
          <reference field="7" count="1" selected="0">
            <x v="7"/>
          </reference>
          <reference field="8" count="1" selected="0">
            <x v="19"/>
          </reference>
          <reference field="10" count="1">
            <x v="116"/>
          </reference>
        </references>
      </pivotArea>
    </format>
    <format dxfId="409">
      <pivotArea dataOnly="0" labelOnly="1" outline="0" fieldPosition="0">
        <references count="5">
          <reference field="5" count="1" selected="0">
            <x v="10"/>
          </reference>
          <reference field="6" count="1" selected="0">
            <x v="102"/>
          </reference>
          <reference field="7" count="1" selected="0">
            <x v="8"/>
          </reference>
          <reference field="8" count="1" selected="0">
            <x v="20"/>
          </reference>
          <reference field="10" count="1">
            <x v="25"/>
          </reference>
        </references>
      </pivotArea>
    </format>
    <format dxfId="410">
      <pivotArea dataOnly="0" labelOnly="1" outline="0" fieldPosition="0">
        <references count="5">
          <reference field="5" count="1" selected="0">
            <x v="84"/>
          </reference>
          <reference field="6" count="1" selected="0">
            <x v="64"/>
          </reference>
          <reference field="7" count="1" selected="0">
            <x v="9"/>
          </reference>
          <reference field="8" count="1" selected="0">
            <x v="21"/>
          </reference>
          <reference field="10" count="1">
            <x v="143"/>
          </reference>
        </references>
      </pivotArea>
    </format>
    <format dxfId="411">
      <pivotArea dataOnly="0" labelOnly="1" outline="0" fieldPosition="0">
        <references count="5">
          <reference field="5" count="1" selected="0">
            <x v="41"/>
          </reference>
          <reference field="6" count="1" selected="0">
            <x v="87"/>
          </reference>
          <reference field="7" count="1" selected="0">
            <x v="9"/>
          </reference>
          <reference field="8" count="1" selected="0">
            <x v="21"/>
          </reference>
          <reference field="10" count="1">
            <x v="107"/>
          </reference>
        </references>
      </pivotArea>
    </format>
    <format dxfId="412">
      <pivotArea dataOnly="0" labelOnly="1" outline="0" fieldPosition="0">
        <references count="5">
          <reference field="5" count="1" selected="0">
            <x v="85"/>
          </reference>
          <reference field="6" count="1" selected="0">
            <x v="55"/>
          </reference>
          <reference field="7" count="1" selected="0">
            <x v="10"/>
          </reference>
          <reference field="8" count="1" selected="0">
            <x v="22"/>
          </reference>
          <reference field="10" count="1">
            <x v="144"/>
          </reference>
        </references>
      </pivotArea>
    </format>
    <format dxfId="413">
      <pivotArea dataOnly="0" labelOnly="1" outline="0" fieldPosition="0">
        <references count="5">
          <reference field="5" count="1" selected="0">
            <x v="44"/>
          </reference>
          <reference field="6" count="1" selected="0">
            <x v="47"/>
          </reference>
          <reference field="7" count="1" selected="0">
            <x v="11"/>
          </reference>
          <reference field="8" count="1" selected="0">
            <x v="24"/>
          </reference>
          <reference field="10" count="1">
            <x v="55"/>
          </reference>
        </references>
      </pivotArea>
    </format>
    <format dxfId="414">
      <pivotArea dataOnly="0" labelOnly="1" outline="0" fieldPosition="0">
        <references count="5">
          <reference field="5" count="1" selected="0">
            <x v="49"/>
          </reference>
          <reference field="6" count="1" selected="0">
            <x v="28"/>
          </reference>
          <reference field="7" count="1" selected="0">
            <x v="12"/>
          </reference>
          <reference field="8" count="1" selected="0">
            <x v="25"/>
          </reference>
          <reference field="10" count="1">
            <x v="42"/>
          </reference>
        </references>
      </pivotArea>
    </format>
    <format dxfId="415">
      <pivotArea dataOnly="0" labelOnly="1" outline="0" fieldPosition="0">
        <references count="5">
          <reference field="5" count="1" selected="0">
            <x v="49"/>
          </reference>
          <reference field="6" count="1" selected="0">
            <x v="108"/>
          </reference>
          <reference field="7" count="1" selected="0">
            <x v="12"/>
          </reference>
          <reference field="8" count="1" selected="0">
            <x v="25"/>
          </reference>
          <reference field="10" count="1">
            <x v="34"/>
          </reference>
        </references>
      </pivotArea>
    </format>
    <format dxfId="416">
      <pivotArea dataOnly="0" labelOnly="1" outline="0" fieldPosition="0">
        <references count="5">
          <reference field="5" count="1" selected="0">
            <x v="8"/>
          </reference>
          <reference field="6" count="1" selected="0">
            <x v="6"/>
          </reference>
          <reference field="7" count="1" selected="0">
            <x v="13"/>
          </reference>
          <reference field="8" count="1" selected="0">
            <x v="28"/>
          </reference>
          <reference field="10" count="1">
            <x v="49"/>
          </reference>
        </references>
      </pivotArea>
    </format>
    <format dxfId="417">
      <pivotArea dataOnly="0" labelOnly="1" outline="0" fieldPosition="0">
        <references count="5">
          <reference field="5" count="1" selected="0">
            <x v="52"/>
          </reference>
          <reference field="6" count="1" selected="0">
            <x v="24"/>
          </reference>
          <reference field="7" count="1" selected="0">
            <x v="13"/>
          </reference>
          <reference field="8" count="1" selected="0">
            <x v="26"/>
          </reference>
          <reference field="10" count="1">
            <x v="93"/>
          </reference>
        </references>
      </pivotArea>
    </format>
    <format dxfId="418">
      <pivotArea dataOnly="0" labelOnly="1" outline="0" fieldPosition="0">
        <references count="5">
          <reference field="5" count="1" selected="0">
            <x v="6"/>
          </reference>
          <reference field="6" count="1" selected="0">
            <x v="26"/>
          </reference>
          <reference field="7" count="1" selected="0">
            <x v="13"/>
          </reference>
          <reference field="8" count="1" selected="0">
            <x v="27"/>
          </reference>
          <reference field="10" count="1">
            <x v="115"/>
          </reference>
        </references>
      </pivotArea>
    </format>
    <format dxfId="419">
      <pivotArea dataOnly="0" labelOnly="1" outline="0" fieldPosition="0">
        <references count="5">
          <reference field="5" count="1" selected="0">
            <x v="6"/>
          </reference>
          <reference field="6" count="1" selected="0">
            <x v="27"/>
          </reference>
          <reference field="7" count="1" selected="0">
            <x v="13"/>
          </reference>
          <reference field="8" count="1" selected="0">
            <x v="27"/>
          </reference>
          <reference field="10" count="1">
            <x v="129"/>
          </reference>
        </references>
      </pivotArea>
    </format>
    <format dxfId="420">
      <pivotArea dataOnly="0" labelOnly="1" outline="0" fieldPosition="0">
        <references count="5">
          <reference field="5" count="1" selected="0">
            <x v="6"/>
          </reference>
          <reference field="6" count="1" selected="0">
            <x v="121"/>
          </reference>
          <reference field="7" count="1" selected="0">
            <x v="13"/>
          </reference>
          <reference field="8" count="1" selected="0">
            <x v="27"/>
          </reference>
          <reference field="10" count="1">
            <x v="85"/>
          </reference>
        </references>
      </pivotArea>
    </format>
    <format dxfId="421">
      <pivotArea dataOnly="0" labelOnly="1" outline="0" fieldPosition="0">
        <references count="5">
          <reference field="5" count="1" selected="0">
            <x v="40"/>
          </reference>
          <reference field="6" count="1" selected="0">
            <x v="18"/>
          </reference>
          <reference field="7" count="1" selected="0">
            <x v="14"/>
          </reference>
          <reference field="8" count="1" selected="0">
            <x v="29"/>
          </reference>
          <reference field="10" count="1">
            <x v="58"/>
          </reference>
        </references>
      </pivotArea>
    </format>
    <format dxfId="422">
      <pivotArea dataOnly="0" labelOnly="1" outline="0" fieldPosition="0">
        <references count="5">
          <reference field="5" count="1" selected="0">
            <x v="12"/>
          </reference>
          <reference field="6" count="1" selected="0">
            <x v="80"/>
          </reference>
          <reference field="7" count="1" selected="0">
            <x v="14"/>
          </reference>
          <reference field="8" count="1" selected="0">
            <x v="30"/>
          </reference>
          <reference field="10" count="1">
            <x v="56"/>
          </reference>
        </references>
      </pivotArea>
    </format>
    <format dxfId="423">
      <pivotArea dataOnly="0" labelOnly="1" outline="0" fieldPosition="0">
        <references count="5">
          <reference field="5" count="1" selected="0">
            <x v="9"/>
          </reference>
          <reference field="6" count="1" selected="0">
            <x v="98"/>
          </reference>
          <reference field="7" count="1" selected="0">
            <x v="14"/>
          </reference>
          <reference field="8" count="1" selected="0">
            <x v="17"/>
          </reference>
          <reference field="10" count="1">
            <x v="59"/>
          </reference>
        </references>
      </pivotArea>
    </format>
    <format dxfId="424">
      <pivotArea dataOnly="0" labelOnly="1" outline="0" fieldPosition="0">
        <references count="5">
          <reference field="5" count="1" selected="0">
            <x v="9"/>
          </reference>
          <reference field="6" count="1" selected="0">
            <x v="99"/>
          </reference>
          <reference field="7" count="1" selected="0">
            <x v="14"/>
          </reference>
          <reference field="8" count="1" selected="0">
            <x v="17"/>
          </reference>
          <reference field="10" count="1">
            <x v="90"/>
          </reference>
        </references>
      </pivotArea>
    </format>
    <format dxfId="425">
      <pivotArea dataOnly="0" labelOnly="1" outline="0" fieldPosition="0">
        <references count="5">
          <reference field="5" count="1" selected="0">
            <x v="9"/>
          </reference>
          <reference field="6" count="1" selected="0">
            <x v="120"/>
          </reference>
          <reference field="7" count="1" selected="0">
            <x v="14"/>
          </reference>
          <reference field="8" count="1" selected="0">
            <x v="17"/>
          </reference>
          <reference field="10" count="1">
            <x v="29"/>
          </reference>
        </references>
      </pivotArea>
    </format>
    <format dxfId="426">
      <pivotArea dataOnly="0" labelOnly="1" outline="0" fieldPosition="0">
        <references count="5">
          <reference field="5" count="1" selected="0">
            <x v="0"/>
          </reference>
          <reference field="6" count="1" selected="0">
            <x v="67"/>
          </reference>
          <reference field="7" count="1" selected="0">
            <x v="15"/>
          </reference>
          <reference field="8" count="1" selected="0">
            <x v="31"/>
          </reference>
          <reference field="10" count="1">
            <x v="30"/>
          </reference>
        </references>
      </pivotArea>
    </format>
    <format dxfId="427">
      <pivotArea dataOnly="0" labelOnly="1" outline="0" fieldPosition="0">
        <references count="5">
          <reference field="5" count="1" selected="0">
            <x v="0"/>
          </reference>
          <reference field="6" count="1" selected="0">
            <x v="107"/>
          </reference>
          <reference field="7" count="1" selected="0">
            <x v="15"/>
          </reference>
          <reference field="8" count="1" selected="0">
            <x v="31"/>
          </reference>
          <reference field="10" count="1">
            <x v="92"/>
          </reference>
        </references>
      </pivotArea>
    </format>
    <format dxfId="428">
      <pivotArea dataOnly="0" labelOnly="1" outline="0" fieldPosition="0">
        <references count="5">
          <reference field="5" count="1" selected="0">
            <x v="86"/>
          </reference>
          <reference field="6" count="1" selected="0">
            <x v="2"/>
          </reference>
          <reference field="7" count="1" selected="0">
            <x v="16"/>
          </reference>
          <reference field="8" count="1" selected="0">
            <x v="32"/>
          </reference>
          <reference field="10" count="1">
            <x v="145"/>
          </reference>
        </references>
      </pivotArea>
    </format>
    <format dxfId="429">
      <pivotArea dataOnly="0" labelOnly="1" outline="0" fieldPosition="0">
        <references count="5">
          <reference field="5" count="1" selected="0">
            <x v="73"/>
          </reference>
          <reference field="6" count="1" selected="0">
            <x v="36"/>
          </reference>
          <reference field="7" count="1" selected="0">
            <x v="16"/>
          </reference>
          <reference field="8" count="1" selected="0">
            <x v="32"/>
          </reference>
          <reference field="10" count="1">
            <x v="103"/>
          </reference>
        </references>
      </pivotArea>
    </format>
    <format dxfId="430">
      <pivotArea dataOnly="0" labelOnly="1" outline="0" fieldPosition="0">
        <references count="5">
          <reference field="5" count="1" selected="0">
            <x v="78"/>
          </reference>
          <reference field="6" count="1" selected="0">
            <x v="111"/>
          </reference>
          <reference field="7" count="1" selected="0">
            <x v="17"/>
          </reference>
          <reference field="8" count="1" selected="0">
            <x v="33"/>
          </reference>
          <reference field="10" count="1">
            <x v="52"/>
          </reference>
        </references>
      </pivotArea>
    </format>
    <format dxfId="431">
      <pivotArea dataOnly="0" labelOnly="1" outline="0" fieldPosition="0">
        <references count="5">
          <reference field="5" count="1" selected="0">
            <x v="87"/>
          </reference>
          <reference field="6" count="1" selected="0">
            <x v="3"/>
          </reference>
          <reference field="7" count="1" selected="0">
            <x v="18"/>
          </reference>
          <reference field="8" count="1" selected="0">
            <x v="35"/>
          </reference>
          <reference field="10" count="1">
            <x v="146"/>
          </reference>
        </references>
      </pivotArea>
    </format>
    <format dxfId="432">
      <pivotArea dataOnly="0" labelOnly="1" outline="0" fieldPosition="0">
        <references count="5">
          <reference field="5" count="1" selected="0">
            <x v="25"/>
          </reference>
          <reference field="6" count="1" selected="0">
            <x v="17"/>
          </reference>
          <reference field="7" count="1" selected="0">
            <x v="18"/>
          </reference>
          <reference field="8" count="1" selected="0">
            <x v="34"/>
          </reference>
          <reference field="10" count="1">
            <x v="65"/>
          </reference>
        </references>
      </pivotArea>
    </format>
    <format dxfId="433">
      <pivotArea dataOnly="0" labelOnly="1" outline="0" fieldPosition="0">
        <references count="5">
          <reference field="5" count="1" selected="0">
            <x v="54"/>
          </reference>
          <reference field="6" count="1" selected="0">
            <x v="74"/>
          </reference>
          <reference field="7" count="1" selected="0">
            <x v="19"/>
          </reference>
          <reference field="8" count="1" selected="0">
            <x v="2"/>
          </reference>
          <reference field="10" count="2">
            <x v="125"/>
            <x v="135"/>
          </reference>
        </references>
      </pivotArea>
    </format>
    <format dxfId="434">
      <pivotArea dataOnly="0" labelOnly="1" outline="0" fieldPosition="0">
        <references count="5">
          <reference field="5" count="1" selected="0">
            <x v="30"/>
          </reference>
          <reference field="6" count="1" selected="0">
            <x v="38"/>
          </reference>
          <reference field="7" count="1" selected="0">
            <x v="20"/>
          </reference>
          <reference field="8" count="1" selected="0">
            <x v="36"/>
          </reference>
          <reference field="10" count="1">
            <x v="66"/>
          </reference>
        </references>
      </pivotArea>
    </format>
    <format dxfId="435">
      <pivotArea dataOnly="0" labelOnly="1" outline="0" fieldPosition="0">
        <references count="5">
          <reference field="5" count="1" selected="0">
            <x v="30"/>
          </reference>
          <reference field="6" count="1" selected="0">
            <x v="105"/>
          </reference>
          <reference field="7" count="1" selected="0">
            <x v="20"/>
          </reference>
          <reference field="8" count="1" selected="0">
            <x v="36"/>
          </reference>
          <reference field="10" count="1">
            <x v="43"/>
          </reference>
        </references>
      </pivotArea>
    </format>
    <format dxfId="436">
      <pivotArea dataOnly="0" labelOnly="1" outline="0" fieldPosition="0">
        <references count="5">
          <reference field="5" count="1" selected="0">
            <x v="30"/>
          </reference>
          <reference field="6" count="1" selected="0">
            <x v="113"/>
          </reference>
          <reference field="7" count="1" selected="0">
            <x v="20"/>
          </reference>
          <reference field="8" count="1" selected="0">
            <x v="36"/>
          </reference>
          <reference field="10" count="1">
            <x v="60"/>
          </reference>
        </references>
      </pivotArea>
    </format>
    <format dxfId="437">
      <pivotArea dataOnly="0" labelOnly="1" outline="0" fieldPosition="0">
        <references count="5">
          <reference field="5" count="1" selected="0">
            <x v="5"/>
          </reference>
          <reference field="6" count="1" selected="0">
            <x v="0"/>
          </reference>
          <reference field="7" count="1" selected="0">
            <x v="21"/>
          </reference>
          <reference field="8" count="1" selected="0">
            <x v="37"/>
          </reference>
          <reference field="10" count="1">
            <x v="136"/>
          </reference>
        </references>
      </pivotArea>
    </format>
    <format dxfId="438">
      <pivotArea dataOnly="0" labelOnly="1" outline="0" fieldPosition="0">
        <references count="5">
          <reference field="5" count="1" selected="0">
            <x v="37"/>
          </reference>
          <reference field="6" count="1" selected="0">
            <x v="59"/>
          </reference>
          <reference field="7" count="1" selected="0">
            <x v="21"/>
          </reference>
          <reference field="8" count="1" selected="0">
            <x v="38"/>
          </reference>
          <reference field="10" count="1">
            <x v="86"/>
          </reference>
        </references>
      </pivotArea>
    </format>
    <format dxfId="439">
      <pivotArea dataOnly="0" labelOnly="1" outline="0" fieldPosition="0">
        <references count="5">
          <reference field="5" count="1" selected="0">
            <x v="5"/>
          </reference>
          <reference field="6" count="1" selected="0">
            <x v="70"/>
          </reference>
          <reference field="7" count="1" selected="0">
            <x v="21"/>
          </reference>
          <reference field="8" count="1" selected="0">
            <x v="37"/>
          </reference>
          <reference field="10" count="1">
            <x v="91"/>
          </reference>
        </references>
      </pivotArea>
    </format>
    <format dxfId="440">
      <pivotArea dataOnly="0" labelOnly="1" outline="0" fieldPosition="0">
        <references count="5">
          <reference field="5" count="1" selected="0">
            <x v="5"/>
          </reference>
          <reference field="6" count="1" selected="0">
            <x v="106"/>
          </reference>
          <reference field="7" count="1" selected="0">
            <x v="21"/>
          </reference>
          <reference field="8" count="1" selected="0">
            <x v="37"/>
          </reference>
          <reference field="10" count="1">
            <x v="100"/>
          </reference>
        </references>
      </pivotArea>
    </format>
    <format dxfId="441">
      <pivotArea dataOnly="0" labelOnly="1" outline="0" fieldPosition="0">
        <references count="5">
          <reference field="5" count="1" selected="0">
            <x v="76"/>
          </reference>
          <reference field="6" count="1" selected="0">
            <x v="122"/>
          </reference>
          <reference field="7" count="1" selected="0">
            <x v="22"/>
          </reference>
          <reference field="8" count="1" selected="0">
            <x v="39"/>
          </reference>
          <reference field="10" count="1">
            <x v="117"/>
          </reference>
        </references>
      </pivotArea>
    </format>
    <format dxfId="442">
      <pivotArea dataOnly="0" labelOnly="1" outline="0" fieldPosition="0">
        <references count="5">
          <reference field="5" count="1" selected="0">
            <x v="65"/>
          </reference>
          <reference field="6" count="1" selected="0">
            <x v="104"/>
          </reference>
          <reference field="7" count="1" selected="0">
            <x v="23"/>
          </reference>
          <reference field="8" count="1" selected="0">
            <x v="40"/>
          </reference>
          <reference field="10" count="1">
            <x v="54"/>
          </reference>
        </references>
      </pivotArea>
    </format>
    <format dxfId="443">
      <pivotArea dataOnly="0" labelOnly="1" outline="0" fieldPosition="0">
        <references count="5">
          <reference field="5" count="1" selected="0">
            <x v="19"/>
          </reference>
          <reference field="6" count="1" selected="0">
            <x v="23"/>
          </reference>
          <reference field="7" count="1" selected="0">
            <x v="24"/>
          </reference>
          <reference field="8" count="1" selected="0">
            <x v="41"/>
          </reference>
          <reference field="10" count="1">
            <x v="64"/>
          </reference>
        </references>
      </pivotArea>
    </format>
    <format dxfId="444">
      <pivotArea dataOnly="0" labelOnly="1" outline="0" fieldPosition="0">
        <references count="5">
          <reference field="5" count="1" selected="0">
            <x v="26"/>
          </reference>
          <reference field="6" count="1" selected="0">
            <x v="40"/>
          </reference>
          <reference field="7" count="1" selected="0">
            <x v="24"/>
          </reference>
          <reference field="8" count="1" selected="0">
            <x v="45"/>
          </reference>
          <reference field="10" count="1">
            <x v="45"/>
          </reference>
        </references>
      </pivotArea>
    </format>
    <format dxfId="445">
      <pivotArea dataOnly="0" labelOnly="1" outline="0" fieldPosition="0">
        <references count="5">
          <reference field="5" count="1" selected="0">
            <x v="26"/>
          </reference>
          <reference field="6" count="1" selected="0">
            <x v="112"/>
          </reference>
          <reference field="7" count="1" selected="0">
            <x v="24"/>
          </reference>
          <reference field="8" count="1" selected="0">
            <x v="45"/>
          </reference>
          <reference field="10" count="1">
            <x v="96"/>
          </reference>
        </references>
      </pivotArea>
    </format>
    <format dxfId="446">
      <pivotArea dataOnly="0" labelOnly="1" outline="0" fieldPosition="0">
        <references count="5">
          <reference field="5" count="1" selected="0">
            <x v="2"/>
          </reference>
          <reference field="6" count="1" selected="0">
            <x v="85"/>
          </reference>
          <reference field="7" count="1" selected="0">
            <x v="25"/>
          </reference>
          <reference field="8" count="1" selected="0">
            <x v="43"/>
          </reference>
          <reference field="10" count="1">
            <x v="98"/>
          </reference>
        </references>
      </pivotArea>
    </format>
    <format dxfId="447">
      <pivotArea dataOnly="0" labelOnly="1" outline="0" fieldPosition="0">
        <references count="5">
          <reference field="5" count="1" selected="0">
            <x v="47"/>
          </reference>
          <reference field="6" count="1" selected="0">
            <x v="7"/>
          </reference>
          <reference field="7" count="1" selected="0">
            <x v="26"/>
          </reference>
          <reference field="8" count="1" selected="0">
            <x v="8"/>
          </reference>
          <reference field="10" count="1">
            <x v="19"/>
          </reference>
        </references>
      </pivotArea>
    </format>
    <format dxfId="448">
      <pivotArea dataOnly="0" labelOnly="1" outline="0" fieldPosition="0">
        <references count="5">
          <reference field="5" count="1" selected="0">
            <x v="47"/>
          </reference>
          <reference field="6" count="1" selected="0">
            <x v="8"/>
          </reference>
          <reference field="7" count="1" selected="0">
            <x v="26"/>
          </reference>
          <reference field="8" count="1" selected="0">
            <x v="8"/>
          </reference>
          <reference field="10" count="1">
            <x v="78"/>
          </reference>
        </references>
      </pivotArea>
    </format>
    <format dxfId="449">
      <pivotArea dataOnly="0" labelOnly="1" outline="0" fieldPosition="0">
        <references count="5">
          <reference field="5" count="1" selected="0">
            <x v="35"/>
          </reference>
          <reference field="6" count="1" selected="0">
            <x v="33"/>
          </reference>
          <reference field="7" count="1" selected="0">
            <x v="26"/>
          </reference>
          <reference field="8" count="1" selected="0">
            <x v="44"/>
          </reference>
          <reference field="10" count="1">
            <x v="21"/>
          </reference>
        </references>
      </pivotArea>
    </format>
    <format dxfId="450">
      <pivotArea dataOnly="0" labelOnly="1" outline="0" fieldPosition="0">
        <references count="5">
          <reference field="5" count="1" selected="0">
            <x v="47"/>
          </reference>
          <reference field="6" count="1" selected="0">
            <x v="92"/>
          </reference>
          <reference field="7" count="1" selected="0">
            <x v="26"/>
          </reference>
          <reference field="8" count="1" selected="0">
            <x v="8"/>
          </reference>
          <reference field="10" count="1">
            <x v="24"/>
          </reference>
        </references>
      </pivotArea>
    </format>
    <format dxfId="451">
      <pivotArea dataOnly="0" labelOnly="1" outline="0" fieldPosition="0">
        <references count="5">
          <reference field="5" count="1" selected="0">
            <x v="68"/>
          </reference>
          <reference field="6" count="1" selected="0">
            <x v="25"/>
          </reference>
          <reference field="7" count="1" selected="0">
            <x v="27"/>
          </reference>
          <reference field="8" count="1" selected="0">
            <x v="46"/>
          </reference>
          <reference field="10" count="1">
            <x v="26"/>
          </reference>
        </references>
      </pivotArea>
    </format>
    <format dxfId="452">
      <pivotArea dataOnly="0" labelOnly="1" outline="0" fieldPosition="0">
        <references count="5">
          <reference field="5" count="1" selected="0">
            <x v="26"/>
          </reference>
          <reference field="6" count="1" selected="0">
            <x v="32"/>
          </reference>
          <reference field="7" count="1" selected="0">
            <x v="27"/>
          </reference>
          <reference field="8" count="1" selected="0">
            <x v="45"/>
          </reference>
          <reference field="10" count="1">
            <x v="110"/>
          </reference>
        </references>
      </pivotArea>
    </format>
    <format dxfId="453">
      <pivotArea dataOnly="0" labelOnly="1" outline="0" fieldPosition="0">
        <references count="5">
          <reference field="5" count="1" selected="0">
            <x v="26"/>
          </reference>
          <reference field="6" count="1" selected="0">
            <x v="39"/>
          </reference>
          <reference field="7" count="1" selected="0">
            <x v="27"/>
          </reference>
          <reference field="8" count="1" selected="0">
            <x v="45"/>
          </reference>
          <reference field="10" count="1">
            <x v="31"/>
          </reference>
        </references>
      </pivotArea>
    </format>
    <format dxfId="454">
      <pivotArea dataOnly="0" labelOnly="1" outline="0" fieldPosition="0">
        <references count="5">
          <reference field="5" count="1" selected="0">
            <x v="26"/>
          </reference>
          <reference field="6" count="1" selected="0">
            <x v="42"/>
          </reference>
          <reference field="7" count="1" selected="0">
            <x v="27"/>
          </reference>
          <reference field="8" count="1" selected="0">
            <x v="45"/>
          </reference>
          <reference field="10" count="1">
            <x v="87"/>
          </reference>
        </references>
      </pivotArea>
    </format>
    <format dxfId="455">
      <pivotArea dataOnly="0" labelOnly="1" outline="0" fieldPosition="0">
        <references count="5">
          <reference field="5" count="1" selected="0">
            <x v="74"/>
          </reference>
          <reference field="6" count="1" selected="0">
            <x v="50"/>
          </reference>
          <reference field="7" count="1" selected="0">
            <x v="27"/>
          </reference>
          <reference field="8" count="1" selected="0">
            <x v="42"/>
          </reference>
          <reference field="10" count="1">
            <x v="70"/>
          </reference>
        </references>
      </pivotArea>
    </format>
    <format dxfId="456">
      <pivotArea dataOnly="0" labelOnly="1" outline="0" fieldPosition="0">
        <references count="5">
          <reference field="5" count="1" selected="0">
            <x v="74"/>
          </reference>
          <reference field="6" count="1" selected="0">
            <x v="77"/>
          </reference>
          <reference field="7" count="1" selected="0">
            <x v="27"/>
          </reference>
          <reference field="8" count="1" selected="0">
            <x v="42"/>
          </reference>
          <reference field="10" count="1">
            <x v="82"/>
          </reference>
        </references>
      </pivotArea>
    </format>
    <format dxfId="457">
      <pivotArea dataOnly="0" labelOnly="1" outline="0" fieldPosition="0">
        <references count="5">
          <reference field="5" count="1" selected="0">
            <x v="26"/>
          </reference>
          <reference field="6" count="1" selected="0">
            <x v="112"/>
          </reference>
          <reference field="7" count="1" selected="0">
            <x v="27"/>
          </reference>
          <reference field="8" count="1" selected="0">
            <x v="45"/>
          </reference>
          <reference field="10" count="1">
            <x v="96"/>
          </reference>
        </references>
      </pivotArea>
    </format>
    <format dxfId="458">
      <pivotArea dataOnly="0" labelOnly="1" outline="0" fieldPosition="0">
        <references count="5">
          <reference field="5" count="1" selected="0">
            <x v="17"/>
          </reference>
          <reference field="6" count="1" selected="0">
            <x v="9"/>
          </reference>
          <reference field="7" count="1" selected="0">
            <x v="28"/>
          </reference>
          <reference field="8" count="1" selected="0">
            <x v="47"/>
          </reference>
          <reference field="10" count="1">
            <x v="14"/>
          </reference>
        </references>
      </pivotArea>
    </format>
    <format dxfId="459">
      <pivotArea dataOnly="0" labelOnly="1" outline="0" fieldPosition="0">
        <references count="5">
          <reference field="5" count="1" selected="0">
            <x v="61"/>
          </reference>
          <reference field="6" count="1" selected="0">
            <x v="37"/>
          </reference>
          <reference field="7" count="1" selected="0">
            <x v="28"/>
          </reference>
          <reference field="8" count="1" selected="0">
            <x v="48"/>
          </reference>
          <reference field="10" count="1">
            <x v="84"/>
          </reference>
        </references>
      </pivotArea>
    </format>
    <format dxfId="460">
      <pivotArea dataOnly="0" labelOnly="1" outline="0" fieldPosition="0">
        <references count="5">
          <reference field="5" count="1" selected="0">
            <x v="17"/>
          </reference>
          <reference field="6" count="1" selected="0">
            <x v="126"/>
          </reference>
          <reference field="7" count="1" selected="0">
            <x v="28"/>
          </reference>
          <reference field="8" count="1" selected="0">
            <x v="47"/>
          </reference>
          <reference field="10" count="1">
            <x v="83"/>
          </reference>
        </references>
      </pivotArea>
    </format>
    <format dxfId="461">
      <pivotArea dataOnly="0" labelOnly="1" outline="0" fieldPosition="0">
        <references count="5">
          <reference field="5" count="1" selected="0">
            <x v="11"/>
          </reference>
          <reference field="6" count="1" selected="0">
            <x v="31"/>
          </reference>
          <reference field="7" count="1" selected="0">
            <x v="29"/>
          </reference>
          <reference field="8" count="1" selected="0">
            <x v="49"/>
          </reference>
          <reference field="10" count="1">
            <x v="119"/>
          </reference>
        </references>
      </pivotArea>
    </format>
    <format dxfId="462">
      <pivotArea dataOnly="0" labelOnly="1" outline="0" fieldPosition="0">
        <references count="5">
          <reference field="5" count="1" selected="0">
            <x v="14"/>
          </reference>
          <reference field="6" count="1" selected="0">
            <x v="73"/>
          </reference>
          <reference field="7" count="1" selected="0">
            <x v="30"/>
          </reference>
          <reference field="8" count="1" selected="0">
            <x v="50"/>
          </reference>
          <reference field="10" count="1">
            <x v="124"/>
          </reference>
        </references>
      </pivotArea>
    </format>
    <format dxfId="463">
      <pivotArea dataOnly="0" labelOnly="1" outline="0" fieldPosition="0">
        <references count="5">
          <reference field="5" count="1" selected="0">
            <x v="19"/>
          </reference>
          <reference field="6" count="1" selected="0">
            <x v="5"/>
          </reference>
          <reference field="7" count="1" selected="0">
            <x v="31"/>
          </reference>
          <reference field="8" count="1" selected="0">
            <x v="41"/>
          </reference>
          <reference field="10" count="1">
            <x v="75"/>
          </reference>
        </references>
      </pivotArea>
    </format>
    <format dxfId="464">
      <pivotArea dataOnly="0" labelOnly="1" outline="0" fieldPosition="0">
        <references count="5">
          <reference field="5" count="1" selected="0">
            <x v="88"/>
          </reference>
          <reference field="6" count="1" selected="0">
            <x v="52"/>
          </reference>
          <reference field="7" count="1" selected="0">
            <x v="31"/>
          </reference>
          <reference field="8" count="1" selected="0">
            <x v="52"/>
          </reference>
          <reference field="10" count="1">
            <x v="147"/>
          </reference>
        </references>
      </pivotArea>
    </format>
    <format dxfId="465">
      <pivotArea dataOnly="0" labelOnly="1" outline="0" fieldPosition="0">
        <references count="5">
          <reference field="5" count="1" selected="0">
            <x v="43"/>
          </reference>
          <reference field="6" count="1" selected="0">
            <x v="81"/>
          </reference>
          <reference field="7" count="1" selected="0">
            <x v="31"/>
          </reference>
          <reference field="8" count="1" selected="0">
            <x v="52"/>
          </reference>
          <reference field="10" count="1">
            <x v="99"/>
          </reference>
        </references>
      </pivotArea>
    </format>
    <format dxfId="466">
      <pivotArea dataOnly="0" labelOnly="1" outline="0" fieldPosition="0">
        <references count="5">
          <reference field="5" count="1" selected="0">
            <x v="67"/>
          </reference>
          <reference field="6" count="1" selected="0">
            <x v="100"/>
          </reference>
          <reference field="7" count="1" selected="0">
            <x v="32"/>
          </reference>
          <reference field="8" count="1" selected="0">
            <x v="53"/>
          </reference>
          <reference field="10" count="1">
            <x v="123"/>
          </reference>
        </references>
      </pivotArea>
    </format>
    <format dxfId="467">
      <pivotArea dataOnly="0" labelOnly="1" outline="0" fieldPosition="0">
        <references count="5">
          <reference field="5" count="1" selected="0">
            <x v="67"/>
          </reference>
          <reference field="6" count="1" selected="0">
            <x v="125"/>
          </reference>
          <reference field="7" count="1" selected="0">
            <x v="32"/>
          </reference>
          <reference field="8" count="1" selected="0">
            <x v="53"/>
          </reference>
          <reference field="10" count="1">
            <x v="33"/>
          </reference>
        </references>
      </pivotArea>
    </format>
    <format dxfId="468">
      <pivotArea dataOnly="0" labelOnly="1" outline="0" fieldPosition="0">
        <references count="5">
          <reference field="5" count="1" selected="0">
            <x v="22"/>
          </reference>
          <reference field="6" count="1" selected="0">
            <x v="101"/>
          </reference>
          <reference field="7" count="1" selected="0">
            <x v="33"/>
          </reference>
          <reference field="8" count="1" selected="0">
            <x v="54"/>
          </reference>
          <reference field="10" count="1">
            <x v="118"/>
          </reference>
        </references>
      </pivotArea>
    </format>
    <format dxfId="469">
      <pivotArea dataOnly="0" labelOnly="1" outline="0" fieldPosition="0">
        <references count="5">
          <reference field="5" count="1" selected="0">
            <x v="37"/>
          </reference>
          <reference field="6" count="1" selected="0">
            <x v="10"/>
          </reference>
          <reference field="7" count="1" selected="0">
            <x v="34"/>
          </reference>
          <reference field="8" count="1" selected="0">
            <x v="38"/>
          </reference>
          <reference field="10" count="1">
            <x v="109"/>
          </reference>
        </references>
      </pivotArea>
    </format>
    <format dxfId="470">
      <pivotArea dataOnly="0" labelOnly="1" outline="0" fieldPosition="0">
        <references count="5">
          <reference field="5" count="1" selected="0">
            <x v="37"/>
          </reference>
          <reference field="6" count="1" selected="0">
            <x v="59"/>
          </reference>
          <reference field="7" count="1" selected="0">
            <x v="34"/>
          </reference>
          <reference field="8" count="1" selected="0">
            <x v="38"/>
          </reference>
          <reference field="10" count="1">
            <x v="86"/>
          </reference>
        </references>
      </pivotArea>
    </format>
    <format dxfId="471">
      <pivotArea dataOnly="0" labelOnly="1" outline="0" fieldPosition="0">
        <references count="5">
          <reference field="5" count="1" selected="0">
            <x v="3"/>
          </reference>
          <reference field="6" count="1" selected="0">
            <x v="56"/>
          </reference>
          <reference field="7" count="1" selected="0">
            <x v="35"/>
          </reference>
          <reference field="8" count="1" selected="0">
            <x v="56"/>
          </reference>
          <reference field="10" count="1">
            <x v="80"/>
          </reference>
        </references>
      </pivotArea>
    </format>
    <format dxfId="472">
      <pivotArea dataOnly="0" labelOnly="1" outline="0" fieldPosition="0">
        <references count="5">
          <reference field="5" count="1" selected="0">
            <x v="3"/>
          </reference>
          <reference field="6" count="1" selected="0">
            <x v="61"/>
          </reference>
          <reference field="7" count="1" selected="0">
            <x v="35"/>
          </reference>
          <reference field="8" count="1" selected="0">
            <x v="56"/>
          </reference>
          <reference field="10" count="1">
            <x v="128"/>
          </reference>
        </references>
      </pivotArea>
    </format>
    <format dxfId="473">
      <pivotArea dataOnly="0" labelOnly="1" outline="0" fieldPosition="0">
        <references count="5">
          <reference field="5" count="1" selected="0">
            <x v="48"/>
          </reference>
          <reference field="6" count="1" selected="0">
            <x v="78"/>
          </reference>
          <reference field="7" count="1" selected="0">
            <x v="35"/>
          </reference>
          <reference field="8" count="1" selected="0">
            <x v="55"/>
          </reference>
          <reference field="10" count="1">
            <x v="36"/>
          </reference>
        </references>
      </pivotArea>
    </format>
    <format dxfId="474">
      <pivotArea dataOnly="0" labelOnly="1" outline="0" fieldPosition="0">
        <references count="5">
          <reference field="5" count="1" selected="0">
            <x v="31"/>
          </reference>
          <reference field="6" count="1" selected="0">
            <x v="30"/>
          </reference>
          <reference field="7" count="1" selected="0">
            <x v="36"/>
          </reference>
          <reference field="8" count="1" selected="0">
            <x v="6"/>
          </reference>
          <reference field="10" count="1">
            <x v="133"/>
          </reference>
        </references>
      </pivotArea>
    </format>
    <format dxfId="475">
      <pivotArea dataOnly="0" labelOnly="1" outline="0" fieldPosition="0">
        <references count="5">
          <reference field="5" count="1" selected="0">
            <x v="82"/>
          </reference>
          <reference field="6" count="1" selected="0">
            <x v="75"/>
          </reference>
          <reference field="7" count="1" selected="0">
            <x v="36"/>
          </reference>
          <reference field="8" count="1" selected="0">
            <x v="57"/>
          </reference>
          <reference field="10" count="1">
            <x v="44"/>
          </reference>
        </references>
      </pivotArea>
    </format>
    <format dxfId="476">
      <pivotArea dataOnly="0" labelOnly="1" outline="0" fieldPosition="0">
        <references count="5">
          <reference field="5" count="1" selected="0">
            <x v="7"/>
          </reference>
          <reference field="6" count="1" selected="0">
            <x v="82"/>
          </reference>
          <reference field="7" count="1" selected="0">
            <x v="36"/>
          </reference>
          <reference field="8" count="1" selected="0">
            <x v="57"/>
          </reference>
          <reference field="10" count="1">
            <x v="57"/>
          </reference>
        </references>
      </pivotArea>
    </format>
    <format dxfId="477">
      <pivotArea dataOnly="0" labelOnly="1" outline="0" fieldPosition="0">
        <references count="5">
          <reference field="5" count="1" selected="0">
            <x v="28"/>
          </reference>
          <reference field="6" count="1" selected="0">
            <x v="12"/>
          </reference>
          <reference field="7" count="1" selected="0">
            <x v="37"/>
          </reference>
          <reference field="8" count="1" selected="0">
            <x v="18"/>
          </reference>
          <reference field="10" count="1">
            <x v="141"/>
          </reference>
        </references>
      </pivotArea>
    </format>
    <format dxfId="478">
      <pivotArea dataOnly="0" labelOnly="1" outline="0" fieldPosition="0">
        <references count="5">
          <reference field="5" count="1" selected="0">
            <x v="71"/>
          </reference>
          <reference field="6" count="1" selected="0">
            <x v="16"/>
          </reference>
          <reference field="7" count="1" selected="0">
            <x v="37"/>
          </reference>
          <reference field="8" count="1" selected="0">
            <x v="59"/>
          </reference>
          <reference field="10" count="1">
            <x v="89"/>
          </reference>
        </references>
      </pivotArea>
    </format>
    <format dxfId="479">
      <pivotArea dataOnly="0" labelOnly="1" outline="0" fieldPosition="0">
        <references count="5">
          <reference field="5" count="1" selected="0">
            <x v="5"/>
          </reference>
          <reference field="6" count="1" selected="0">
            <x v="71"/>
          </reference>
          <reference field="7" count="1" selected="0">
            <x v="37"/>
          </reference>
          <reference field="8" count="1" selected="0">
            <x v="37"/>
          </reference>
          <reference field="10" count="1">
            <x v="105"/>
          </reference>
        </references>
      </pivotArea>
    </format>
    <format dxfId="480">
      <pivotArea dataOnly="0" labelOnly="1" outline="0" fieldPosition="0">
        <references count="5">
          <reference field="5" count="1" selected="0">
            <x v="13"/>
          </reference>
          <reference field="6" count="1" selected="0">
            <x v="72"/>
          </reference>
          <reference field="7" count="1" selected="0">
            <x v="37"/>
          </reference>
          <reference field="8" count="1" selected="0">
            <x v="58"/>
          </reference>
          <reference field="10" count="1">
            <x v="138"/>
          </reference>
        </references>
      </pivotArea>
    </format>
    <format dxfId="481">
      <pivotArea dataOnly="0" labelOnly="1" outline="0" fieldPosition="0">
        <references count="5">
          <reference field="5" count="1" selected="0">
            <x v="71"/>
          </reference>
          <reference field="6" count="1" selected="0">
            <x v="95"/>
          </reference>
          <reference field="7" count="1" selected="0">
            <x v="37"/>
          </reference>
          <reference field="8" count="1" selected="0">
            <x v="59"/>
          </reference>
          <reference field="10" count="1">
            <x v="15"/>
          </reference>
        </references>
      </pivotArea>
    </format>
    <format dxfId="482">
      <pivotArea dataOnly="0" labelOnly="1" outline="0" fieldPosition="0">
        <references count="5">
          <reference field="5" count="1" selected="0">
            <x v="13"/>
          </reference>
          <reference field="6" count="1" selected="0">
            <x v="127"/>
          </reference>
          <reference field="7" count="1" selected="0">
            <x v="37"/>
          </reference>
          <reference field="8" count="1" selected="0">
            <x v="58"/>
          </reference>
          <reference field="10" count="1">
            <x v="41"/>
          </reference>
        </references>
      </pivotArea>
    </format>
    <format dxfId="483">
      <pivotArea dataOnly="0" labelOnly="1" outline="0" fieldPosition="0">
        <references count="5">
          <reference field="5" count="1" selected="0">
            <x v="77"/>
          </reference>
          <reference field="6" count="1" selected="0">
            <x v="117"/>
          </reference>
          <reference field="7" count="1" selected="0">
            <x v="38"/>
          </reference>
          <reference field="8" count="1" selected="0">
            <x v="60"/>
          </reference>
          <reference field="10" count="1">
            <x v="74"/>
          </reference>
        </references>
      </pivotArea>
    </format>
    <format dxfId="484">
      <pivotArea dataOnly="0" labelOnly="1" outline="0" fieldPosition="0">
        <references count="5">
          <reference field="5" count="1" selected="0">
            <x v="23"/>
          </reference>
          <reference field="6" count="1" selected="0">
            <x v="46"/>
          </reference>
          <reference field="7" count="1" selected="0">
            <x v="39"/>
          </reference>
          <reference field="8" count="1" selected="0">
            <x v="51"/>
          </reference>
          <reference field="10" count="1">
            <x v="148"/>
          </reference>
        </references>
      </pivotArea>
    </format>
    <format dxfId="485">
      <pivotArea dataOnly="0" labelOnly="1" outline="0" fieldPosition="0">
        <references count="5">
          <reference field="5" count="1" selected="0">
            <x v="58"/>
          </reference>
          <reference field="6" count="1" selected="0">
            <x v="48"/>
          </reference>
          <reference field="7" count="1" selected="0">
            <x v="39"/>
          </reference>
          <reference field="8" count="1" selected="0">
            <x v="62"/>
          </reference>
          <reference field="10" count="1">
            <x v="28"/>
          </reference>
        </references>
      </pivotArea>
    </format>
    <format dxfId="486">
      <pivotArea dataOnly="0" labelOnly="1" outline="0" fieldPosition="0">
        <references count="5">
          <reference field="5" count="1" selected="0">
            <x v="53"/>
          </reference>
          <reference field="6" count="1" selected="0">
            <x v="53"/>
          </reference>
          <reference field="7" count="1" selected="0">
            <x v="39"/>
          </reference>
          <reference field="8" count="1" selected="0">
            <x v="61"/>
          </reference>
          <reference field="10" count="1">
            <x v="11"/>
          </reference>
        </references>
      </pivotArea>
    </format>
    <format dxfId="487">
      <pivotArea dataOnly="0" labelOnly="1" outline="0" fieldPosition="0">
        <references count="5">
          <reference field="5" count="1" selected="0">
            <x v="53"/>
          </reference>
          <reference field="6" count="1" selected="0">
            <x v="76"/>
          </reference>
          <reference field="7" count="1" selected="0">
            <x v="39"/>
          </reference>
          <reference field="8" count="1" selected="0">
            <x v="61"/>
          </reference>
          <reference field="10" count="1">
            <x v="94"/>
          </reference>
        </references>
      </pivotArea>
    </format>
    <format dxfId="488">
      <pivotArea dataOnly="0" labelOnly="1" outline="0" fieldPosition="0">
        <references count="5">
          <reference field="5" count="1" selected="0">
            <x v="1"/>
          </reference>
          <reference field="6" count="1" selected="0">
            <x v="89"/>
          </reference>
          <reference field="7" count="1" selected="0">
            <x v="40"/>
          </reference>
          <reference field="8" count="1" selected="0">
            <x v="63"/>
          </reference>
          <reference field="10" count="1">
            <x v="67"/>
          </reference>
        </references>
      </pivotArea>
    </format>
    <format dxfId="489">
      <pivotArea dataOnly="0" labelOnly="1" outline="0" fieldPosition="0">
        <references count="5">
          <reference field="5" count="1" selected="0">
            <x v="57"/>
          </reference>
          <reference field="6" count="1" selected="0">
            <x v="93"/>
          </reference>
          <reference field="7" count="1" selected="0">
            <x v="41"/>
          </reference>
          <reference field="8" count="1" selected="0">
            <x v="64"/>
          </reference>
          <reference field="10" count="1">
            <x v="113"/>
          </reference>
        </references>
      </pivotArea>
    </format>
    <format dxfId="490">
      <pivotArea dataOnly="0" labelOnly="1" outline="0" fieldPosition="0">
        <references count="5">
          <reference field="5" count="1" selected="0">
            <x v="57"/>
          </reference>
          <reference field="6" count="1" selected="0">
            <x v="94"/>
          </reference>
          <reference field="7" count="1" selected="0">
            <x v="41"/>
          </reference>
          <reference field="8" count="1" selected="0">
            <x v="64"/>
          </reference>
          <reference field="10" count="1">
            <x v="4"/>
          </reference>
        </references>
      </pivotArea>
    </format>
    <format dxfId="491">
      <pivotArea dataOnly="0" labelOnly="1" outline="0" fieldPosition="0">
        <references count="5">
          <reference field="5" count="1" selected="0">
            <x v="34"/>
          </reference>
          <reference field="6" count="1" selected="0">
            <x v="4"/>
          </reference>
          <reference field="7" count="1" selected="0">
            <x v="42"/>
          </reference>
          <reference field="8" count="1" selected="0">
            <x v="65"/>
          </reference>
          <reference field="10" count="1">
            <x v="61"/>
          </reference>
        </references>
      </pivotArea>
    </format>
    <format dxfId="492">
      <pivotArea dataOnly="0" labelOnly="1" outline="0" fieldPosition="0">
        <references count="5">
          <reference field="5" count="1" selected="0">
            <x v="80"/>
          </reference>
          <reference field="6" count="1" selected="0">
            <x v="13"/>
          </reference>
          <reference field="7" count="1" selected="0">
            <x v="42"/>
          </reference>
          <reference field="8" count="1" selected="0">
            <x v="23"/>
          </reference>
          <reference field="10" count="1">
            <x v="95"/>
          </reference>
        </references>
      </pivotArea>
    </format>
    <format dxfId="493">
      <pivotArea dataOnly="0" labelOnly="1" outline="0" fieldPosition="0">
        <references count="5">
          <reference field="5" count="1" selected="0">
            <x v="80"/>
          </reference>
          <reference field="6" count="1" selected="0">
            <x v="15"/>
          </reference>
          <reference field="7" count="1" selected="0">
            <x v="42"/>
          </reference>
          <reference field="8" count="1" selected="0">
            <x v="23"/>
          </reference>
          <reference field="10" count="1">
            <x v="126"/>
          </reference>
        </references>
      </pivotArea>
    </format>
    <format dxfId="494">
      <pivotArea dataOnly="0" labelOnly="1" outline="0" fieldPosition="0">
        <references count="5">
          <reference field="5" count="1" selected="0">
            <x v="80"/>
          </reference>
          <reference field="6" count="1" selected="0">
            <x v="20"/>
          </reference>
          <reference field="7" count="1" selected="0">
            <x v="42"/>
          </reference>
          <reference field="8" count="1" selected="0">
            <x v="23"/>
          </reference>
          <reference field="10" count="1">
            <x v="71"/>
          </reference>
        </references>
      </pivotArea>
    </format>
    <format dxfId="495">
      <pivotArea dataOnly="0" labelOnly="1" outline="0" fieldPosition="0">
        <references count="5">
          <reference field="5" count="1" selected="0">
            <x v="80"/>
          </reference>
          <reference field="6" count="1" selected="0">
            <x v="22"/>
          </reference>
          <reference field="7" count="1" selected="0">
            <x v="42"/>
          </reference>
          <reference field="8" count="1" selected="0">
            <x v="23"/>
          </reference>
          <reference field="10" count="1">
            <x v="73"/>
          </reference>
        </references>
      </pivotArea>
    </format>
    <format dxfId="496">
      <pivotArea dataOnly="0" labelOnly="1" outline="0" fieldPosition="0">
        <references count="5">
          <reference field="5" count="1" selected="0">
            <x v="80"/>
          </reference>
          <reference field="6" count="1" selected="0">
            <x v="35"/>
          </reference>
          <reference field="7" count="1" selected="0">
            <x v="42"/>
          </reference>
          <reference field="8" count="1" selected="0">
            <x v="23"/>
          </reference>
          <reference field="10" count="1">
            <x v="79"/>
          </reference>
        </references>
      </pivotArea>
    </format>
    <format dxfId="497">
      <pivotArea dataOnly="0" labelOnly="1" outline="0" fieldPosition="0">
        <references count="5">
          <reference field="5" count="1" selected="0">
            <x v="80"/>
          </reference>
          <reference field="6" count="1" selected="0">
            <x v="54"/>
          </reference>
          <reference field="7" count="1" selected="0">
            <x v="42"/>
          </reference>
          <reference field="8" count="1" selected="0">
            <x v="23"/>
          </reference>
          <reference field="10" count="1">
            <x v="108"/>
          </reference>
        </references>
      </pivotArea>
    </format>
    <format dxfId="498">
      <pivotArea dataOnly="0" labelOnly="1" outline="0" fieldPosition="0">
        <references count="5">
          <reference field="5" count="1" selected="0">
            <x v="80"/>
          </reference>
          <reference field="6" count="1" selected="0">
            <x v="91"/>
          </reference>
          <reference field="7" count="1" selected="0">
            <x v="42"/>
          </reference>
          <reference field="8" count="1" selected="0">
            <x v="23"/>
          </reference>
          <reference field="10" count="1">
            <x v="127"/>
          </reference>
        </references>
      </pivotArea>
    </format>
    <format dxfId="499">
      <pivotArea dataOnly="0" labelOnly="1" outline="0" fieldPosition="0">
        <references count="5">
          <reference field="5" count="1" selected="0">
            <x v="34"/>
          </reference>
          <reference field="6" count="1" selected="0">
            <x v="96"/>
          </reference>
          <reference field="7" count="1" selected="0">
            <x v="42"/>
          </reference>
          <reference field="8" count="1" selected="0">
            <x v="65"/>
          </reference>
          <reference field="10" count="1">
            <x v="97"/>
          </reference>
        </references>
      </pivotArea>
    </format>
    <format dxfId="500">
      <pivotArea dataOnly="0" labelOnly="1" outline="0" fieldPosition="0">
        <references count="5">
          <reference field="5" count="1" selected="0">
            <x v="80"/>
          </reference>
          <reference field="6" count="1" selected="0">
            <x v="109"/>
          </reference>
          <reference field="7" count="1" selected="0">
            <x v="42"/>
          </reference>
          <reference field="8" count="1" selected="0">
            <x v="23"/>
          </reference>
          <reference field="10" count="1">
            <x v="37"/>
          </reference>
        </references>
      </pivotArea>
    </format>
    <format dxfId="501">
      <pivotArea dataOnly="0" labelOnly="1" outline="0" fieldPosition="0">
        <references count="5">
          <reference field="5" count="1" selected="0">
            <x v="34"/>
          </reference>
          <reference field="6" count="1" selected="0">
            <x v="114"/>
          </reference>
          <reference field="7" count="1" selected="0">
            <x v="42"/>
          </reference>
          <reference field="8" count="1" selected="0">
            <x v="65"/>
          </reference>
          <reference field="10" count="1">
            <x v="27"/>
          </reference>
        </references>
      </pivotArea>
    </format>
    <format dxfId="502">
      <pivotArea dataOnly="0" labelOnly="1" outline="0" fieldPosition="0">
        <references count="5">
          <reference field="5" count="1" selected="0">
            <x v="80"/>
          </reference>
          <reference field="6" count="1" selected="0">
            <x v="115"/>
          </reference>
          <reference field="7" count="1" selected="0">
            <x v="42"/>
          </reference>
          <reference field="8" count="1" selected="0">
            <x v="23"/>
          </reference>
          <reference field="10" count="1">
            <x v="132"/>
          </reference>
        </references>
      </pivotArea>
    </format>
    <format dxfId="503">
      <pivotArea field="10" type="button" dataOnly="0" labelOnly="1" outline="0" axis="axisRow" fieldPosition="4"/>
    </format>
    <format dxfId="504">
      <pivotArea field="8" type="button" dataOnly="0" labelOnly="1" outline="0" axis="axisRow" fieldPosition="3"/>
    </format>
    <format dxfId="505">
      <pivotArea dataOnly="0" labelOnly="1" outline="0" fieldPosition="0">
        <references count="4">
          <reference field="5" count="1" selected="0">
            <x v="29"/>
          </reference>
          <reference field="6" count="1" selected="0">
            <x v="103"/>
          </reference>
          <reference field="7" count="1" selected="0">
            <x v="0"/>
          </reference>
          <reference field="8" count="1">
            <x v="0"/>
          </reference>
        </references>
      </pivotArea>
    </format>
    <format dxfId="506">
      <pivotArea dataOnly="0" labelOnly="1" outline="0" fieldPosition="0">
        <references count="4">
          <reference field="5" count="1" selected="0">
            <x v="83"/>
          </reference>
          <reference field="6" count="1" selected="0">
            <x v="29"/>
          </reference>
          <reference field="7" count="1" selected="0">
            <x v="1"/>
          </reference>
          <reference field="8" count="1">
            <x v="1"/>
          </reference>
        </references>
      </pivotArea>
    </format>
    <format dxfId="507">
      <pivotArea dataOnly="0" labelOnly="1" outline="0" fieldPosition="0">
        <references count="4">
          <reference field="5" count="1" selected="0">
            <x v="42"/>
          </reference>
          <reference field="6" count="1" selected="0">
            <x v="44"/>
          </reference>
          <reference field="7" count="1" selected="0">
            <x v="2"/>
          </reference>
          <reference field="8" count="1">
            <x v="3"/>
          </reference>
        </references>
      </pivotArea>
    </format>
    <format dxfId="508">
      <pivotArea dataOnly="0" labelOnly="1" outline="0" fieldPosition="0">
        <references count="4">
          <reference field="5" count="1" selected="0">
            <x v="33"/>
          </reference>
          <reference field="6" count="1" selected="0">
            <x v="21"/>
          </reference>
          <reference field="7" count="1" selected="0">
            <x v="3"/>
          </reference>
          <reference field="8" count="1">
            <x v="5"/>
          </reference>
        </references>
      </pivotArea>
    </format>
    <format dxfId="509">
      <pivotArea dataOnly="0" labelOnly="1" outline="0" fieldPosition="0">
        <references count="4">
          <reference field="5" count="1" selected="0">
            <x v="31"/>
          </reference>
          <reference field="6" count="1" selected="0">
            <x v="30"/>
          </reference>
          <reference field="7" count="1" selected="0">
            <x v="3"/>
          </reference>
          <reference field="8" count="1">
            <x v="6"/>
          </reference>
        </references>
      </pivotArea>
    </format>
    <format dxfId="510">
      <pivotArea dataOnly="0" labelOnly="1" outline="0" fieldPosition="0">
        <references count="4">
          <reference field="5" count="1" selected="0">
            <x v="62"/>
          </reference>
          <reference field="6" count="1" selected="0">
            <x v="57"/>
          </reference>
          <reference field="7" count="1" selected="0">
            <x v="3"/>
          </reference>
          <reference field="8" count="1">
            <x v="4"/>
          </reference>
        </references>
      </pivotArea>
    </format>
    <format dxfId="511">
      <pivotArea dataOnly="0" labelOnly="1" outline="0" fieldPosition="0">
        <references count="4">
          <reference field="5" count="1" selected="0">
            <x v="59"/>
          </reference>
          <reference field="6" count="1" selected="0">
            <x v="66"/>
          </reference>
          <reference field="7" count="1" selected="0">
            <x v="3"/>
          </reference>
          <reference field="8" count="1">
            <x v="7"/>
          </reference>
        </references>
      </pivotArea>
    </format>
    <format dxfId="512">
      <pivotArea dataOnly="0" labelOnly="1" outline="0" fieldPosition="0">
        <references count="4">
          <reference field="5" count="1" selected="0">
            <x v="33"/>
          </reference>
          <reference field="6" count="1" selected="0">
            <x v="83"/>
          </reference>
          <reference field="7" count="1" selected="0">
            <x v="3"/>
          </reference>
          <reference field="8" count="1">
            <x v="5"/>
          </reference>
        </references>
      </pivotArea>
    </format>
    <format dxfId="513">
      <pivotArea dataOnly="0" labelOnly="1" outline="0" fieldPosition="0">
        <references count="4">
          <reference field="5" count="1" selected="0">
            <x v="81"/>
          </reference>
          <reference field="6" count="1" selected="0">
            <x v="11"/>
          </reference>
          <reference field="7" count="1" selected="0">
            <x v="4"/>
          </reference>
          <reference field="8" count="1">
            <x v="11"/>
          </reference>
        </references>
      </pivotArea>
    </format>
    <format dxfId="514">
      <pivotArea dataOnly="0" labelOnly="1" outline="0" fieldPosition="0">
        <references count="4">
          <reference field="5" count="1" selected="0">
            <x v="69"/>
          </reference>
          <reference field="6" count="1" selected="0">
            <x v="14"/>
          </reference>
          <reference field="7" count="1" selected="0">
            <x v="4"/>
          </reference>
          <reference field="8" count="1">
            <x v="12"/>
          </reference>
        </references>
      </pivotArea>
    </format>
    <format dxfId="515">
      <pivotArea dataOnly="0" labelOnly="1" outline="0" fieldPosition="0">
        <references count="4">
          <reference field="5" count="1" selected="0">
            <x v="81"/>
          </reference>
          <reference field="6" count="1" selected="0">
            <x v="19"/>
          </reference>
          <reference field="7" count="1" selected="0">
            <x v="4"/>
          </reference>
          <reference field="8" count="1">
            <x v="11"/>
          </reference>
        </references>
      </pivotArea>
    </format>
    <format dxfId="516">
      <pivotArea dataOnly="0" labelOnly="1" outline="0" fieldPosition="0">
        <references count="4">
          <reference field="5" count="1" selected="0">
            <x v="70"/>
          </reference>
          <reference field="6" count="1" selected="0">
            <x v="41"/>
          </reference>
          <reference field="7" count="1" selected="0">
            <x v="4"/>
          </reference>
          <reference field="8" count="1">
            <x v="12"/>
          </reference>
        </references>
      </pivotArea>
    </format>
    <format dxfId="517">
      <pivotArea dataOnly="0" labelOnly="1" outline="0" fieldPosition="0">
        <references count="4">
          <reference field="5" count="1" selected="0">
            <x v="66"/>
          </reference>
          <reference field="6" count="1" selected="0">
            <x v="49"/>
          </reference>
          <reference field="7" count="1" selected="0">
            <x v="4"/>
          </reference>
          <reference field="8" count="1">
            <x v="13"/>
          </reference>
        </references>
      </pivotArea>
    </format>
    <format dxfId="518">
      <pivotArea dataOnly="0" labelOnly="1" outline="0" fieldPosition="0">
        <references count="4">
          <reference field="5" count="1" selected="0">
            <x v="69"/>
          </reference>
          <reference field="6" count="1" selected="0">
            <x v="60"/>
          </reference>
          <reference field="7" count="1" selected="0">
            <x v="4"/>
          </reference>
          <reference field="8" count="1">
            <x v="12"/>
          </reference>
        </references>
      </pivotArea>
    </format>
    <format dxfId="519">
      <pivotArea dataOnly="0" labelOnly="1" outline="0" fieldPosition="0">
        <references count="4">
          <reference field="5" count="1" selected="0">
            <x v="32"/>
          </reference>
          <reference field="6" count="1" selected="0">
            <x v="65"/>
          </reference>
          <reference field="7" count="1" selected="0">
            <x v="4"/>
          </reference>
          <reference field="8" count="1">
            <x v="9"/>
          </reference>
        </references>
      </pivotArea>
    </format>
    <format dxfId="520">
      <pivotArea dataOnly="0" labelOnly="1" outline="0" fieldPosition="0">
        <references count="4">
          <reference field="5" count="1" selected="0">
            <x v="81"/>
          </reference>
          <reference field="6" count="1" selected="0">
            <x v="79"/>
          </reference>
          <reference field="7" count="1" selected="0">
            <x v="4"/>
          </reference>
          <reference field="8" count="1">
            <x v="11"/>
          </reference>
        </references>
      </pivotArea>
    </format>
    <format dxfId="521">
      <pivotArea dataOnly="0" labelOnly="1" outline="0" fieldPosition="0">
        <references count="4">
          <reference field="5" count="1" selected="0">
            <x v="18"/>
          </reference>
          <reference field="6" count="1" selected="0">
            <x v="86"/>
          </reference>
          <reference field="7" count="1" selected="0">
            <x v="4"/>
          </reference>
          <reference field="8" count="1">
            <x v="10"/>
          </reference>
        </references>
      </pivotArea>
    </format>
    <format dxfId="522">
      <pivotArea dataOnly="0" labelOnly="1" outline="0" fieldPosition="0">
        <references count="4">
          <reference field="5" count="1" selected="0">
            <x v="70"/>
          </reference>
          <reference field="6" count="1" selected="0">
            <x v="88"/>
          </reference>
          <reference field="7" count="1" selected="0">
            <x v="4"/>
          </reference>
          <reference field="8" count="1">
            <x v="12"/>
          </reference>
        </references>
      </pivotArea>
    </format>
    <format dxfId="523">
      <pivotArea dataOnly="0" labelOnly="1" outline="0" fieldPosition="0">
        <references count="4">
          <reference field="5" count="1" selected="0">
            <x v="81"/>
          </reference>
          <reference field="6" count="1" selected="0">
            <x v="90"/>
          </reference>
          <reference field="7" count="1" selected="0">
            <x v="4"/>
          </reference>
          <reference field="8" count="1">
            <x v="11"/>
          </reference>
        </references>
      </pivotArea>
    </format>
    <format dxfId="524">
      <pivotArea dataOnly="0" labelOnly="1" outline="0" fieldPosition="0">
        <references count="4">
          <reference field="5" count="1" selected="0">
            <x v="16"/>
          </reference>
          <reference field="6" count="1" selected="0">
            <x v="118"/>
          </reference>
          <reference field="7" count="1" selected="0">
            <x v="4"/>
          </reference>
          <reference field="8" count="1">
            <x v="15"/>
          </reference>
        </references>
      </pivotArea>
    </format>
    <format dxfId="525">
      <pivotArea dataOnly="0" labelOnly="1" outline="0" fieldPosition="0">
        <references count="4">
          <reference field="5" count="1" selected="0">
            <x v="32"/>
          </reference>
          <reference field="6" count="1" selected="0">
            <x v="123"/>
          </reference>
          <reference field="7" count="1" selected="0">
            <x v="4"/>
          </reference>
          <reference field="8" count="1">
            <x v="9"/>
          </reference>
        </references>
      </pivotArea>
    </format>
    <format dxfId="526">
      <pivotArea dataOnly="0" labelOnly="1" outline="0" fieldPosition="0">
        <references count="4">
          <reference field="5" count="1" selected="0">
            <x v="64"/>
          </reference>
          <reference field="6" count="1" selected="0">
            <x v="43"/>
          </reference>
          <reference field="7" count="1" selected="0">
            <x v="5"/>
          </reference>
          <reference field="8" count="1">
            <x v="14"/>
          </reference>
        </references>
      </pivotArea>
    </format>
    <format dxfId="527">
      <pivotArea dataOnly="0" labelOnly="1" outline="0" fieldPosition="0">
        <references count="4">
          <reference field="5" count="1" selected="0">
            <x v="36"/>
          </reference>
          <reference field="6" count="1" selected="0">
            <x v="58"/>
          </reference>
          <reference field="7" count="1" selected="0">
            <x v="5"/>
          </reference>
          <reference field="8" count="1">
            <x v="15"/>
          </reference>
        </references>
      </pivotArea>
    </format>
    <format dxfId="528">
      <pivotArea dataOnly="0" labelOnly="1" outline="0" fieldPosition="0">
        <references count="4">
          <reference field="5" count="1" selected="0">
            <x v="55"/>
          </reference>
          <reference field="6" count="1" selected="0">
            <x v="1"/>
          </reference>
          <reference field="7" count="1" selected="0">
            <x v="6"/>
          </reference>
          <reference field="8" count="1">
            <x v="16"/>
          </reference>
        </references>
      </pivotArea>
    </format>
    <format dxfId="529">
      <pivotArea dataOnly="0" labelOnly="1" outline="0" fieldPosition="0">
        <references count="4">
          <reference field="5" count="1" selected="0">
            <x v="21"/>
          </reference>
          <reference field="6" count="1" selected="0">
            <x v="51"/>
          </reference>
          <reference field="7" count="1" selected="0">
            <x v="7"/>
          </reference>
          <reference field="8" count="1">
            <x v="19"/>
          </reference>
        </references>
      </pivotArea>
    </format>
    <format dxfId="530">
      <pivotArea dataOnly="0" labelOnly="1" outline="0" fieldPosition="0">
        <references count="4">
          <reference field="5" count="1" selected="0">
            <x v="10"/>
          </reference>
          <reference field="6" count="1" selected="0">
            <x v="102"/>
          </reference>
          <reference field="7" count="1" selected="0">
            <x v="8"/>
          </reference>
          <reference field="8" count="1">
            <x v="20"/>
          </reference>
        </references>
      </pivotArea>
    </format>
    <format dxfId="531">
      <pivotArea dataOnly="0" labelOnly="1" outline="0" fieldPosition="0">
        <references count="4">
          <reference field="5" count="1" selected="0">
            <x v="84"/>
          </reference>
          <reference field="6" count="1" selected="0">
            <x v="64"/>
          </reference>
          <reference field="7" count="1" selected="0">
            <x v="9"/>
          </reference>
          <reference field="8" count="1">
            <x v="21"/>
          </reference>
        </references>
      </pivotArea>
    </format>
    <format dxfId="532">
      <pivotArea dataOnly="0" labelOnly="1" outline="0" fieldPosition="0">
        <references count="4">
          <reference field="5" count="1" selected="0">
            <x v="85"/>
          </reference>
          <reference field="6" count="1" selected="0">
            <x v="55"/>
          </reference>
          <reference field="7" count="1" selected="0">
            <x v="10"/>
          </reference>
          <reference field="8" count="1">
            <x v="22"/>
          </reference>
        </references>
      </pivotArea>
    </format>
    <format dxfId="533">
      <pivotArea dataOnly="0" labelOnly="1" outline="0" fieldPosition="0">
        <references count="4">
          <reference field="5" count="1" selected="0">
            <x v="44"/>
          </reference>
          <reference field="6" count="1" selected="0">
            <x v="47"/>
          </reference>
          <reference field="7" count="1" selected="0">
            <x v="11"/>
          </reference>
          <reference field="8" count="1">
            <x v="24"/>
          </reference>
        </references>
      </pivotArea>
    </format>
    <format dxfId="534">
      <pivotArea dataOnly="0" labelOnly="1" outline="0" fieldPosition="0">
        <references count="4">
          <reference field="5" count="1" selected="0">
            <x v="49"/>
          </reference>
          <reference field="6" count="1" selected="0">
            <x v="28"/>
          </reference>
          <reference field="7" count="1" selected="0">
            <x v="12"/>
          </reference>
          <reference field="8" count="1">
            <x v="25"/>
          </reference>
        </references>
      </pivotArea>
    </format>
    <format dxfId="535">
      <pivotArea dataOnly="0" labelOnly="1" outline="0" fieldPosition="0">
        <references count="4">
          <reference field="5" count="1" selected="0">
            <x v="8"/>
          </reference>
          <reference field="6" count="1" selected="0">
            <x v="6"/>
          </reference>
          <reference field="7" count="1" selected="0">
            <x v="13"/>
          </reference>
          <reference field="8" count="1">
            <x v="28"/>
          </reference>
        </references>
      </pivotArea>
    </format>
    <format dxfId="536">
      <pivotArea dataOnly="0" labelOnly="1" outline="0" fieldPosition="0">
        <references count="4">
          <reference field="5" count="1" selected="0">
            <x v="52"/>
          </reference>
          <reference field="6" count="1" selected="0">
            <x v="24"/>
          </reference>
          <reference field="7" count="1" selected="0">
            <x v="13"/>
          </reference>
          <reference field="8" count="1">
            <x v="26"/>
          </reference>
        </references>
      </pivotArea>
    </format>
    <format dxfId="537">
      <pivotArea dataOnly="0" labelOnly="1" outline="0" fieldPosition="0">
        <references count="4">
          <reference field="5" count="1" selected="0">
            <x v="6"/>
          </reference>
          <reference field="6" count="1" selected="0">
            <x v="26"/>
          </reference>
          <reference field="7" count="1" selected="0">
            <x v="13"/>
          </reference>
          <reference field="8" count="1">
            <x v="27"/>
          </reference>
        </references>
      </pivotArea>
    </format>
    <format dxfId="538">
      <pivotArea dataOnly="0" labelOnly="1" outline="0" fieldPosition="0">
        <references count="4">
          <reference field="5" count="1" selected="0">
            <x v="40"/>
          </reference>
          <reference field="6" count="1" selected="0">
            <x v="18"/>
          </reference>
          <reference field="7" count="1" selected="0">
            <x v="14"/>
          </reference>
          <reference field="8" count="1">
            <x v="29"/>
          </reference>
        </references>
      </pivotArea>
    </format>
    <format dxfId="539">
      <pivotArea dataOnly="0" labelOnly="1" outline="0" fieldPosition="0">
        <references count="4">
          <reference field="5" count="1" selected="0">
            <x v="12"/>
          </reference>
          <reference field="6" count="1" selected="0">
            <x v="80"/>
          </reference>
          <reference field="7" count="1" selected="0">
            <x v="14"/>
          </reference>
          <reference field="8" count="1">
            <x v="30"/>
          </reference>
        </references>
      </pivotArea>
    </format>
    <format dxfId="540">
      <pivotArea dataOnly="0" labelOnly="1" outline="0" fieldPosition="0">
        <references count="4">
          <reference field="5" count="1" selected="0">
            <x v="9"/>
          </reference>
          <reference field="6" count="1" selected="0">
            <x v="98"/>
          </reference>
          <reference field="7" count="1" selected="0">
            <x v="14"/>
          </reference>
          <reference field="8" count="1">
            <x v="17"/>
          </reference>
        </references>
      </pivotArea>
    </format>
    <format dxfId="541">
      <pivotArea dataOnly="0" labelOnly="1" outline="0" fieldPosition="0">
        <references count="4">
          <reference field="5" count="1" selected="0">
            <x v="0"/>
          </reference>
          <reference field="6" count="1" selected="0">
            <x v="67"/>
          </reference>
          <reference field="7" count="1" selected="0">
            <x v="15"/>
          </reference>
          <reference field="8" count="1">
            <x v="31"/>
          </reference>
        </references>
      </pivotArea>
    </format>
    <format dxfId="542">
      <pivotArea dataOnly="0" labelOnly="1" outline="0" fieldPosition="0">
        <references count="4">
          <reference field="5" count="1" selected="0">
            <x v="86"/>
          </reference>
          <reference field="6" count="1" selected="0">
            <x v="2"/>
          </reference>
          <reference field="7" count="1" selected="0">
            <x v="16"/>
          </reference>
          <reference field="8" count="1">
            <x v="32"/>
          </reference>
        </references>
      </pivotArea>
    </format>
    <format dxfId="543">
      <pivotArea dataOnly="0" labelOnly="1" outline="0" fieldPosition="0">
        <references count="4">
          <reference field="5" count="1" selected="0">
            <x v="78"/>
          </reference>
          <reference field="6" count="1" selected="0">
            <x v="111"/>
          </reference>
          <reference field="7" count="1" selected="0">
            <x v="17"/>
          </reference>
          <reference field="8" count="1">
            <x v="33"/>
          </reference>
        </references>
      </pivotArea>
    </format>
    <format dxfId="544">
      <pivotArea dataOnly="0" labelOnly="1" outline="0" fieldPosition="0">
        <references count="4">
          <reference field="5" count="1" selected="0">
            <x v="87"/>
          </reference>
          <reference field="6" count="1" selected="0">
            <x v="3"/>
          </reference>
          <reference field="7" count="1" selected="0">
            <x v="18"/>
          </reference>
          <reference field="8" count="1">
            <x v="35"/>
          </reference>
        </references>
      </pivotArea>
    </format>
    <format dxfId="545">
      <pivotArea dataOnly="0" labelOnly="1" outline="0" fieldPosition="0">
        <references count="4">
          <reference field="5" count="1" selected="0">
            <x v="25"/>
          </reference>
          <reference field="6" count="1" selected="0">
            <x v="17"/>
          </reference>
          <reference field="7" count="1" selected="0">
            <x v="18"/>
          </reference>
          <reference field="8" count="1">
            <x v="34"/>
          </reference>
        </references>
      </pivotArea>
    </format>
    <format dxfId="546">
      <pivotArea dataOnly="0" labelOnly="1" outline="0" fieldPosition="0">
        <references count="4">
          <reference field="5" count="1" selected="0">
            <x v="54"/>
          </reference>
          <reference field="6" count="1" selected="0">
            <x v="74"/>
          </reference>
          <reference field="7" count="1" selected="0">
            <x v="19"/>
          </reference>
          <reference field="8" count="1">
            <x v="2"/>
          </reference>
        </references>
      </pivotArea>
    </format>
    <format dxfId="547">
      <pivotArea dataOnly="0" labelOnly="1" outline="0" fieldPosition="0">
        <references count="4">
          <reference field="5" count="1" selected="0">
            <x v="30"/>
          </reference>
          <reference field="6" count="1" selected="0">
            <x v="38"/>
          </reference>
          <reference field="7" count="1" selected="0">
            <x v="20"/>
          </reference>
          <reference field="8" count="1">
            <x v="36"/>
          </reference>
        </references>
      </pivotArea>
    </format>
    <format dxfId="548">
      <pivotArea dataOnly="0" labelOnly="1" outline="0" fieldPosition="0">
        <references count="4">
          <reference field="5" count="1" selected="0">
            <x v="5"/>
          </reference>
          <reference field="6" count="1" selected="0">
            <x v="0"/>
          </reference>
          <reference field="7" count="1" selected="0">
            <x v="21"/>
          </reference>
          <reference field="8" count="1">
            <x v="37"/>
          </reference>
        </references>
      </pivotArea>
    </format>
    <format dxfId="549">
      <pivotArea dataOnly="0" labelOnly="1" outline="0" fieldPosition="0">
        <references count="4">
          <reference field="5" count="1" selected="0">
            <x v="37"/>
          </reference>
          <reference field="6" count="1" selected="0">
            <x v="59"/>
          </reference>
          <reference field="7" count="1" selected="0">
            <x v="21"/>
          </reference>
          <reference field="8" count="1">
            <x v="38"/>
          </reference>
        </references>
      </pivotArea>
    </format>
    <format dxfId="550">
      <pivotArea dataOnly="0" labelOnly="1" outline="0" fieldPosition="0">
        <references count="4">
          <reference field="5" count="1" selected="0">
            <x v="5"/>
          </reference>
          <reference field="6" count="1" selected="0">
            <x v="70"/>
          </reference>
          <reference field="7" count="1" selected="0">
            <x v="21"/>
          </reference>
          <reference field="8" count="1">
            <x v="37"/>
          </reference>
        </references>
      </pivotArea>
    </format>
    <format dxfId="551">
      <pivotArea dataOnly="0" labelOnly="1" outline="0" fieldPosition="0">
        <references count="4">
          <reference field="5" count="1" selected="0">
            <x v="76"/>
          </reference>
          <reference field="6" count="1" selected="0">
            <x v="122"/>
          </reference>
          <reference field="7" count="1" selected="0">
            <x v="22"/>
          </reference>
          <reference field="8" count="1">
            <x v="39"/>
          </reference>
        </references>
      </pivotArea>
    </format>
    <format dxfId="552">
      <pivotArea dataOnly="0" labelOnly="1" outline="0" fieldPosition="0">
        <references count="4">
          <reference field="5" count="1" selected="0">
            <x v="65"/>
          </reference>
          <reference field="6" count="1" selected="0">
            <x v="104"/>
          </reference>
          <reference field="7" count="1" selected="0">
            <x v="23"/>
          </reference>
          <reference field="8" count="1">
            <x v="40"/>
          </reference>
        </references>
      </pivotArea>
    </format>
    <format dxfId="553">
      <pivotArea dataOnly="0" labelOnly="1" outline="0" fieldPosition="0">
        <references count="4">
          <reference field="5" count="1" selected="0">
            <x v="19"/>
          </reference>
          <reference field="6" count="1" selected="0">
            <x v="23"/>
          </reference>
          <reference field="7" count="1" selected="0">
            <x v="24"/>
          </reference>
          <reference field="8" count="1">
            <x v="41"/>
          </reference>
        </references>
      </pivotArea>
    </format>
    <format dxfId="554">
      <pivotArea dataOnly="0" labelOnly="1" outline="0" fieldPosition="0">
        <references count="4">
          <reference field="5" count="1" selected="0">
            <x v="26"/>
          </reference>
          <reference field="6" count="1" selected="0">
            <x v="40"/>
          </reference>
          <reference field="7" count="1" selected="0">
            <x v="24"/>
          </reference>
          <reference field="8" count="1">
            <x v="45"/>
          </reference>
        </references>
      </pivotArea>
    </format>
    <format dxfId="555">
      <pivotArea dataOnly="0" labelOnly="1" outline="0" fieldPosition="0">
        <references count="4">
          <reference field="5" count="1" selected="0">
            <x v="2"/>
          </reference>
          <reference field="6" count="1" selected="0">
            <x v="85"/>
          </reference>
          <reference field="7" count="1" selected="0">
            <x v="25"/>
          </reference>
          <reference field="8" count="1">
            <x v="43"/>
          </reference>
        </references>
      </pivotArea>
    </format>
    <format dxfId="556">
      <pivotArea dataOnly="0" labelOnly="1" outline="0" fieldPosition="0">
        <references count="4">
          <reference field="5" count="1" selected="0">
            <x v="47"/>
          </reference>
          <reference field="6" count="1" selected="0">
            <x v="7"/>
          </reference>
          <reference field="7" count="1" selected="0">
            <x v="26"/>
          </reference>
          <reference field="8" count="1">
            <x v="8"/>
          </reference>
        </references>
      </pivotArea>
    </format>
    <format dxfId="557">
      <pivotArea dataOnly="0" labelOnly="1" outline="0" fieldPosition="0">
        <references count="4">
          <reference field="5" count="1" selected="0">
            <x v="35"/>
          </reference>
          <reference field="6" count="1" selected="0">
            <x v="33"/>
          </reference>
          <reference field="7" count="1" selected="0">
            <x v="26"/>
          </reference>
          <reference field="8" count="1">
            <x v="44"/>
          </reference>
        </references>
      </pivotArea>
    </format>
    <format dxfId="558">
      <pivotArea dataOnly="0" labelOnly="1" outline="0" fieldPosition="0">
        <references count="4">
          <reference field="5" count="1" selected="0">
            <x v="47"/>
          </reference>
          <reference field="6" count="1" selected="0">
            <x v="92"/>
          </reference>
          <reference field="7" count="1" selected="0">
            <x v="26"/>
          </reference>
          <reference field="8" count="1">
            <x v="8"/>
          </reference>
        </references>
      </pivotArea>
    </format>
    <format dxfId="559">
      <pivotArea dataOnly="0" labelOnly="1" outline="0" fieldPosition="0">
        <references count="4">
          <reference field="5" count="1" selected="0">
            <x v="68"/>
          </reference>
          <reference field="6" count="1" selected="0">
            <x v="25"/>
          </reference>
          <reference field="7" count="1" selected="0">
            <x v="27"/>
          </reference>
          <reference field="8" count="1">
            <x v="46"/>
          </reference>
        </references>
      </pivotArea>
    </format>
    <format dxfId="560">
      <pivotArea dataOnly="0" labelOnly="1" outline="0" fieldPosition="0">
        <references count="4">
          <reference field="5" count="1" selected="0">
            <x v="26"/>
          </reference>
          <reference field="6" count="1" selected="0">
            <x v="32"/>
          </reference>
          <reference field="7" count="1" selected="0">
            <x v="27"/>
          </reference>
          <reference field="8" count="1">
            <x v="45"/>
          </reference>
        </references>
      </pivotArea>
    </format>
    <format dxfId="561">
      <pivotArea dataOnly="0" labelOnly="1" outline="0" fieldPosition="0">
        <references count="4">
          <reference field="5" count="1" selected="0">
            <x v="74"/>
          </reference>
          <reference field="6" count="1" selected="0">
            <x v="50"/>
          </reference>
          <reference field="7" count="1" selected="0">
            <x v="27"/>
          </reference>
          <reference field="8" count="1">
            <x v="42"/>
          </reference>
        </references>
      </pivotArea>
    </format>
    <format dxfId="562">
      <pivotArea dataOnly="0" labelOnly="1" outline="0" fieldPosition="0">
        <references count="4">
          <reference field="5" count="1" selected="0">
            <x v="26"/>
          </reference>
          <reference field="6" count="1" selected="0">
            <x v="112"/>
          </reference>
          <reference field="7" count="1" selected="0">
            <x v="27"/>
          </reference>
          <reference field="8" count="1">
            <x v="45"/>
          </reference>
        </references>
      </pivotArea>
    </format>
    <format dxfId="563">
      <pivotArea dataOnly="0" labelOnly="1" outline="0" fieldPosition="0">
        <references count="4">
          <reference field="5" count="1" selected="0">
            <x v="17"/>
          </reference>
          <reference field="6" count="1" selected="0">
            <x v="9"/>
          </reference>
          <reference field="7" count="1" selected="0">
            <x v="28"/>
          </reference>
          <reference field="8" count="1">
            <x v="47"/>
          </reference>
        </references>
      </pivotArea>
    </format>
    <format dxfId="564">
      <pivotArea dataOnly="0" labelOnly="1" outline="0" fieldPosition="0">
        <references count="4">
          <reference field="5" count="1" selected="0">
            <x v="61"/>
          </reference>
          <reference field="6" count="1" selected="0">
            <x v="37"/>
          </reference>
          <reference field="7" count="1" selected="0">
            <x v="28"/>
          </reference>
          <reference field="8" count="1">
            <x v="48"/>
          </reference>
        </references>
      </pivotArea>
    </format>
    <format dxfId="565">
      <pivotArea dataOnly="0" labelOnly="1" outline="0" fieldPosition="0">
        <references count="4">
          <reference field="5" count="1" selected="0">
            <x v="17"/>
          </reference>
          <reference field="6" count="1" selected="0">
            <x v="126"/>
          </reference>
          <reference field="7" count="1" selected="0">
            <x v="28"/>
          </reference>
          <reference field="8" count="1">
            <x v="47"/>
          </reference>
        </references>
      </pivotArea>
    </format>
    <format dxfId="566">
      <pivotArea dataOnly="0" labelOnly="1" outline="0" fieldPosition="0">
        <references count="4">
          <reference field="5" count="1" selected="0">
            <x v="11"/>
          </reference>
          <reference field="6" count="1" selected="0">
            <x v="31"/>
          </reference>
          <reference field="7" count="1" selected="0">
            <x v="29"/>
          </reference>
          <reference field="8" count="1">
            <x v="49"/>
          </reference>
        </references>
      </pivotArea>
    </format>
    <format dxfId="567">
      <pivotArea dataOnly="0" labelOnly="1" outline="0" fieldPosition="0">
        <references count="4">
          <reference field="5" count="1" selected="0">
            <x v="14"/>
          </reference>
          <reference field="6" count="1" selected="0">
            <x v="73"/>
          </reference>
          <reference field="7" count="1" selected="0">
            <x v="30"/>
          </reference>
          <reference field="8" count="1">
            <x v="50"/>
          </reference>
        </references>
      </pivotArea>
    </format>
    <format dxfId="568">
      <pivotArea dataOnly="0" labelOnly="1" outline="0" fieldPosition="0">
        <references count="4">
          <reference field="5" count="1" selected="0">
            <x v="19"/>
          </reference>
          <reference field="6" count="1" selected="0">
            <x v="5"/>
          </reference>
          <reference field="7" count="1" selected="0">
            <x v="31"/>
          </reference>
          <reference field="8" count="1">
            <x v="41"/>
          </reference>
        </references>
      </pivotArea>
    </format>
    <format dxfId="569">
      <pivotArea dataOnly="0" labelOnly="1" outline="0" fieldPosition="0">
        <references count="4">
          <reference field="5" count="1" selected="0">
            <x v="88"/>
          </reference>
          <reference field="6" count="1" selected="0">
            <x v="52"/>
          </reference>
          <reference field="7" count="1" selected="0">
            <x v="31"/>
          </reference>
          <reference field="8" count="1">
            <x v="52"/>
          </reference>
        </references>
      </pivotArea>
    </format>
    <format dxfId="570">
      <pivotArea dataOnly="0" labelOnly="1" outline="0" fieldPosition="0">
        <references count="4">
          <reference field="5" count="1" selected="0">
            <x v="67"/>
          </reference>
          <reference field="6" count="1" selected="0">
            <x v="100"/>
          </reference>
          <reference field="7" count="1" selected="0">
            <x v="32"/>
          </reference>
          <reference field="8" count="1">
            <x v="53"/>
          </reference>
        </references>
      </pivotArea>
    </format>
    <format dxfId="571">
      <pivotArea dataOnly="0" labelOnly="1" outline="0" fieldPosition="0">
        <references count="4">
          <reference field="5" count="1" selected="0">
            <x v="22"/>
          </reference>
          <reference field="6" count="1" selected="0">
            <x v="101"/>
          </reference>
          <reference field="7" count="1" selected="0">
            <x v="33"/>
          </reference>
          <reference field="8" count="1">
            <x v="54"/>
          </reference>
        </references>
      </pivotArea>
    </format>
    <format dxfId="572">
      <pivotArea dataOnly="0" labelOnly="1" outline="0" fieldPosition="0">
        <references count="4">
          <reference field="5" count="1" selected="0">
            <x v="37"/>
          </reference>
          <reference field="6" count="1" selected="0">
            <x v="10"/>
          </reference>
          <reference field="7" count="1" selected="0">
            <x v="34"/>
          </reference>
          <reference field="8" count="1">
            <x v="38"/>
          </reference>
        </references>
      </pivotArea>
    </format>
    <format dxfId="573">
      <pivotArea dataOnly="0" labelOnly="1" outline="0" fieldPosition="0">
        <references count="4">
          <reference field="5" count="1" selected="0">
            <x v="3"/>
          </reference>
          <reference field="6" count="1" selected="0">
            <x v="56"/>
          </reference>
          <reference field="7" count="1" selected="0">
            <x v="35"/>
          </reference>
          <reference field="8" count="1">
            <x v="56"/>
          </reference>
        </references>
      </pivotArea>
    </format>
    <format dxfId="574">
      <pivotArea dataOnly="0" labelOnly="1" outline="0" fieldPosition="0">
        <references count="4">
          <reference field="5" count="1" selected="0">
            <x v="48"/>
          </reference>
          <reference field="6" count="1" selected="0">
            <x v="78"/>
          </reference>
          <reference field="7" count="1" selected="0">
            <x v="35"/>
          </reference>
          <reference field="8" count="1">
            <x v="55"/>
          </reference>
        </references>
      </pivotArea>
    </format>
    <format dxfId="575">
      <pivotArea dataOnly="0" labelOnly="1" outline="0" fieldPosition="0">
        <references count="4">
          <reference field="5" count="1" selected="0">
            <x v="31"/>
          </reference>
          <reference field="6" count="1" selected="0">
            <x v="30"/>
          </reference>
          <reference field="7" count="1" selected="0">
            <x v="36"/>
          </reference>
          <reference field="8" count="1">
            <x v="6"/>
          </reference>
        </references>
      </pivotArea>
    </format>
    <format dxfId="576">
      <pivotArea dataOnly="0" labelOnly="1" outline="0" fieldPosition="0">
        <references count="4">
          <reference field="5" count="1" selected="0">
            <x v="82"/>
          </reference>
          <reference field="6" count="1" selected="0">
            <x v="75"/>
          </reference>
          <reference field="7" count="1" selected="0">
            <x v="36"/>
          </reference>
          <reference field="8" count="1">
            <x v="57"/>
          </reference>
        </references>
      </pivotArea>
    </format>
    <format dxfId="577">
      <pivotArea dataOnly="0" labelOnly="1" outline="0" fieldPosition="0">
        <references count="4">
          <reference field="5" count="1" selected="0">
            <x v="28"/>
          </reference>
          <reference field="6" count="1" selected="0">
            <x v="12"/>
          </reference>
          <reference field="7" count="1" selected="0">
            <x v="37"/>
          </reference>
          <reference field="8" count="1">
            <x v="18"/>
          </reference>
        </references>
      </pivotArea>
    </format>
    <format dxfId="578">
      <pivotArea dataOnly="0" labelOnly="1" outline="0" fieldPosition="0">
        <references count="4">
          <reference field="5" count="1" selected="0">
            <x v="71"/>
          </reference>
          <reference field="6" count="1" selected="0">
            <x v="16"/>
          </reference>
          <reference field="7" count="1" selected="0">
            <x v="37"/>
          </reference>
          <reference field="8" count="1">
            <x v="59"/>
          </reference>
        </references>
      </pivotArea>
    </format>
    <format dxfId="579">
      <pivotArea dataOnly="0" labelOnly="1" outline="0" fieldPosition="0">
        <references count="4">
          <reference field="5" count="1" selected="0">
            <x v="5"/>
          </reference>
          <reference field="6" count="1" selected="0">
            <x v="71"/>
          </reference>
          <reference field="7" count="1" selected="0">
            <x v="37"/>
          </reference>
          <reference field="8" count="1">
            <x v="37"/>
          </reference>
        </references>
      </pivotArea>
    </format>
    <format dxfId="580">
      <pivotArea dataOnly="0" labelOnly="1" outline="0" fieldPosition="0">
        <references count="4">
          <reference field="5" count="1" selected="0">
            <x v="13"/>
          </reference>
          <reference field="6" count="1" selected="0">
            <x v="72"/>
          </reference>
          <reference field="7" count="1" selected="0">
            <x v="37"/>
          </reference>
          <reference field="8" count="1">
            <x v="58"/>
          </reference>
        </references>
      </pivotArea>
    </format>
    <format dxfId="581">
      <pivotArea dataOnly="0" labelOnly="1" outline="0" fieldPosition="0">
        <references count="4">
          <reference field="5" count="1" selected="0">
            <x v="71"/>
          </reference>
          <reference field="6" count="1" selected="0">
            <x v="95"/>
          </reference>
          <reference field="7" count="1" selected="0">
            <x v="37"/>
          </reference>
          <reference field="8" count="1">
            <x v="59"/>
          </reference>
        </references>
      </pivotArea>
    </format>
    <format dxfId="582">
      <pivotArea dataOnly="0" labelOnly="1" outline="0" fieldPosition="0">
        <references count="4">
          <reference field="5" count="1" selected="0">
            <x v="13"/>
          </reference>
          <reference field="6" count="1" selected="0">
            <x v="127"/>
          </reference>
          <reference field="7" count="1" selected="0">
            <x v="37"/>
          </reference>
          <reference field="8" count="1">
            <x v="58"/>
          </reference>
        </references>
      </pivotArea>
    </format>
    <format dxfId="583">
      <pivotArea dataOnly="0" labelOnly="1" outline="0" fieldPosition="0">
        <references count="4">
          <reference field="5" count="1" selected="0">
            <x v="77"/>
          </reference>
          <reference field="6" count="1" selected="0">
            <x v="117"/>
          </reference>
          <reference field="7" count="1" selected="0">
            <x v="38"/>
          </reference>
          <reference field="8" count="1">
            <x v="60"/>
          </reference>
        </references>
      </pivotArea>
    </format>
    <format dxfId="584">
      <pivotArea dataOnly="0" labelOnly="1" outline="0" fieldPosition="0">
        <references count="4">
          <reference field="5" count="1" selected="0">
            <x v="23"/>
          </reference>
          <reference field="6" count="1" selected="0">
            <x v="46"/>
          </reference>
          <reference field="7" count="1" selected="0">
            <x v="39"/>
          </reference>
          <reference field="8" count="1">
            <x v="51"/>
          </reference>
        </references>
      </pivotArea>
    </format>
    <format dxfId="585">
      <pivotArea dataOnly="0" labelOnly="1" outline="0" fieldPosition="0">
        <references count="4">
          <reference field="5" count="1" selected="0">
            <x v="58"/>
          </reference>
          <reference field="6" count="1" selected="0">
            <x v="48"/>
          </reference>
          <reference field="7" count="1" selected="0">
            <x v="39"/>
          </reference>
          <reference field="8" count="1">
            <x v="62"/>
          </reference>
        </references>
      </pivotArea>
    </format>
    <format dxfId="586">
      <pivotArea dataOnly="0" labelOnly="1" outline="0" fieldPosition="0">
        <references count="4">
          <reference field="5" count="1" selected="0">
            <x v="53"/>
          </reference>
          <reference field="6" count="1" selected="0">
            <x v="53"/>
          </reference>
          <reference field="7" count="1" selected="0">
            <x v="39"/>
          </reference>
          <reference field="8" count="1">
            <x v="61"/>
          </reference>
        </references>
      </pivotArea>
    </format>
    <format dxfId="587">
      <pivotArea dataOnly="0" labelOnly="1" outline="0" fieldPosition="0">
        <references count="4">
          <reference field="5" count="1" selected="0">
            <x v="1"/>
          </reference>
          <reference field="6" count="1" selected="0">
            <x v="89"/>
          </reference>
          <reference field="7" count="1" selected="0">
            <x v="40"/>
          </reference>
          <reference field="8" count="1">
            <x v="63"/>
          </reference>
        </references>
      </pivotArea>
    </format>
    <format dxfId="588">
      <pivotArea dataOnly="0" labelOnly="1" outline="0" fieldPosition="0">
        <references count="4">
          <reference field="5" count="1" selected="0">
            <x v="57"/>
          </reference>
          <reference field="6" count="1" selected="0">
            <x v="93"/>
          </reference>
          <reference field="7" count="1" selected="0">
            <x v="41"/>
          </reference>
          <reference field="8" count="1">
            <x v="64"/>
          </reference>
        </references>
      </pivotArea>
    </format>
    <format dxfId="589">
      <pivotArea dataOnly="0" labelOnly="1" outline="0" fieldPosition="0">
        <references count="4">
          <reference field="5" count="1" selected="0">
            <x v="34"/>
          </reference>
          <reference field="6" count="1" selected="0">
            <x v="4"/>
          </reference>
          <reference field="7" count="1" selected="0">
            <x v="42"/>
          </reference>
          <reference field="8" count="1">
            <x v="65"/>
          </reference>
        </references>
      </pivotArea>
    </format>
    <format dxfId="590">
      <pivotArea dataOnly="0" labelOnly="1" outline="0" fieldPosition="0">
        <references count="4">
          <reference field="5" count="1" selected="0">
            <x v="80"/>
          </reference>
          <reference field="6" count="1" selected="0">
            <x v="13"/>
          </reference>
          <reference field="7" count="1" selected="0">
            <x v="42"/>
          </reference>
          <reference field="8" count="1">
            <x v="23"/>
          </reference>
        </references>
      </pivotArea>
    </format>
    <format dxfId="591">
      <pivotArea dataOnly="0" labelOnly="1" outline="0" fieldPosition="0">
        <references count="4">
          <reference field="5" count="1" selected="0">
            <x v="34"/>
          </reference>
          <reference field="6" count="1" selected="0">
            <x v="96"/>
          </reference>
          <reference field="7" count="1" selected="0">
            <x v="42"/>
          </reference>
          <reference field="8" count="1">
            <x v="65"/>
          </reference>
        </references>
      </pivotArea>
    </format>
    <format dxfId="592">
      <pivotArea dataOnly="0" labelOnly="1" outline="0" fieldPosition="0">
        <references count="4">
          <reference field="5" count="1" selected="0">
            <x v="80"/>
          </reference>
          <reference field="6" count="1" selected="0">
            <x v="109"/>
          </reference>
          <reference field="7" count="1" selected="0">
            <x v="42"/>
          </reference>
          <reference field="8" count="1">
            <x v="23"/>
          </reference>
        </references>
      </pivotArea>
    </format>
    <format dxfId="593">
      <pivotArea dataOnly="0" labelOnly="1" outline="0" fieldPosition="0">
        <references count="4">
          <reference field="5" count="1" selected="0">
            <x v="34"/>
          </reference>
          <reference field="6" count="1" selected="0">
            <x v="114"/>
          </reference>
          <reference field="7" count="1" selected="0">
            <x v="42"/>
          </reference>
          <reference field="8" count="1">
            <x v="65"/>
          </reference>
        </references>
      </pivotArea>
    </format>
    <format dxfId="594">
      <pivotArea dataOnly="0" labelOnly="1" outline="0" fieldPosition="0">
        <references count="4">
          <reference field="5" count="1" selected="0">
            <x v="80"/>
          </reference>
          <reference field="6" count="1" selected="0">
            <x v="115"/>
          </reference>
          <reference field="7" count="1" selected="0">
            <x v="42"/>
          </reference>
          <reference field="8" count="1">
            <x v="23"/>
          </reference>
        </references>
      </pivotArea>
    </format>
    <format dxfId="595">
      <pivotArea dataOnly="0" labelOnly="1" outline="0" fieldPosition="0">
        <references count="5">
          <reference field="5" count="1" selected="0">
            <x v="83"/>
          </reference>
          <reference field="6" count="1" selected="0">
            <x v="29"/>
          </reference>
          <reference field="7" count="1" selected="0">
            <x v="1"/>
          </reference>
          <reference field="8" count="1" selected="0">
            <x v="1"/>
          </reference>
          <reference field="10" count="1">
            <x v="142"/>
          </reference>
        </references>
      </pivotArea>
    </format>
    <format dxfId="596">
      <pivotArea dataOnly="0" labelOnly="1" outline="0" fieldPosition="0">
        <references count="5">
          <reference field="5" count="1" selected="0">
            <x v="46"/>
          </reference>
          <reference field="6" count="1" selected="0">
            <x v="119"/>
          </reference>
          <reference field="7" count="1" selected="0">
            <x v="0"/>
          </reference>
          <reference field="8" count="1" selected="0">
            <x v="0"/>
          </reference>
          <reference field="10" count="1">
            <x v="32"/>
          </reference>
        </references>
      </pivotArea>
    </format>
    <format dxfId="597">
      <pivotArea dataOnly="0" labelOnly="1" outline="0" fieldPosition="0">
        <references count="5">
          <reference field="5" count="1" selected="0">
            <x v="42"/>
          </reference>
          <reference field="6" count="1" selected="0">
            <x v="44"/>
          </reference>
          <reference field="7" count="1" selected="0">
            <x v="2"/>
          </reference>
          <reference field="8" count="1" selected="0">
            <x v="3"/>
          </reference>
          <reference field="10" count="1">
            <x v="63"/>
          </reference>
        </references>
      </pivotArea>
    </format>
    <format dxfId="598">
      <pivotArea dataOnly="0" labelOnly="1" outline="0" fieldPosition="0">
        <references count="5">
          <reference field="5" count="1" selected="0">
            <x v="33"/>
          </reference>
          <reference field="6" count="1" selected="0">
            <x v="116"/>
          </reference>
          <reference field="7" count="1" selected="0">
            <x v="3"/>
          </reference>
          <reference field="8" count="1" selected="0">
            <x v="5"/>
          </reference>
          <reference field="10" count="1">
            <x v="121"/>
          </reference>
        </references>
      </pivotArea>
    </format>
    <format dxfId="599">
      <pivotArea dataOnly="0" labelOnly="1" outline="0" fieldPosition="0">
        <references count="5">
          <reference field="5" count="1" selected="0">
            <x v="32"/>
          </reference>
          <reference field="6" count="1" selected="0">
            <x v="124"/>
          </reference>
          <reference field="7" count="1" selected="0">
            <x v="4"/>
          </reference>
          <reference field="8" count="1" selected="0">
            <x v="9"/>
          </reference>
          <reference field="10" count="1">
            <x v="131"/>
          </reference>
        </references>
      </pivotArea>
    </format>
    <format dxfId="600">
      <pivotArea dataOnly="0" labelOnly="1" outline="0" fieldPosition="0">
        <references count="1">
          <reference field="7" count="1">
            <x v="3"/>
          </reference>
        </references>
      </pivotArea>
    </format>
    <format dxfId="601">
      <pivotArea dataOnly="0" labelOnly="1" outline="0" fieldPosition="0">
        <references count="1">
          <reference field="7" count="1">
            <x v="0"/>
          </reference>
        </references>
      </pivotArea>
    </format>
    <format dxfId="602">
      <pivotArea dataOnly="0" labelOnly="1" outline="0" fieldPosition="0">
        <references count="1">
          <reference field="7" count="1">
            <x v="4"/>
          </reference>
        </references>
      </pivotArea>
    </format>
    <format dxfId="603">
      <pivotArea dataOnly="0" labelOnly="1" outline="0" fieldPosition="0">
        <references count="1">
          <reference field="7" count="1">
            <x v="5"/>
          </reference>
        </references>
      </pivotArea>
    </format>
    <format dxfId="604">
      <pivotArea dataOnly="0" labelOnly="1" outline="0" fieldPosition="0">
        <references count="1">
          <reference field="7" count="1">
            <x v="6"/>
          </reference>
        </references>
      </pivotArea>
    </format>
    <format dxfId="605">
      <pivotArea dataOnly="0" labelOnly="1" outline="0" fieldPosition="0">
        <references count="1">
          <reference field="7" count="1">
            <x v="7"/>
          </reference>
        </references>
      </pivotArea>
    </format>
    <format dxfId="606">
      <pivotArea dataOnly="0" labelOnly="1" outline="0" fieldPosition="0">
        <references count="1">
          <reference field="7" count="1">
            <x v="9"/>
          </reference>
        </references>
      </pivotArea>
    </format>
    <format dxfId="607">
      <pivotArea dataOnly="0" labelOnly="1" outline="0" fieldPosition="0">
        <references count="1">
          <reference field="7" count="1">
            <x v="12"/>
          </reference>
        </references>
      </pivotArea>
    </format>
    <format dxfId="608">
      <pivotArea dataOnly="0" labelOnly="1" outline="0" fieldPosition="0">
        <references count="1">
          <reference field="7" count="1">
            <x v="13"/>
          </reference>
        </references>
      </pivotArea>
    </format>
    <format dxfId="609">
      <pivotArea dataOnly="0" labelOnly="1" outline="0" fieldPosition="0">
        <references count="1">
          <reference field="7" count="1">
            <x v="14"/>
          </reference>
        </references>
      </pivotArea>
    </format>
    <format dxfId="610">
      <pivotArea dataOnly="0" labelOnly="1" outline="0" fieldPosition="0">
        <references count="1">
          <reference field="7" count="1">
            <x v="15"/>
          </reference>
        </references>
      </pivotArea>
    </format>
    <format dxfId="611">
      <pivotArea dataOnly="0" labelOnly="1" outline="0" fieldPosition="0">
        <references count="1">
          <reference field="7" count="1">
            <x v="16"/>
          </reference>
        </references>
      </pivotArea>
    </format>
    <format dxfId="612">
      <pivotArea dataOnly="0" labelOnly="1" outline="0" fieldPosition="0">
        <references count="1">
          <reference field="7" count="1">
            <x v="18"/>
          </reference>
        </references>
      </pivotArea>
    </format>
    <format dxfId="613">
      <pivotArea dataOnly="0" labelOnly="1" outline="0" fieldPosition="0">
        <references count="1">
          <reference field="7" count="1">
            <x v="19"/>
          </reference>
        </references>
      </pivotArea>
    </format>
    <format dxfId="614">
      <pivotArea dataOnly="0" labelOnly="1" outline="0" fieldPosition="0">
        <references count="1">
          <reference field="7" count="1">
            <x v="20"/>
          </reference>
        </references>
      </pivotArea>
    </format>
    <format dxfId="615">
      <pivotArea dataOnly="0" labelOnly="1" outline="0" fieldPosition="0">
        <references count="1">
          <reference field="7" count="1">
            <x v="21"/>
          </reference>
        </references>
      </pivotArea>
    </format>
    <format dxfId="616">
      <pivotArea dataOnly="0" labelOnly="1" outline="0" fieldPosition="0">
        <references count="1">
          <reference field="7" count="1">
            <x v="24"/>
          </reference>
        </references>
      </pivotArea>
    </format>
    <format dxfId="617">
      <pivotArea dataOnly="0" labelOnly="1" outline="0" fieldPosition="0">
        <references count="1">
          <reference field="7" count="1">
            <x v="26"/>
          </reference>
        </references>
      </pivotArea>
    </format>
    <format dxfId="618">
      <pivotArea dataOnly="0" labelOnly="1" outline="0" fieldPosition="0">
        <references count="1">
          <reference field="7" count="1">
            <x v="27"/>
          </reference>
        </references>
      </pivotArea>
    </format>
    <format dxfId="619">
      <pivotArea dataOnly="0" labelOnly="1" outline="0" fieldPosition="0">
        <references count="1">
          <reference field="7" count="1">
            <x v="30"/>
          </reference>
        </references>
      </pivotArea>
    </format>
    <format dxfId="620">
      <pivotArea dataOnly="0" labelOnly="1" outline="0" fieldPosition="0">
        <references count="1">
          <reference field="7" count="1">
            <x v="32"/>
          </reference>
        </references>
      </pivotArea>
    </format>
    <format dxfId="621">
      <pivotArea dataOnly="0" labelOnly="1" outline="0" fieldPosition="0">
        <references count="1">
          <reference field="7" count="1">
            <x v="33"/>
          </reference>
        </references>
      </pivotArea>
    </format>
    <format dxfId="622">
      <pivotArea dataOnly="0" labelOnly="1" outline="0" fieldPosition="0">
        <references count="1">
          <reference field="7" count="1">
            <x v="34"/>
          </reference>
        </references>
      </pivotArea>
    </format>
    <format dxfId="623">
      <pivotArea dataOnly="0" labelOnly="1" outline="0" fieldPosition="0">
        <references count="1">
          <reference field="7" count="1">
            <x v="35"/>
          </reference>
        </references>
      </pivotArea>
    </format>
    <format dxfId="624">
      <pivotArea dataOnly="0" outline="0" fieldPosition="0">
        <references count="1">
          <reference field="7" count="1">
            <x v="36"/>
          </reference>
        </references>
      </pivotArea>
    </format>
    <format dxfId="625">
      <pivotArea dataOnly="0" labelOnly="1" outline="0" fieldPosition="0">
        <references count="1">
          <reference field="7" count="1">
            <x v="37"/>
          </reference>
        </references>
      </pivotArea>
    </format>
    <format dxfId="626">
      <pivotArea dataOnly="0" labelOnly="1" outline="0" fieldPosition="0">
        <references count="1">
          <reference field="7" count="1">
            <x v="38"/>
          </reference>
        </references>
      </pivotArea>
    </format>
    <format dxfId="627">
      <pivotArea dataOnly="0" labelOnly="1" outline="0" fieldPosition="0">
        <references count="1">
          <reference field="7" count="1">
            <x v="40"/>
          </reference>
        </references>
      </pivotArea>
    </format>
    <format dxfId="628">
      <pivotArea dataOnly="0" labelOnly="1" outline="0" fieldPosition="0">
        <references count="1">
          <reference field="7" count="1">
            <x v="42"/>
          </reference>
        </references>
      </pivotArea>
    </format>
    <format dxfId="629">
      <pivotArea dataOnly="0" labelOnly="1" outline="0" fieldPosition="0">
        <references count="1">
          <reference field="7" count="1">
            <x v="6"/>
          </reference>
        </references>
      </pivotArea>
    </format>
    <format dxfId="630">
      <pivotArea dataOnly="0" labelOnly="1" outline="0" fieldPosition="0">
        <references count="2">
          <reference field="6" count="5">
            <x v="1"/>
            <x v="45"/>
            <x v="63"/>
            <x v="68"/>
            <x v="69"/>
          </reference>
          <reference field="7" count="1" selected="0">
            <x v="6"/>
          </reference>
        </references>
      </pivotArea>
    </format>
    <format dxfId="631">
      <pivotArea dataOnly="0" labelOnly="1" outline="0" fieldPosition="0">
        <references count="3">
          <reference field="5" count="1">
            <x v="55"/>
          </reference>
          <reference field="6" count="1" selected="0">
            <x v="1"/>
          </reference>
          <reference field="7" count="1" selected="0">
            <x v="6"/>
          </reference>
        </references>
      </pivotArea>
    </format>
    <format dxfId="632">
      <pivotArea dataOnly="0" labelOnly="1" outline="0" fieldPosition="0">
        <references count="3">
          <reference field="5" count="1">
            <x v="56"/>
          </reference>
          <reference field="6" count="1" selected="0">
            <x v="69"/>
          </reference>
          <reference field="7" count="1" selected="0">
            <x v="6"/>
          </reference>
        </references>
      </pivotArea>
    </format>
    <format dxfId="633">
      <pivotArea dataOnly="0" labelOnly="1" outline="0" fieldPosition="0">
        <references count="4">
          <reference field="5" count="1" selected="0">
            <x v="55"/>
          </reference>
          <reference field="6" count="1" selected="0">
            <x v="1"/>
          </reference>
          <reference field="7" count="1" selected="0">
            <x v="6"/>
          </reference>
          <reference field="8" count="1">
            <x v="16"/>
          </reference>
        </references>
      </pivotArea>
    </format>
    <format dxfId="634">
      <pivotArea dataOnly="0" labelOnly="1" outline="0" fieldPosition="0">
        <references count="5">
          <reference field="5" count="1" selected="0">
            <x v="55"/>
          </reference>
          <reference field="6" count="1" selected="0">
            <x v="1"/>
          </reference>
          <reference field="7" count="1" selected="0">
            <x v="6"/>
          </reference>
          <reference field="8" count="1" selected="0">
            <x v="16"/>
          </reference>
          <reference field="10" count="1">
            <x v="17"/>
          </reference>
        </references>
      </pivotArea>
    </format>
    <format dxfId="635">
      <pivotArea dataOnly="0" labelOnly="1" outline="0" fieldPosition="0">
        <references count="5">
          <reference field="5" count="1" selected="0">
            <x v="55"/>
          </reference>
          <reference field="6" count="1" selected="0">
            <x v="45"/>
          </reference>
          <reference field="7" count="1" selected="0">
            <x v="6"/>
          </reference>
          <reference field="8" count="1" selected="0">
            <x v="16"/>
          </reference>
          <reference field="10" count="1">
            <x v="18"/>
          </reference>
        </references>
      </pivotArea>
    </format>
    <format dxfId="636">
      <pivotArea dataOnly="0" labelOnly="1" outline="0" fieldPosition="0">
        <references count="5">
          <reference field="5" count="1" selected="0">
            <x v="55"/>
          </reference>
          <reference field="6" count="1" selected="0">
            <x v="63"/>
          </reference>
          <reference field="7" count="1" selected="0">
            <x v="6"/>
          </reference>
          <reference field="8" count="1" selected="0">
            <x v="16"/>
          </reference>
          <reference field="10" count="1">
            <x v="6"/>
          </reference>
        </references>
      </pivotArea>
    </format>
    <format dxfId="637">
      <pivotArea dataOnly="0" labelOnly="1" outline="0" fieldPosition="0">
        <references count="5">
          <reference field="5" count="1" selected="0">
            <x v="55"/>
          </reference>
          <reference field="6" count="1" selected="0">
            <x v="68"/>
          </reference>
          <reference field="7" count="1" selected="0">
            <x v="6"/>
          </reference>
          <reference field="8" count="1" selected="0">
            <x v="16"/>
          </reference>
          <reference field="10" count="1">
            <x v="137"/>
          </reference>
        </references>
      </pivotArea>
    </format>
    <format dxfId="638">
      <pivotArea dataOnly="0" labelOnly="1" outline="0" fieldPosition="0">
        <references count="5">
          <reference field="5" count="1" selected="0">
            <x v="56"/>
          </reference>
          <reference field="6" count="1" selected="0">
            <x v="69"/>
          </reference>
          <reference field="7" count="1" selected="0">
            <x v="6"/>
          </reference>
          <reference field="8" count="1" selected="0">
            <x v="16"/>
          </reference>
          <reference field="10" count="1">
            <x v="120"/>
          </reference>
        </references>
      </pivotArea>
    </format>
    <format dxfId="639">
      <pivotArea dataOnly="0" labelOnly="1" outline="0" fieldPosition="0">
        <references count="1">
          <reference field="7" count="1">
            <x v="8"/>
          </reference>
        </references>
      </pivotArea>
    </format>
    <format dxfId="640">
      <pivotArea dataOnly="0" labelOnly="1" outline="0" fieldPosition="0">
        <references count="2">
          <reference field="6" count="1">
            <x v="102"/>
          </reference>
          <reference field="7" count="1" selected="0">
            <x v="8"/>
          </reference>
        </references>
      </pivotArea>
    </format>
    <format dxfId="641">
      <pivotArea dataOnly="0" labelOnly="1" outline="0" fieldPosition="0">
        <references count="3">
          <reference field="5" count="1">
            <x v="10"/>
          </reference>
          <reference field="6" count="1" selected="0">
            <x v="102"/>
          </reference>
          <reference field="7" count="1" selected="0">
            <x v="8"/>
          </reference>
        </references>
      </pivotArea>
    </format>
    <format dxfId="642">
      <pivotArea dataOnly="0" labelOnly="1" outline="0" fieldPosition="0">
        <references count="4">
          <reference field="5" count="1" selected="0">
            <x v="10"/>
          </reference>
          <reference field="6" count="1" selected="0">
            <x v="102"/>
          </reference>
          <reference field="7" count="1" selected="0">
            <x v="8"/>
          </reference>
          <reference field="8" count="1">
            <x v="20"/>
          </reference>
        </references>
      </pivotArea>
    </format>
    <format dxfId="643">
      <pivotArea dataOnly="0" labelOnly="1" outline="0" fieldPosition="0">
        <references count="5">
          <reference field="5" count="1" selected="0">
            <x v="10"/>
          </reference>
          <reference field="6" count="1" selected="0">
            <x v="102"/>
          </reference>
          <reference field="7" count="1" selected="0">
            <x v="8"/>
          </reference>
          <reference field="8" count="1" selected="0">
            <x v="20"/>
          </reference>
          <reference field="10" count="1">
            <x v="25"/>
          </reference>
        </references>
      </pivotArea>
    </format>
    <format dxfId="644">
      <pivotArea dataOnly="0" labelOnly="1" outline="0" fieldPosition="0">
        <references count="1">
          <reference field="7" count="1">
            <x v="10"/>
          </reference>
        </references>
      </pivotArea>
    </format>
    <format dxfId="645">
      <pivotArea dataOnly="0" labelOnly="1" outline="0" fieldPosition="0">
        <references count="2">
          <reference field="6" count="1">
            <x v="55"/>
          </reference>
          <reference field="7" count="1" selected="0">
            <x v="10"/>
          </reference>
        </references>
      </pivotArea>
    </format>
    <format dxfId="646">
      <pivotArea dataOnly="0" labelOnly="1" outline="0" fieldPosition="0">
        <references count="3">
          <reference field="5" count="1">
            <x v="85"/>
          </reference>
          <reference field="6" count="1" selected="0">
            <x v="55"/>
          </reference>
          <reference field="7" count="1" selected="0">
            <x v="10"/>
          </reference>
        </references>
      </pivotArea>
    </format>
    <format dxfId="647">
      <pivotArea dataOnly="0" labelOnly="1" outline="0" fieldPosition="0">
        <references count="4">
          <reference field="5" count="1" selected="0">
            <x v="85"/>
          </reference>
          <reference field="6" count="1" selected="0">
            <x v="55"/>
          </reference>
          <reference field="7" count="1" selected="0">
            <x v="10"/>
          </reference>
          <reference field="8" count="1">
            <x v="22"/>
          </reference>
        </references>
      </pivotArea>
    </format>
    <format dxfId="648">
      <pivotArea dataOnly="0" labelOnly="1" outline="0" fieldPosition="0">
        <references count="5">
          <reference field="5" count="1" selected="0">
            <x v="85"/>
          </reference>
          <reference field="6" count="1" selected="0">
            <x v="55"/>
          </reference>
          <reference field="7" count="1" selected="0">
            <x v="10"/>
          </reference>
          <reference field="8" count="1" selected="0">
            <x v="22"/>
          </reference>
          <reference field="10" count="1">
            <x v="144"/>
          </reference>
        </references>
      </pivotArea>
    </format>
    <format dxfId="649">
      <pivotArea dataOnly="0" labelOnly="1" outline="0" fieldPosition="0">
        <references count="1">
          <reference field="7" count="1">
            <x v="12"/>
          </reference>
        </references>
      </pivotArea>
    </format>
    <format dxfId="650">
      <pivotArea dataOnly="0" labelOnly="1" outline="0" fieldPosition="0">
        <references count="2">
          <reference field="6" count="2">
            <x v="28"/>
            <x v="108"/>
          </reference>
          <reference field="7" count="1" selected="0">
            <x v="12"/>
          </reference>
        </references>
      </pivotArea>
    </format>
    <format dxfId="651">
      <pivotArea dataOnly="0" labelOnly="1" outline="0" fieldPosition="0">
        <references count="3">
          <reference field="5" count="1">
            <x v="49"/>
          </reference>
          <reference field="6" count="1" selected="0">
            <x v="28"/>
          </reference>
          <reference field="7" count="1" selected="0">
            <x v="12"/>
          </reference>
        </references>
      </pivotArea>
    </format>
    <format dxfId="652">
      <pivotArea dataOnly="0" labelOnly="1" outline="0" fieldPosition="0">
        <references count="4">
          <reference field="5" count="1" selected="0">
            <x v="49"/>
          </reference>
          <reference field="6" count="1" selected="0">
            <x v="28"/>
          </reference>
          <reference field="7" count="1" selected="0">
            <x v="12"/>
          </reference>
          <reference field="8" count="1">
            <x v="25"/>
          </reference>
        </references>
      </pivotArea>
    </format>
    <format dxfId="653">
      <pivotArea dataOnly="0" labelOnly="1" outline="0" fieldPosition="0">
        <references count="5">
          <reference field="5" count="1" selected="0">
            <x v="49"/>
          </reference>
          <reference field="6" count="1" selected="0">
            <x v="28"/>
          </reference>
          <reference field="7" count="1" selected="0">
            <x v="12"/>
          </reference>
          <reference field="8" count="1" selected="0">
            <x v="25"/>
          </reference>
          <reference field="10" count="1">
            <x v="42"/>
          </reference>
        </references>
      </pivotArea>
    </format>
    <format dxfId="654">
      <pivotArea dataOnly="0" labelOnly="1" outline="0" fieldPosition="0">
        <references count="5">
          <reference field="5" count="1" selected="0">
            <x v="49"/>
          </reference>
          <reference field="6" count="1" selected="0">
            <x v="108"/>
          </reference>
          <reference field="7" count="1" selected="0">
            <x v="12"/>
          </reference>
          <reference field="8" count="1" selected="0">
            <x v="25"/>
          </reference>
          <reference field="10" count="1">
            <x v="34"/>
          </reference>
        </references>
      </pivotArea>
    </format>
    <format dxfId="655">
      <pivotArea dataOnly="0" labelOnly="1" outline="0" fieldPosition="0">
        <references count="1">
          <reference field="7" count="1">
            <x v="14"/>
          </reference>
        </references>
      </pivotArea>
    </format>
    <format dxfId="656">
      <pivotArea dataOnly="0" labelOnly="1" outline="0" fieldPosition="0">
        <references count="2">
          <reference field="6" count="5">
            <x v="18"/>
            <x v="80"/>
            <x v="98"/>
            <x v="99"/>
            <x v="120"/>
          </reference>
          <reference field="7" count="1" selected="0">
            <x v="14"/>
          </reference>
        </references>
      </pivotArea>
    </format>
    <format dxfId="657">
      <pivotArea dataOnly="0" labelOnly="1" outline="0" fieldPosition="0">
        <references count="3">
          <reference field="5" count="1">
            <x v="40"/>
          </reference>
          <reference field="6" count="1" selected="0">
            <x v="18"/>
          </reference>
          <reference field="7" count="1" selected="0">
            <x v="14"/>
          </reference>
        </references>
      </pivotArea>
    </format>
    <format dxfId="658">
      <pivotArea dataOnly="0" labelOnly="1" outline="0" fieldPosition="0">
        <references count="3">
          <reference field="5" count="1">
            <x v="12"/>
          </reference>
          <reference field="6" count="1" selected="0">
            <x v="80"/>
          </reference>
          <reference field="7" count="1" selected="0">
            <x v="14"/>
          </reference>
        </references>
      </pivotArea>
    </format>
    <format dxfId="659">
      <pivotArea dataOnly="0" labelOnly="1" outline="0" fieldPosition="0">
        <references count="3">
          <reference field="5" count="1">
            <x v="9"/>
          </reference>
          <reference field="6" count="1" selected="0">
            <x v="98"/>
          </reference>
          <reference field="7" count="1" selected="0">
            <x v="14"/>
          </reference>
        </references>
      </pivotArea>
    </format>
    <format dxfId="660">
      <pivotArea dataOnly="0" labelOnly="1" outline="0" fieldPosition="0">
        <references count="4">
          <reference field="5" count="1" selected="0">
            <x v="40"/>
          </reference>
          <reference field="6" count="1" selected="0">
            <x v="18"/>
          </reference>
          <reference field="7" count="1" selected="0">
            <x v="14"/>
          </reference>
          <reference field="8" count="1">
            <x v="29"/>
          </reference>
        </references>
      </pivotArea>
    </format>
    <format dxfId="661">
      <pivotArea dataOnly="0" labelOnly="1" outline="0" fieldPosition="0">
        <references count="4">
          <reference field="5" count="1" selected="0">
            <x v="12"/>
          </reference>
          <reference field="6" count="1" selected="0">
            <x v="80"/>
          </reference>
          <reference field="7" count="1" selected="0">
            <x v="14"/>
          </reference>
          <reference field="8" count="1">
            <x v="30"/>
          </reference>
        </references>
      </pivotArea>
    </format>
    <format dxfId="662">
      <pivotArea dataOnly="0" labelOnly="1" outline="0" fieldPosition="0">
        <references count="4">
          <reference field="5" count="1" selected="0">
            <x v="9"/>
          </reference>
          <reference field="6" count="1" selected="0">
            <x v="98"/>
          </reference>
          <reference field="7" count="1" selected="0">
            <x v="14"/>
          </reference>
          <reference field="8" count="1">
            <x v="17"/>
          </reference>
        </references>
      </pivotArea>
    </format>
    <format dxfId="663">
      <pivotArea dataOnly="0" labelOnly="1" outline="0" fieldPosition="0">
        <references count="5">
          <reference field="5" count="1" selected="0">
            <x v="40"/>
          </reference>
          <reference field="6" count="1" selected="0">
            <x v="18"/>
          </reference>
          <reference field="7" count="1" selected="0">
            <x v="14"/>
          </reference>
          <reference field="8" count="1" selected="0">
            <x v="29"/>
          </reference>
          <reference field="10" count="1">
            <x v="58"/>
          </reference>
        </references>
      </pivotArea>
    </format>
    <format dxfId="664">
      <pivotArea dataOnly="0" labelOnly="1" outline="0" fieldPosition="0">
        <references count="5">
          <reference field="5" count="1" selected="0">
            <x v="12"/>
          </reference>
          <reference field="6" count="1" selected="0">
            <x v="80"/>
          </reference>
          <reference field="7" count="1" selected="0">
            <x v="14"/>
          </reference>
          <reference field="8" count="1" selected="0">
            <x v="30"/>
          </reference>
          <reference field="10" count="1">
            <x v="56"/>
          </reference>
        </references>
      </pivotArea>
    </format>
    <format dxfId="665">
      <pivotArea dataOnly="0" labelOnly="1" outline="0" fieldPosition="0">
        <references count="5">
          <reference field="5" count="1" selected="0">
            <x v="9"/>
          </reference>
          <reference field="6" count="1" selected="0">
            <x v="98"/>
          </reference>
          <reference field="7" count="1" selected="0">
            <x v="14"/>
          </reference>
          <reference field="8" count="1" selected="0">
            <x v="17"/>
          </reference>
          <reference field="10" count="1">
            <x v="59"/>
          </reference>
        </references>
      </pivotArea>
    </format>
    <format dxfId="666">
      <pivotArea dataOnly="0" labelOnly="1" outline="0" fieldPosition="0">
        <references count="5">
          <reference field="5" count="1" selected="0">
            <x v="9"/>
          </reference>
          <reference field="6" count="1" selected="0">
            <x v="99"/>
          </reference>
          <reference field="7" count="1" selected="0">
            <x v="14"/>
          </reference>
          <reference field="8" count="1" selected="0">
            <x v="17"/>
          </reference>
          <reference field="10" count="1">
            <x v="90"/>
          </reference>
        </references>
      </pivotArea>
    </format>
    <format dxfId="667">
      <pivotArea dataOnly="0" labelOnly="1" outline="0" fieldPosition="0">
        <references count="5">
          <reference field="5" count="1" selected="0">
            <x v="9"/>
          </reference>
          <reference field="6" count="1" selected="0">
            <x v="120"/>
          </reference>
          <reference field="7" count="1" selected="0">
            <x v="14"/>
          </reference>
          <reference field="8" count="1" selected="0">
            <x v="17"/>
          </reference>
          <reference field="10" count="1">
            <x v="29"/>
          </reference>
        </references>
      </pivotArea>
    </format>
    <format dxfId="668">
      <pivotArea dataOnly="0" labelOnly="1" outline="0" fieldPosition="0">
        <references count="1">
          <reference field="7" count="1">
            <x v="16"/>
          </reference>
        </references>
      </pivotArea>
    </format>
    <format dxfId="669">
      <pivotArea dataOnly="0" labelOnly="1" outline="0" fieldPosition="0">
        <references count="2">
          <reference field="6" count="2">
            <x v="2"/>
            <x v="36"/>
          </reference>
          <reference field="7" count="1" selected="0">
            <x v="16"/>
          </reference>
        </references>
      </pivotArea>
    </format>
    <format dxfId="670">
      <pivotArea dataOnly="0" labelOnly="1" outline="0" fieldPosition="0">
        <references count="3">
          <reference field="5" count="1">
            <x v="86"/>
          </reference>
          <reference field="6" count="1" selected="0">
            <x v="2"/>
          </reference>
          <reference field="7" count="1" selected="0">
            <x v="16"/>
          </reference>
        </references>
      </pivotArea>
    </format>
    <format dxfId="671">
      <pivotArea dataOnly="0" labelOnly="1" outline="0" fieldPosition="0">
        <references count="3">
          <reference field="5" count="1">
            <x v="73"/>
          </reference>
          <reference field="6" count="1" selected="0">
            <x v="36"/>
          </reference>
          <reference field="7" count="1" selected="0">
            <x v="16"/>
          </reference>
        </references>
      </pivotArea>
    </format>
    <format dxfId="672">
      <pivotArea dataOnly="0" labelOnly="1" outline="0" fieldPosition="0">
        <references count="4">
          <reference field="5" count="1" selected="0">
            <x v="86"/>
          </reference>
          <reference field="6" count="1" selected="0">
            <x v="2"/>
          </reference>
          <reference field="7" count="1" selected="0">
            <x v="16"/>
          </reference>
          <reference field="8" count="1">
            <x v="32"/>
          </reference>
        </references>
      </pivotArea>
    </format>
    <format dxfId="673">
      <pivotArea dataOnly="0" labelOnly="1" outline="0" fieldPosition="0">
        <references count="5">
          <reference field="5" count="1" selected="0">
            <x v="86"/>
          </reference>
          <reference field="6" count="1" selected="0">
            <x v="2"/>
          </reference>
          <reference field="7" count="1" selected="0">
            <x v="16"/>
          </reference>
          <reference field="8" count="1" selected="0">
            <x v="32"/>
          </reference>
          <reference field="10" count="1">
            <x v="145"/>
          </reference>
        </references>
      </pivotArea>
    </format>
    <format dxfId="674">
      <pivotArea dataOnly="0" labelOnly="1" outline="0" fieldPosition="0">
        <references count="5">
          <reference field="5" count="1" selected="0">
            <x v="73"/>
          </reference>
          <reference field="6" count="1" selected="0">
            <x v="36"/>
          </reference>
          <reference field="7" count="1" selected="0">
            <x v="16"/>
          </reference>
          <reference field="8" count="1" selected="0">
            <x v="32"/>
          </reference>
          <reference field="10" count="1">
            <x v="103"/>
          </reference>
        </references>
      </pivotArea>
    </format>
    <format dxfId="675">
      <pivotArea dataOnly="0" outline="0" fieldPosition="0">
        <references count="5">
          <reference field="5" count="0" defaultSubtotal="1" sumSubtotal="1" countASubtotal="1" avgSubtotal="1" maxSubtotal="1" minSubtotal="1" productSubtotal="1" countSubtotal="1" stdDevSubtotal="1" stdDevPSubtotal="1" varSubtotal="1" varPSubtotal="1"/>
          <reference field="6" count="0" defaultSubtotal="1" sumSubtotal="1" countASubtotal="1" avgSubtotal="1" maxSubtotal="1" minSubtotal="1" productSubtotal="1" countSubtotal="1" stdDevSubtotal="1" stdDevPSubtotal="1" varSubtotal="1" varPSubtotal="1"/>
          <reference field="7" count="1">
            <x v="18"/>
          </reference>
          <reference field="8" count="0" defaultSubtotal="1" sumSubtotal="1" countASubtotal="1" avgSubtotal="1" maxSubtotal="1" minSubtotal="1" productSubtotal="1" countSubtotal="1" stdDevSubtotal="1" stdDevPSubtotal="1" varSubtotal="1" varPSubtotal="1"/>
          <reference field="10" count="0" defaultSubtotal="1" sumSubtotal="1" countASubtotal="1" avgSubtotal="1" maxSubtotal="1" minSubtotal="1" productSubtotal="1" countSubtotal="1" stdDevSubtotal="1" stdDevPSubtotal="1" varSubtotal="1" varPSubtotal="1"/>
        </references>
      </pivotArea>
    </format>
    <format dxfId="676">
      <pivotArea dataOnly="0" outline="0" fieldPosition="0">
        <references count="5">
          <reference field="5" count="0" defaultSubtotal="1" sumSubtotal="1" countASubtotal="1" avgSubtotal="1" maxSubtotal="1" minSubtotal="1" productSubtotal="1" countSubtotal="1" stdDevSubtotal="1" stdDevPSubtotal="1" varSubtotal="1" varPSubtotal="1"/>
          <reference field="6" count="0" defaultSubtotal="1" sumSubtotal="1" countASubtotal="1" avgSubtotal="1" maxSubtotal="1" minSubtotal="1" productSubtotal="1" countSubtotal="1" stdDevSubtotal="1" stdDevPSubtotal="1" varSubtotal="1" varPSubtotal="1"/>
          <reference field="7" count="1">
            <x v="20"/>
          </reference>
          <reference field="8" count="0" defaultSubtotal="1" sumSubtotal="1" countASubtotal="1" avgSubtotal="1" maxSubtotal="1" minSubtotal="1" productSubtotal="1" countSubtotal="1" stdDevSubtotal="1" stdDevPSubtotal="1" varSubtotal="1" varPSubtotal="1"/>
          <reference field="10" count="0" defaultSubtotal="1" sumSubtotal="1" countASubtotal="1" avgSubtotal="1" maxSubtotal="1" minSubtotal="1" productSubtotal="1" countSubtotal="1" stdDevSubtotal="1" stdDevPSubtotal="1" varSubtotal="1" varPSubtotal="1"/>
        </references>
      </pivotArea>
    </format>
    <format dxfId="677">
      <pivotArea dataOnly="0" labelOnly="1" outline="0" offset="IV256" fieldPosition="0">
        <references count="4">
          <reference field="5" count="1" selected="0">
            <x v="54"/>
          </reference>
          <reference field="6" count="1" selected="0">
            <x v="74"/>
          </reference>
          <reference field="7" count="1" selected="0">
            <x v="19"/>
          </reference>
          <reference field="8" count="1">
            <x v="2"/>
          </reference>
        </references>
      </pivotArea>
    </format>
    <format dxfId="678">
      <pivotArea dataOnly="0" outline="0" fieldPosition="0">
        <references count="5">
          <reference field="5" count="0" defaultSubtotal="1" sumSubtotal="1" countASubtotal="1" avgSubtotal="1" maxSubtotal="1" minSubtotal="1" productSubtotal="1" countSubtotal="1" stdDevSubtotal="1" stdDevPSubtotal="1" varSubtotal="1" varPSubtotal="1"/>
          <reference field="6" count="0" defaultSubtotal="1" sumSubtotal="1" countASubtotal="1" avgSubtotal="1" maxSubtotal="1" minSubtotal="1" productSubtotal="1" countSubtotal="1" stdDevSubtotal="1" stdDevPSubtotal="1" varSubtotal="1" varPSubtotal="1"/>
          <reference field="7" count="1">
            <x v="22"/>
          </reference>
          <reference field="8" count="0" defaultSubtotal="1" sumSubtotal="1" countASubtotal="1" avgSubtotal="1" maxSubtotal="1" minSubtotal="1" productSubtotal="1" countSubtotal="1" stdDevSubtotal="1" stdDevPSubtotal="1" varSubtotal="1" varPSubtotal="1"/>
          <reference field="10" count="0" defaultSubtotal="1" sumSubtotal="1" countASubtotal="1" avgSubtotal="1" maxSubtotal="1" minSubtotal="1" productSubtotal="1" countSubtotal="1" stdDevSubtotal="1" stdDevPSubtotal="1" varSubtotal="1" varPSubtotal="1"/>
        </references>
      </pivotArea>
    </format>
    <format dxfId="679">
      <pivotArea dataOnly="0" labelOnly="1" outline="0" fieldPosition="0">
        <references count="4">
          <reference field="5" count="1" selected="0">
            <x v="65"/>
          </reference>
          <reference field="6" count="1" selected="0">
            <x v="104"/>
          </reference>
          <reference field="7" count="1" selected="0">
            <x v="23"/>
          </reference>
          <reference field="8" count="1">
            <x v="40"/>
          </reference>
        </references>
      </pivotArea>
    </format>
    <format dxfId="680">
      <pivotArea dataOnly="0" labelOnly="1" outline="0" fieldPosition="0">
        <references count="4">
          <reference field="5" count="1" selected="0">
            <x v="19"/>
          </reference>
          <reference field="6" count="1" selected="0">
            <x v="23"/>
          </reference>
          <reference field="7" count="1" selected="0">
            <x v="24"/>
          </reference>
          <reference field="8" count="1">
            <x v="41"/>
          </reference>
        </references>
      </pivotArea>
    </format>
    <format dxfId="681">
      <pivotArea dataOnly="0" labelOnly="1" outline="0" fieldPosition="0">
        <references count="4">
          <reference field="5" count="1" selected="0">
            <x v="26"/>
          </reference>
          <reference field="6" count="1" selected="0">
            <x v="40"/>
          </reference>
          <reference field="7" count="1" selected="0">
            <x v="24"/>
          </reference>
          <reference field="8" count="1">
            <x v="45"/>
          </reference>
        </references>
      </pivotArea>
    </format>
    <format dxfId="682">
      <pivotArea dataOnly="0" labelOnly="1" outline="0" fieldPosition="0">
        <references count="4">
          <reference field="5" count="1" selected="0">
            <x v="2"/>
          </reference>
          <reference field="6" count="1" selected="0">
            <x v="85"/>
          </reference>
          <reference field="7" count="1" selected="0">
            <x v="25"/>
          </reference>
          <reference field="8" count="1">
            <x v="43"/>
          </reference>
        </references>
      </pivotArea>
    </format>
    <format dxfId="683">
      <pivotArea dataOnly="0" labelOnly="1" outline="0" fieldPosition="0">
        <references count="4">
          <reference field="5" count="1" selected="0">
            <x v="68"/>
          </reference>
          <reference field="6" count="1" selected="0">
            <x v="25"/>
          </reference>
          <reference field="7" count="1" selected="0">
            <x v="27"/>
          </reference>
          <reference field="8" count="1">
            <x v="46"/>
          </reference>
        </references>
      </pivotArea>
    </format>
    <format dxfId="684">
      <pivotArea dataOnly="0" labelOnly="1" outline="0" fieldPosition="0">
        <references count="4">
          <reference field="5" count="1" selected="0">
            <x v="26"/>
          </reference>
          <reference field="6" count="1" selected="0">
            <x v="32"/>
          </reference>
          <reference field="7" count="1" selected="0">
            <x v="27"/>
          </reference>
          <reference field="8" count="1">
            <x v="45"/>
          </reference>
        </references>
      </pivotArea>
    </format>
    <format dxfId="685">
      <pivotArea dataOnly="0" labelOnly="1" outline="0" fieldPosition="0">
        <references count="4">
          <reference field="5" count="1" selected="0">
            <x v="74"/>
          </reference>
          <reference field="6" count="1" selected="0">
            <x v="50"/>
          </reference>
          <reference field="7" count="1" selected="0">
            <x v="27"/>
          </reference>
          <reference field="8" count="1">
            <x v="42"/>
          </reference>
        </references>
      </pivotArea>
    </format>
    <format dxfId="686">
      <pivotArea dataOnly="0" labelOnly="1" outline="0" fieldPosition="0">
        <references count="4">
          <reference field="5" count="1" selected="0">
            <x v="26"/>
          </reference>
          <reference field="6" count="1" selected="0">
            <x v="112"/>
          </reference>
          <reference field="7" count="1" selected="0">
            <x v="27"/>
          </reference>
          <reference field="8" count="1">
            <x v="45"/>
          </reference>
        </references>
      </pivotArea>
    </format>
    <format dxfId="687">
      <pivotArea dataOnly="0" labelOnly="1" outline="0" fieldPosition="0">
        <references count="4">
          <reference field="5" count="1" selected="0">
            <x v="11"/>
          </reference>
          <reference field="6" count="1" selected="0">
            <x v="31"/>
          </reference>
          <reference field="7" count="1" selected="0">
            <x v="29"/>
          </reference>
          <reference field="8" count="1">
            <x v="49"/>
          </reference>
        </references>
      </pivotArea>
    </format>
    <format dxfId="688">
      <pivotArea dataOnly="0" labelOnly="1" outline="0" fieldPosition="0">
        <references count="4">
          <reference field="5" count="1" selected="0">
            <x v="19"/>
          </reference>
          <reference field="6" count="1" selected="0">
            <x v="5"/>
          </reference>
          <reference field="7" count="1" selected="0">
            <x v="31"/>
          </reference>
          <reference field="8" count="1">
            <x v="41"/>
          </reference>
        </references>
      </pivotArea>
    </format>
    <format dxfId="689">
      <pivotArea dataOnly="0" labelOnly="1" outline="0" fieldPosition="0">
        <references count="4">
          <reference field="5" count="1" selected="0">
            <x v="88"/>
          </reference>
          <reference field="6" count="1" selected="0">
            <x v="52"/>
          </reference>
          <reference field="7" count="1" selected="0">
            <x v="31"/>
          </reference>
          <reference field="8" count="1">
            <x v="52"/>
          </reference>
        </references>
      </pivotArea>
    </format>
    <format dxfId="690">
      <pivotArea dataOnly="0" labelOnly="1" outline="0" fieldPosition="0">
        <references count="4">
          <reference field="5" count="1" selected="0">
            <x v="22"/>
          </reference>
          <reference field="6" count="1" selected="0">
            <x v="101"/>
          </reference>
          <reference field="7" count="1" selected="0">
            <x v="33"/>
          </reference>
          <reference field="8" count="1">
            <x v="54"/>
          </reference>
        </references>
      </pivotArea>
    </format>
    <format dxfId="691">
      <pivotArea dataOnly="0" labelOnly="1" outline="0" fieldPosition="0">
        <references count="4">
          <reference field="5" count="1" selected="0">
            <x v="3"/>
          </reference>
          <reference field="6" count="1" selected="0">
            <x v="56"/>
          </reference>
          <reference field="7" count="1" selected="0">
            <x v="35"/>
          </reference>
          <reference field="8" count="1">
            <x v="56"/>
          </reference>
        </references>
      </pivotArea>
    </format>
    <format dxfId="692">
      <pivotArea dataOnly="0" labelOnly="1" outline="0" fieldPosition="0">
        <references count="4">
          <reference field="5" count="1" selected="0">
            <x v="48"/>
          </reference>
          <reference field="6" count="1" selected="0">
            <x v="78"/>
          </reference>
          <reference field="7" count="1" selected="0">
            <x v="35"/>
          </reference>
          <reference field="8" count="1">
            <x v="55"/>
          </reference>
        </references>
      </pivotArea>
    </format>
    <format dxfId="693">
      <pivotArea dataOnly="0" labelOnly="1" outline="0" fieldPosition="0">
        <references count="4">
          <reference field="5" count="1" selected="0">
            <x v="28"/>
          </reference>
          <reference field="6" count="1" selected="0">
            <x v="12"/>
          </reference>
          <reference field="7" count="1" selected="0">
            <x v="37"/>
          </reference>
          <reference field="8" count="1">
            <x v="18"/>
          </reference>
        </references>
      </pivotArea>
    </format>
    <format dxfId="694">
      <pivotArea dataOnly="0" labelOnly="1" outline="0" fieldPosition="0">
        <references count="4">
          <reference field="5" count="1" selected="0">
            <x v="71"/>
          </reference>
          <reference field="6" count="1" selected="0">
            <x v="16"/>
          </reference>
          <reference field="7" count="1" selected="0">
            <x v="37"/>
          </reference>
          <reference field="8" count="1">
            <x v="59"/>
          </reference>
        </references>
      </pivotArea>
    </format>
    <format dxfId="695">
      <pivotArea dataOnly="0" labelOnly="1" outline="0" fieldPosition="0">
        <references count="4">
          <reference field="5" count="1" selected="0">
            <x v="5"/>
          </reference>
          <reference field="6" count="1" selected="0">
            <x v="71"/>
          </reference>
          <reference field="7" count="1" selected="0">
            <x v="37"/>
          </reference>
          <reference field="8" count="1">
            <x v="37"/>
          </reference>
        </references>
      </pivotArea>
    </format>
    <format dxfId="696">
      <pivotArea dataOnly="0" labelOnly="1" outline="0" fieldPosition="0">
        <references count="4">
          <reference field="5" count="1" selected="0">
            <x v="13"/>
          </reference>
          <reference field="6" count="1" selected="0">
            <x v="72"/>
          </reference>
          <reference field="7" count="1" selected="0">
            <x v="37"/>
          </reference>
          <reference field="8" count="1">
            <x v="58"/>
          </reference>
        </references>
      </pivotArea>
    </format>
    <format dxfId="697">
      <pivotArea dataOnly="0" labelOnly="1" outline="0" fieldPosition="0">
        <references count="4">
          <reference field="5" count="1" selected="0">
            <x v="71"/>
          </reference>
          <reference field="6" count="1" selected="0">
            <x v="95"/>
          </reference>
          <reference field="7" count="1" selected="0">
            <x v="37"/>
          </reference>
          <reference field="8" count="1">
            <x v="59"/>
          </reference>
        </references>
      </pivotArea>
    </format>
    <format dxfId="698">
      <pivotArea dataOnly="0" labelOnly="1" outline="0" fieldPosition="0">
        <references count="4">
          <reference field="5" count="1" selected="0">
            <x v="13"/>
          </reference>
          <reference field="6" count="1" selected="0">
            <x v="127"/>
          </reference>
          <reference field="7" count="1" selected="0">
            <x v="37"/>
          </reference>
          <reference field="8" count="1">
            <x v="58"/>
          </reference>
        </references>
      </pivotArea>
    </format>
    <format dxfId="699">
      <pivotArea dataOnly="0" labelOnly="1" outline="0" fieldPosition="0">
        <references count="4">
          <reference field="5" count="1" selected="0">
            <x v="23"/>
          </reference>
          <reference field="6" count="1" selected="0">
            <x v="46"/>
          </reference>
          <reference field="7" count="1" selected="0">
            <x v="39"/>
          </reference>
          <reference field="8" count="1">
            <x v="51"/>
          </reference>
        </references>
      </pivotArea>
    </format>
    <format dxfId="700">
      <pivotArea dataOnly="0" labelOnly="1" outline="0" fieldPosition="0">
        <references count="4">
          <reference field="5" count="1" selected="0">
            <x v="58"/>
          </reference>
          <reference field="6" count="1" selected="0">
            <x v="48"/>
          </reference>
          <reference field="7" count="1" selected="0">
            <x v="39"/>
          </reference>
          <reference field="8" count="1">
            <x v="62"/>
          </reference>
        </references>
      </pivotArea>
    </format>
    <format dxfId="701">
      <pivotArea dataOnly="0" labelOnly="1" outline="0" fieldPosition="0">
        <references count="4">
          <reference field="5" count="1" selected="0">
            <x v="53"/>
          </reference>
          <reference field="6" count="1" selected="0">
            <x v="53"/>
          </reference>
          <reference field="7" count="1" selected="0">
            <x v="39"/>
          </reference>
          <reference field="8" count="1">
            <x v="61"/>
          </reference>
        </references>
      </pivotArea>
    </format>
    <format dxfId="702">
      <pivotArea dataOnly="0" labelOnly="1" outline="0" fieldPosition="0">
        <references count="4">
          <reference field="5" count="1" selected="0">
            <x v="57"/>
          </reference>
          <reference field="6" count="1" selected="0">
            <x v="93"/>
          </reference>
          <reference field="7" count="1" selected="0">
            <x v="41"/>
          </reference>
          <reference field="8" count="1">
            <x v="64"/>
          </reference>
        </references>
      </pivotArea>
    </format>
    <format dxfId="703">
      <pivotArea dataOnly="0" labelOnly="1" outline="0" fieldPosition="0">
        <references count="4">
          <reference field="5" count="1" selected="0">
            <x v="34"/>
          </reference>
          <reference field="6" count="1" selected="0">
            <x v="4"/>
          </reference>
          <reference field="7" count="1" selected="0">
            <x v="42"/>
          </reference>
          <reference field="8" count="1">
            <x v="65"/>
          </reference>
        </references>
      </pivotArea>
    </format>
    <format dxfId="704">
      <pivotArea dataOnly="0" labelOnly="1" outline="0" fieldPosition="0">
        <references count="4">
          <reference field="5" count="1" selected="0">
            <x v="80"/>
          </reference>
          <reference field="6" count="1" selected="0">
            <x v="13"/>
          </reference>
          <reference field="7" count="1" selected="0">
            <x v="42"/>
          </reference>
          <reference field="8" count="1">
            <x v="23"/>
          </reference>
        </references>
      </pivotArea>
    </format>
    <format dxfId="705">
      <pivotArea dataOnly="0" labelOnly="1" outline="0" fieldPosition="0">
        <references count="4">
          <reference field="5" count="1" selected="0">
            <x v="34"/>
          </reference>
          <reference field="6" count="1" selected="0">
            <x v="96"/>
          </reference>
          <reference field="7" count="1" selected="0">
            <x v="42"/>
          </reference>
          <reference field="8" count="1">
            <x v="65"/>
          </reference>
        </references>
      </pivotArea>
    </format>
    <format dxfId="706">
      <pivotArea dataOnly="0" labelOnly="1" outline="0" fieldPosition="0">
        <references count="4">
          <reference field="5" count="1" selected="0">
            <x v="80"/>
          </reference>
          <reference field="6" count="1" selected="0">
            <x v="109"/>
          </reference>
          <reference field="7" count="1" selected="0">
            <x v="42"/>
          </reference>
          <reference field="8" count="1">
            <x v="23"/>
          </reference>
        </references>
      </pivotArea>
    </format>
    <format dxfId="707">
      <pivotArea dataOnly="0" labelOnly="1" outline="0" fieldPosition="0">
        <references count="4">
          <reference field="5" count="1" selected="0">
            <x v="34"/>
          </reference>
          <reference field="6" count="1" selected="0">
            <x v="114"/>
          </reference>
          <reference field="7" count="1" selected="0">
            <x v="42"/>
          </reference>
          <reference field="8" count="1">
            <x v="65"/>
          </reference>
        </references>
      </pivotArea>
    </format>
    <format dxfId="708">
      <pivotArea dataOnly="0" labelOnly="1" outline="0" fieldPosition="0">
        <references count="4">
          <reference field="5" count="1" selected="0">
            <x v="80"/>
          </reference>
          <reference field="6" count="1" selected="0">
            <x v="115"/>
          </reference>
          <reference field="7" count="1" selected="0">
            <x v="42"/>
          </reference>
          <reference field="8" count="1">
            <x v="23"/>
          </reference>
        </references>
      </pivotArea>
    </format>
    <format dxfId="709">
      <pivotArea dataOnly="0" outline="0" fieldPosition="0">
        <references count="5">
          <reference field="5" count="0" defaultSubtotal="1" sumSubtotal="1" countASubtotal="1" avgSubtotal="1" maxSubtotal="1" minSubtotal="1" productSubtotal="1" countSubtotal="1" stdDevSubtotal="1" stdDevPSubtotal="1" varSubtotal="1" varPSubtotal="1"/>
          <reference field="6" count="0" defaultSubtotal="1" sumSubtotal="1" countASubtotal="1" avgSubtotal="1" maxSubtotal="1" minSubtotal="1" productSubtotal="1" countSubtotal="1" stdDevSubtotal="1" stdDevPSubtotal="1" varSubtotal="1" varPSubtotal="1"/>
          <reference field="7" count="1">
            <x v="24"/>
          </reference>
          <reference field="8" count="0" defaultSubtotal="1" sumSubtotal="1" countASubtotal="1" avgSubtotal="1" maxSubtotal="1" minSubtotal="1" productSubtotal="1" countSubtotal="1" stdDevSubtotal="1" stdDevPSubtotal="1" varSubtotal="1" varPSubtotal="1"/>
          <reference field="10" count="0" defaultSubtotal="1" sumSubtotal="1" countASubtotal="1" avgSubtotal="1" maxSubtotal="1" minSubtotal="1" productSubtotal="1" countSubtotal="1" stdDevSubtotal="1" stdDevPSubtotal="1" varSubtotal="1" varPSubtotal="1"/>
        </references>
      </pivotArea>
    </format>
    <format dxfId="710">
      <pivotArea dataOnly="0" labelOnly="1" outline="0" fieldPosition="0">
        <references count="1">
          <reference field="7" count="1">
            <x v="26"/>
          </reference>
        </references>
      </pivotArea>
    </format>
    <format dxfId="711">
      <pivotArea dataOnly="0" labelOnly="1" outline="0" fieldPosition="0">
        <references count="2">
          <reference field="6" count="4">
            <x v="7"/>
            <x v="8"/>
            <x v="33"/>
            <x v="92"/>
          </reference>
          <reference field="7" count="1" selected="0">
            <x v="26"/>
          </reference>
        </references>
      </pivotArea>
    </format>
    <format dxfId="712">
      <pivotArea dataOnly="0" labelOnly="1" outline="0" fieldPosition="0">
        <references count="3">
          <reference field="5" count="1">
            <x v="47"/>
          </reference>
          <reference field="6" count="1" selected="0">
            <x v="7"/>
          </reference>
          <reference field="7" count="1" selected="0">
            <x v="26"/>
          </reference>
        </references>
      </pivotArea>
    </format>
    <format dxfId="713">
      <pivotArea dataOnly="0" labelOnly="1" outline="0" fieldPosition="0">
        <references count="3">
          <reference field="5" count="1">
            <x v="35"/>
          </reference>
          <reference field="6" count="1" selected="0">
            <x v="33"/>
          </reference>
          <reference field="7" count="1" selected="0">
            <x v="26"/>
          </reference>
        </references>
      </pivotArea>
    </format>
    <format dxfId="714">
      <pivotArea dataOnly="0" labelOnly="1" outline="0" fieldPosition="0">
        <references count="3">
          <reference field="5" count="1">
            <x v="47"/>
          </reference>
          <reference field="6" count="1" selected="0">
            <x v="92"/>
          </reference>
          <reference field="7" count="1" selected="0">
            <x v="26"/>
          </reference>
        </references>
      </pivotArea>
    </format>
    <format dxfId="715">
      <pivotArea dataOnly="0" labelOnly="1" outline="0" fieldPosition="0">
        <references count="4">
          <reference field="5" count="1" selected="0">
            <x v="47"/>
          </reference>
          <reference field="6" count="1" selected="0">
            <x v="7"/>
          </reference>
          <reference field="7" count="1" selected="0">
            <x v="26"/>
          </reference>
          <reference field="8" count="1">
            <x v="8"/>
          </reference>
        </references>
      </pivotArea>
    </format>
    <format dxfId="716">
      <pivotArea dataOnly="0" labelOnly="1" outline="0" fieldPosition="0">
        <references count="4">
          <reference field="5" count="1" selected="0">
            <x v="35"/>
          </reference>
          <reference field="6" count="1" selected="0">
            <x v="33"/>
          </reference>
          <reference field="7" count="1" selected="0">
            <x v="26"/>
          </reference>
          <reference field="8" count="1">
            <x v="44"/>
          </reference>
        </references>
      </pivotArea>
    </format>
    <format dxfId="717">
      <pivotArea dataOnly="0" labelOnly="1" outline="0" fieldPosition="0">
        <references count="4">
          <reference field="5" count="1" selected="0">
            <x v="47"/>
          </reference>
          <reference field="6" count="1" selected="0">
            <x v="92"/>
          </reference>
          <reference field="7" count="1" selected="0">
            <x v="26"/>
          </reference>
          <reference field="8" count="1">
            <x v="8"/>
          </reference>
        </references>
      </pivotArea>
    </format>
    <format dxfId="718">
      <pivotArea dataOnly="0" labelOnly="1" outline="0" fieldPosition="0">
        <references count="5">
          <reference field="5" count="1" selected="0">
            <x v="47"/>
          </reference>
          <reference field="6" count="1" selected="0">
            <x v="7"/>
          </reference>
          <reference field="7" count="1" selected="0">
            <x v="26"/>
          </reference>
          <reference field="8" count="1" selected="0">
            <x v="8"/>
          </reference>
          <reference field="10" count="1">
            <x v="19"/>
          </reference>
        </references>
      </pivotArea>
    </format>
    <format dxfId="719">
      <pivotArea dataOnly="0" labelOnly="1" outline="0" fieldPosition="0">
        <references count="5">
          <reference field="5" count="1" selected="0">
            <x v="47"/>
          </reference>
          <reference field="6" count="1" selected="0">
            <x v="8"/>
          </reference>
          <reference field="7" count="1" selected="0">
            <x v="26"/>
          </reference>
          <reference field="8" count="1" selected="0">
            <x v="8"/>
          </reference>
          <reference field="10" count="1">
            <x v="78"/>
          </reference>
        </references>
      </pivotArea>
    </format>
    <format dxfId="720">
      <pivotArea dataOnly="0" labelOnly="1" outline="0" fieldPosition="0">
        <references count="5">
          <reference field="5" count="1" selected="0">
            <x v="35"/>
          </reference>
          <reference field="6" count="1" selected="0">
            <x v="33"/>
          </reference>
          <reference field="7" count="1" selected="0">
            <x v="26"/>
          </reference>
          <reference field="8" count="1" selected="0">
            <x v="44"/>
          </reference>
          <reference field="10" count="1">
            <x v="21"/>
          </reference>
        </references>
      </pivotArea>
    </format>
    <format dxfId="721">
      <pivotArea dataOnly="0" labelOnly="1" outline="0" fieldPosition="0">
        <references count="5">
          <reference field="5" count="1" selected="0">
            <x v="47"/>
          </reference>
          <reference field="6" count="1" selected="0">
            <x v="92"/>
          </reference>
          <reference field="7" count="1" selected="0">
            <x v="26"/>
          </reference>
          <reference field="8" count="1" selected="0">
            <x v="8"/>
          </reference>
          <reference field="10" count="1">
            <x v="24"/>
          </reference>
        </references>
      </pivotArea>
    </format>
    <format dxfId="722">
      <pivotArea dataOnly="0" labelOnly="1" outline="0" fieldPosition="0">
        <references count="1">
          <reference field="7" count="1">
            <x v="28"/>
          </reference>
        </references>
      </pivotArea>
    </format>
    <format dxfId="723">
      <pivotArea dataOnly="0" labelOnly="1" outline="0" fieldPosition="0">
        <references count="2">
          <reference field="6" count="3">
            <x v="9"/>
            <x v="37"/>
            <x v="126"/>
          </reference>
          <reference field="7" count="1" selected="0">
            <x v="28"/>
          </reference>
        </references>
      </pivotArea>
    </format>
    <format dxfId="724">
      <pivotArea dataOnly="0" labelOnly="1" outline="0" fieldPosition="0">
        <references count="3">
          <reference field="5" count="1">
            <x v="17"/>
          </reference>
          <reference field="6" count="1" selected="0">
            <x v="9"/>
          </reference>
          <reference field="7" count="1" selected="0">
            <x v="28"/>
          </reference>
        </references>
      </pivotArea>
    </format>
    <format dxfId="725">
      <pivotArea dataOnly="0" labelOnly="1" outline="0" fieldPosition="0">
        <references count="3">
          <reference field="5" count="1">
            <x v="61"/>
          </reference>
          <reference field="6" count="1" selected="0">
            <x v="37"/>
          </reference>
          <reference field="7" count="1" selected="0">
            <x v="28"/>
          </reference>
        </references>
      </pivotArea>
    </format>
    <format dxfId="726">
      <pivotArea dataOnly="0" labelOnly="1" outline="0" fieldPosition="0">
        <references count="3">
          <reference field="5" count="1">
            <x v="17"/>
          </reference>
          <reference field="6" count="1" selected="0">
            <x v="126"/>
          </reference>
          <reference field="7" count="1" selected="0">
            <x v="28"/>
          </reference>
        </references>
      </pivotArea>
    </format>
    <format dxfId="727">
      <pivotArea dataOnly="0" labelOnly="1" outline="0" fieldPosition="0">
        <references count="4">
          <reference field="5" count="1" selected="0">
            <x v="17"/>
          </reference>
          <reference field="6" count="1" selected="0">
            <x v="9"/>
          </reference>
          <reference field="7" count="1" selected="0">
            <x v="28"/>
          </reference>
          <reference field="8" count="1">
            <x v="47"/>
          </reference>
        </references>
      </pivotArea>
    </format>
    <format dxfId="728">
      <pivotArea dataOnly="0" labelOnly="1" outline="0" fieldPosition="0">
        <references count="4">
          <reference field="5" count="1" selected="0">
            <x v="61"/>
          </reference>
          <reference field="6" count="1" selected="0">
            <x v="37"/>
          </reference>
          <reference field="7" count="1" selected="0">
            <x v="28"/>
          </reference>
          <reference field="8" count="1">
            <x v="48"/>
          </reference>
        </references>
      </pivotArea>
    </format>
    <format dxfId="729">
      <pivotArea dataOnly="0" labelOnly="1" outline="0" fieldPosition="0">
        <references count="4">
          <reference field="5" count="1" selected="0">
            <x v="17"/>
          </reference>
          <reference field="6" count="1" selected="0">
            <x v="126"/>
          </reference>
          <reference field="7" count="1" selected="0">
            <x v="28"/>
          </reference>
          <reference field="8" count="1">
            <x v="47"/>
          </reference>
        </references>
      </pivotArea>
    </format>
    <format dxfId="730">
      <pivotArea dataOnly="0" labelOnly="1" outline="0" fieldPosition="0">
        <references count="5">
          <reference field="5" count="1" selected="0">
            <x v="17"/>
          </reference>
          <reference field="6" count="1" selected="0">
            <x v="9"/>
          </reference>
          <reference field="7" count="1" selected="0">
            <x v="28"/>
          </reference>
          <reference field="8" count="1" selected="0">
            <x v="47"/>
          </reference>
          <reference field="10" count="1">
            <x v="14"/>
          </reference>
        </references>
      </pivotArea>
    </format>
    <format dxfId="731">
      <pivotArea dataOnly="0" labelOnly="1" outline="0" fieldPosition="0">
        <references count="5">
          <reference field="5" count="1" selected="0">
            <x v="61"/>
          </reference>
          <reference field="6" count="1" selected="0">
            <x v="37"/>
          </reference>
          <reference field="7" count="1" selected="0">
            <x v="28"/>
          </reference>
          <reference field="8" count="1" selected="0">
            <x v="48"/>
          </reference>
          <reference field="10" count="1">
            <x v="84"/>
          </reference>
        </references>
      </pivotArea>
    </format>
    <format dxfId="732">
      <pivotArea dataOnly="0" labelOnly="1" outline="0" fieldPosition="0">
        <references count="5">
          <reference field="5" count="1" selected="0">
            <x v="17"/>
          </reference>
          <reference field="6" count="1" selected="0">
            <x v="126"/>
          </reference>
          <reference field="7" count="1" selected="0">
            <x v="28"/>
          </reference>
          <reference field="8" count="1" selected="0">
            <x v="47"/>
          </reference>
          <reference field="10" count="1">
            <x v="83"/>
          </reference>
        </references>
      </pivotArea>
    </format>
    <format dxfId="733">
      <pivotArea dataOnly="0" labelOnly="1" outline="0" fieldPosition="0">
        <references count="1">
          <reference field="7" count="1">
            <x v="30"/>
          </reference>
        </references>
      </pivotArea>
    </format>
    <format dxfId="734">
      <pivotArea dataOnly="0" labelOnly="1" outline="0" fieldPosition="0">
        <references count="2">
          <reference field="6" count="1">
            <x v="73"/>
          </reference>
          <reference field="7" count="1" selected="0">
            <x v="30"/>
          </reference>
        </references>
      </pivotArea>
    </format>
    <format dxfId="735">
      <pivotArea dataOnly="0" labelOnly="1" outline="0" fieldPosition="0">
        <references count="3">
          <reference field="5" count="1">
            <x v="14"/>
          </reference>
          <reference field="6" count="1" selected="0">
            <x v="73"/>
          </reference>
          <reference field="7" count="1" selected="0">
            <x v="30"/>
          </reference>
        </references>
      </pivotArea>
    </format>
    <format dxfId="736">
      <pivotArea dataOnly="0" labelOnly="1" outline="0" fieldPosition="0">
        <references count="4">
          <reference field="5" count="1" selected="0">
            <x v="14"/>
          </reference>
          <reference field="6" count="1" selected="0">
            <x v="73"/>
          </reference>
          <reference field="7" count="1" selected="0">
            <x v="30"/>
          </reference>
          <reference field="8" count="1">
            <x v="50"/>
          </reference>
        </references>
      </pivotArea>
    </format>
    <format dxfId="737">
      <pivotArea dataOnly="0" labelOnly="1" outline="0" fieldPosition="0">
        <references count="5">
          <reference field="5" count="1" selected="0">
            <x v="14"/>
          </reference>
          <reference field="6" count="1" selected="0">
            <x v="73"/>
          </reference>
          <reference field="7" count="1" selected="0">
            <x v="30"/>
          </reference>
          <reference field="8" count="1" selected="0">
            <x v="50"/>
          </reference>
          <reference field="10" count="1">
            <x v="124"/>
          </reference>
        </references>
      </pivotArea>
    </format>
    <format dxfId="738">
      <pivotArea dataOnly="0" labelOnly="1" outline="0" fieldPosition="0">
        <references count="1">
          <reference field="7" count="1">
            <x v="32"/>
          </reference>
        </references>
      </pivotArea>
    </format>
    <format dxfId="739">
      <pivotArea dataOnly="0" labelOnly="1" outline="0" fieldPosition="0">
        <references count="2">
          <reference field="6" count="2">
            <x v="100"/>
            <x v="125"/>
          </reference>
          <reference field="7" count="1" selected="0">
            <x v="32"/>
          </reference>
        </references>
      </pivotArea>
    </format>
    <format dxfId="740">
      <pivotArea dataOnly="0" labelOnly="1" outline="0" fieldPosition="0">
        <references count="3">
          <reference field="5" count="1">
            <x v="67"/>
          </reference>
          <reference field="6" count="1" selected="0">
            <x v="100"/>
          </reference>
          <reference field="7" count="1" selected="0">
            <x v="32"/>
          </reference>
        </references>
      </pivotArea>
    </format>
    <format dxfId="741">
      <pivotArea dataOnly="0" labelOnly="1" outline="0" fieldPosition="0">
        <references count="4">
          <reference field="5" count="1" selected="0">
            <x v="67"/>
          </reference>
          <reference field="6" count="1" selected="0">
            <x v="100"/>
          </reference>
          <reference field="7" count="1" selected="0">
            <x v="32"/>
          </reference>
          <reference field="8" count="1">
            <x v="53"/>
          </reference>
        </references>
      </pivotArea>
    </format>
    <format dxfId="742">
      <pivotArea dataOnly="0" labelOnly="1" outline="0" fieldPosition="0">
        <references count="5">
          <reference field="5" count="1" selected="0">
            <x v="67"/>
          </reference>
          <reference field="6" count="1" selected="0">
            <x v="100"/>
          </reference>
          <reference field="7" count="1" selected="0">
            <x v="32"/>
          </reference>
          <reference field="8" count="1" selected="0">
            <x v="53"/>
          </reference>
          <reference field="10" count="1">
            <x v="123"/>
          </reference>
        </references>
      </pivotArea>
    </format>
    <format dxfId="743">
      <pivotArea dataOnly="0" labelOnly="1" outline="0" fieldPosition="0">
        <references count="5">
          <reference field="5" count="1" selected="0">
            <x v="67"/>
          </reference>
          <reference field="6" count="1" selected="0">
            <x v="125"/>
          </reference>
          <reference field="7" count="1" selected="0">
            <x v="32"/>
          </reference>
          <reference field="8" count="1" selected="0">
            <x v="53"/>
          </reference>
          <reference field="10" count="1">
            <x v="33"/>
          </reference>
        </references>
      </pivotArea>
    </format>
    <format dxfId="744">
      <pivotArea dataOnly="0" labelOnly="1" outline="0" fieldPosition="0">
        <references count="1">
          <reference field="7" count="1">
            <x v="34"/>
          </reference>
        </references>
      </pivotArea>
    </format>
    <format dxfId="745">
      <pivotArea dataOnly="0" labelOnly="1" outline="0" fieldPosition="0">
        <references count="2">
          <reference field="6" count="2">
            <x v="10"/>
            <x v="59"/>
          </reference>
          <reference field="7" count="1" selected="0">
            <x v="34"/>
          </reference>
        </references>
      </pivotArea>
    </format>
    <format dxfId="746">
      <pivotArea dataOnly="0" labelOnly="1" outline="0" fieldPosition="0">
        <references count="3">
          <reference field="5" count="1">
            <x v="37"/>
          </reference>
          <reference field="6" count="1" selected="0">
            <x v="10"/>
          </reference>
          <reference field="7" count="1" selected="0">
            <x v="34"/>
          </reference>
        </references>
      </pivotArea>
    </format>
    <format dxfId="747">
      <pivotArea dataOnly="0" labelOnly="1" outline="0" fieldPosition="0">
        <references count="4">
          <reference field="5" count="1" selected="0">
            <x v="37"/>
          </reference>
          <reference field="6" count="1" selected="0">
            <x v="10"/>
          </reference>
          <reference field="7" count="1" selected="0">
            <x v="34"/>
          </reference>
          <reference field="8" count="1">
            <x v="38"/>
          </reference>
        </references>
      </pivotArea>
    </format>
    <format dxfId="748">
      <pivotArea dataOnly="0" labelOnly="1" outline="0" fieldPosition="0">
        <references count="5">
          <reference field="5" count="1" selected="0">
            <x v="37"/>
          </reference>
          <reference field="6" count="1" selected="0">
            <x v="10"/>
          </reference>
          <reference field="7" count="1" selected="0">
            <x v="34"/>
          </reference>
          <reference field="8" count="1" selected="0">
            <x v="38"/>
          </reference>
          <reference field="10" count="1">
            <x v="109"/>
          </reference>
        </references>
      </pivotArea>
    </format>
    <format dxfId="749">
      <pivotArea dataOnly="0" labelOnly="1" outline="0" fieldPosition="0">
        <references count="5">
          <reference field="5" count="1" selected="0">
            <x v="37"/>
          </reference>
          <reference field="6" count="1" selected="0">
            <x v="59"/>
          </reference>
          <reference field="7" count="1" selected="0">
            <x v="34"/>
          </reference>
          <reference field="8" count="1" selected="0">
            <x v="38"/>
          </reference>
          <reference field="10" count="1">
            <x v="86"/>
          </reference>
        </references>
      </pivotArea>
    </format>
    <format dxfId="750">
      <pivotArea dataOnly="0" labelOnly="1" outline="0" fieldPosition="0">
        <references count="1">
          <reference field="7" count="1">
            <x v="36"/>
          </reference>
        </references>
      </pivotArea>
    </format>
    <format dxfId="751">
      <pivotArea dataOnly="0" labelOnly="1" outline="0" fieldPosition="0">
        <references count="2">
          <reference field="6" count="3">
            <x v="30"/>
            <x v="75"/>
            <x v="82"/>
          </reference>
          <reference field="7" count="1" selected="0">
            <x v="36"/>
          </reference>
        </references>
      </pivotArea>
    </format>
    <format dxfId="752">
      <pivotArea dataOnly="0" labelOnly="1" outline="0" fieldPosition="0">
        <references count="3">
          <reference field="5" count="1">
            <x v="31"/>
          </reference>
          <reference field="6" count="1" selected="0">
            <x v="30"/>
          </reference>
          <reference field="7" count="1" selected="0">
            <x v="36"/>
          </reference>
        </references>
      </pivotArea>
    </format>
    <format dxfId="753">
      <pivotArea dataOnly="0" labelOnly="1" outline="0" fieldPosition="0">
        <references count="3">
          <reference field="5" count="1">
            <x v="82"/>
          </reference>
          <reference field="6" count="1" selected="0">
            <x v="75"/>
          </reference>
          <reference field="7" count="1" selected="0">
            <x v="36"/>
          </reference>
        </references>
      </pivotArea>
    </format>
    <format dxfId="754">
      <pivotArea dataOnly="0" labelOnly="1" outline="0" fieldPosition="0">
        <references count="3">
          <reference field="5" count="1">
            <x v="7"/>
          </reference>
          <reference field="6" count="1" selected="0">
            <x v="82"/>
          </reference>
          <reference field="7" count="1" selected="0">
            <x v="36"/>
          </reference>
        </references>
      </pivotArea>
    </format>
    <format dxfId="755">
      <pivotArea dataOnly="0" labelOnly="1" outline="0" fieldPosition="0">
        <references count="4">
          <reference field="5" count="1" selected="0">
            <x v="31"/>
          </reference>
          <reference field="6" count="1" selected="0">
            <x v="30"/>
          </reference>
          <reference field="7" count="1" selected="0">
            <x v="36"/>
          </reference>
          <reference field="8" count="1">
            <x v="6"/>
          </reference>
        </references>
      </pivotArea>
    </format>
    <format dxfId="756">
      <pivotArea dataOnly="0" labelOnly="1" outline="0" fieldPosition="0">
        <references count="4">
          <reference field="5" count="1" selected="0">
            <x v="82"/>
          </reference>
          <reference field="6" count="1" selected="0">
            <x v="75"/>
          </reference>
          <reference field="7" count="1" selected="0">
            <x v="36"/>
          </reference>
          <reference field="8" count="1">
            <x v="57"/>
          </reference>
        </references>
      </pivotArea>
    </format>
    <format dxfId="757">
      <pivotArea dataOnly="0" labelOnly="1" outline="0" fieldPosition="0">
        <references count="5">
          <reference field="5" count="1" selected="0">
            <x v="31"/>
          </reference>
          <reference field="6" count="1" selected="0">
            <x v="30"/>
          </reference>
          <reference field="7" count="1" selected="0">
            <x v="36"/>
          </reference>
          <reference field="8" count="1" selected="0">
            <x v="6"/>
          </reference>
          <reference field="10" count="1">
            <x v="133"/>
          </reference>
        </references>
      </pivotArea>
    </format>
    <format dxfId="758">
      <pivotArea dataOnly="0" labelOnly="1" outline="0" fieldPosition="0">
        <references count="5">
          <reference field="5" count="1" selected="0">
            <x v="82"/>
          </reference>
          <reference field="6" count="1" selected="0">
            <x v="75"/>
          </reference>
          <reference field="7" count="1" selected="0">
            <x v="36"/>
          </reference>
          <reference field="8" count="1" selected="0">
            <x v="57"/>
          </reference>
          <reference field="10" count="1">
            <x v="44"/>
          </reference>
        </references>
      </pivotArea>
    </format>
    <format dxfId="759">
      <pivotArea dataOnly="0" labelOnly="1" outline="0" fieldPosition="0">
        <references count="5">
          <reference field="5" count="1" selected="0">
            <x v="7"/>
          </reference>
          <reference field="6" count="1" selected="0">
            <x v="82"/>
          </reference>
          <reference field="7" count="1" selected="0">
            <x v="36"/>
          </reference>
          <reference field="8" count="1" selected="0">
            <x v="57"/>
          </reference>
          <reference field="10" count="1">
            <x v="57"/>
          </reference>
        </references>
      </pivotArea>
    </format>
    <format dxfId="760">
      <pivotArea dataOnly="0" labelOnly="1" outline="0" fieldPosition="0">
        <references count="1">
          <reference field="7" count="1">
            <x v="38"/>
          </reference>
        </references>
      </pivotArea>
    </format>
    <format dxfId="761">
      <pivotArea dataOnly="0" labelOnly="1" outline="0" fieldPosition="0">
        <references count="2">
          <reference field="6" count="1">
            <x v="117"/>
          </reference>
          <reference field="7" count="1" selected="0">
            <x v="38"/>
          </reference>
        </references>
      </pivotArea>
    </format>
    <format dxfId="762">
      <pivotArea dataOnly="0" labelOnly="1" outline="0" fieldPosition="0">
        <references count="3">
          <reference field="5" count="1">
            <x v="77"/>
          </reference>
          <reference field="6" count="1" selected="0">
            <x v="117"/>
          </reference>
          <reference field="7" count="1" selected="0">
            <x v="38"/>
          </reference>
        </references>
      </pivotArea>
    </format>
    <format dxfId="763">
      <pivotArea dataOnly="0" labelOnly="1" outline="0" fieldPosition="0">
        <references count="4">
          <reference field="5" count="1" selected="0">
            <x v="77"/>
          </reference>
          <reference field="6" count="1" selected="0">
            <x v="117"/>
          </reference>
          <reference field="7" count="1" selected="0">
            <x v="38"/>
          </reference>
          <reference field="8" count="1">
            <x v="60"/>
          </reference>
        </references>
      </pivotArea>
    </format>
    <format dxfId="764">
      <pivotArea dataOnly="0" labelOnly="1" outline="0" fieldPosition="0">
        <references count="5">
          <reference field="5" count="1" selected="0">
            <x v="77"/>
          </reference>
          <reference field="6" count="1" selected="0">
            <x v="117"/>
          </reference>
          <reference field="7" count="1" selected="0">
            <x v="38"/>
          </reference>
          <reference field="8" count="1" selected="0">
            <x v="60"/>
          </reference>
          <reference field="10" count="1">
            <x v="74"/>
          </reference>
        </references>
      </pivotArea>
    </format>
    <format dxfId="765">
      <pivotArea dataOnly="0" labelOnly="1" outline="0" fieldPosition="0">
        <references count="1">
          <reference field="7" count="1">
            <x v="40"/>
          </reference>
        </references>
      </pivotArea>
    </format>
    <format dxfId="766">
      <pivotArea dataOnly="0" labelOnly="1" outline="0" fieldPosition="0">
        <references count="2">
          <reference field="6" count="1">
            <x v="89"/>
          </reference>
          <reference field="7" count="1" selected="0">
            <x v="40"/>
          </reference>
        </references>
      </pivotArea>
    </format>
    <format dxfId="767">
      <pivotArea dataOnly="0" labelOnly="1" outline="0" fieldPosition="0">
        <references count="3">
          <reference field="5" count="1">
            <x v="1"/>
          </reference>
          <reference field="6" count="1" selected="0">
            <x v="89"/>
          </reference>
          <reference field="7" count="1" selected="0">
            <x v="40"/>
          </reference>
        </references>
      </pivotArea>
    </format>
    <format dxfId="768">
      <pivotArea dataOnly="0" labelOnly="1" outline="0" fieldPosition="0">
        <references count="4">
          <reference field="5" count="1" selected="0">
            <x v="1"/>
          </reference>
          <reference field="6" count="1" selected="0">
            <x v="89"/>
          </reference>
          <reference field="7" count="1" selected="0">
            <x v="40"/>
          </reference>
          <reference field="8" count="1">
            <x v="63"/>
          </reference>
        </references>
      </pivotArea>
    </format>
    <format dxfId="769">
      <pivotArea dataOnly="0" labelOnly="1" outline="0" fieldPosition="0">
        <references count="5">
          <reference field="5" count="1" selected="0">
            <x v="1"/>
          </reference>
          <reference field="6" count="1" selected="0">
            <x v="89"/>
          </reference>
          <reference field="7" count="1" selected="0">
            <x v="40"/>
          </reference>
          <reference field="8" count="1" selected="0">
            <x v="63"/>
          </reference>
          <reference field="10" count="1">
            <x v="67"/>
          </reference>
        </references>
      </pivotArea>
    </format>
    <format dxfId="770">
      <pivotArea dataOnly="0" labelOnly="1" outline="0" fieldPosition="0">
        <references count="1">
          <reference field="7" count="1">
            <x v="42"/>
          </reference>
        </references>
      </pivotArea>
    </format>
    <format dxfId="771">
      <pivotArea dataOnly="0" labelOnly="1" outline="0" fieldPosition="0">
        <references count="2">
          <reference field="6" count="12">
            <x v="4"/>
            <x v="13"/>
            <x v="15"/>
            <x v="20"/>
            <x v="22"/>
            <x v="35"/>
            <x v="54"/>
            <x v="91"/>
            <x v="96"/>
            <x v="109"/>
            <x v="114"/>
            <x v="115"/>
          </reference>
          <reference field="7" count="1" selected="0">
            <x v="42"/>
          </reference>
        </references>
      </pivotArea>
    </format>
    <format dxfId="772">
      <pivotArea dataOnly="0" labelOnly="1" outline="0" fieldPosition="0">
        <references count="3">
          <reference field="5" count="1">
            <x v="34"/>
          </reference>
          <reference field="6" count="1" selected="0">
            <x v="4"/>
          </reference>
          <reference field="7" count="1" selected="0">
            <x v="42"/>
          </reference>
        </references>
      </pivotArea>
    </format>
    <format dxfId="773">
      <pivotArea dataOnly="0" labelOnly="1" outline="0" fieldPosition="0">
        <references count="3">
          <reference field="5" count="1">
            <x v="80"/>
          </reference>
          <reference field="6" count="1" selected="0">
            <x v="13"/>
          </reference>
          <reference field="7" count="1" selected="0">
            <x v="42"/>
          </reference>
        </references>
      </pivotArea>
    </format>
    <format dxfId="774">
      <pivotArea dataOnly="0" labelOnly="1" outline="0" fieldPosition="0">
        <references count="3">
          <reference field="5" count="1">
            <x v="34"/>
          </reference>
          <reference field="6" count="1" selected="0">
            <x v="96"/>
          </reference>
          <reference field="7" count="1" selected="0">
            <x v="42"/>
          </reference>
        </references>
      </pivotArea>
    </format>
    <format dxfId="775">
      <pivotArea dataOnly="0" labelOnly="1" outline="0" fieldPosition="0">
        <references count="3">
          <reference field="5" count="1">
            <x v="80"/>
          </reference>
          <reference field="6" count="1" selected="0">
            <x v="109"/>
          </reference>
          <reference field="7" count="1" selected="0">
            <x v="42"/>
          </reference>
        </references>
      </pivotArea>
    </format>
    <format dxfId="776">
      <pivotArea dataOnly="0" labelOnly="1" outline="0" fieldPosition="0">
        <references count="3">
          <reference field="5" count="1">
            <x v="34"/>
          </reference>
          <reference field="6" count="1" selected="0">
            <x v="114"/>
          </reference>
          <reference field="7" count="1" selected="0">
            <x v="42"/>
          </reference>
        </references>
      </pivotArea>
    </format>
    <format dxfId="777">
      <pivotArea dataOnly="0" labelOnly="1" outline="0" fieldPosition="0">
        <references count="3">
          <reference field="5" count="1">
            <x v="80"/>
          </reference>
          <reference field="6" count="1" selected="0">
            <x v="115"/>
          </reference>
          <reference field="7" count="1" selected="0">
            <x v="42"/>
          </reference>
        </references>
      </pivotArea>
    </format>
    <format dxfId="778">
      <pivotArea dataOnly="0" labelOnly="1" outline="0" fieldPosition="0">
        <references count="4">
          <reference field="5" count="1" selected="0">
            <x v="34"/>
          </reference>
          <reference field="6" count="1" selected="0">
            <x v="4"/>
          </reference>
          <reference field="7" count="1" selected="0">
            <x v="42"/>
          </reference>
          <reference field="8" count="1">
            <x v="65"/>
          </reference>
        </references>
      </pivotArea>
    </format>
    <format dxfId="779">
      <pivotArea dataOnly="0" labelOnly="1" outline="0" fieldPosition="0">
        <references count="4">
          <reference field="5" count="1" selected="0">
            <x v="80"/>
          </reference>
          <reference field="6" count="1" selected="0">
            <x v="13"/>
          </reference>
          <reference field="7" count="1" selected="0">
            <x v="42"/>
          </reference>
          <reference field="8" count="1">
            <x v="23"/>
          </reference>
        </references>
      </pivotArea>
    </format>
    <format dxfId="780">
      <pivotArea dataOnly="0" labelOnly="1" outline="0" fieldPosition="0">
        <references count="4">
          <reference field="5" count="1" selected="0">
            <x v="34"/>
          </reference>
          <reference field="6" count="1" selected="0">
            <x v="96"/>
          </reference>
          <reference field="7" count="1" selected="0">
            <x v="42"/>
          </reference>
          <reference field="8" count="1">
            <x v="65"/>
          </reference>
        </references>
      </pivotArea>
    </format>
    <format dxfId="781">
      <pivotArea dataOnly="0" labelOnly="1" outline="0" fieldPosition="0">
        <references count="4">
          <reference field="5" count="1" selected="0">
            <x v="80"/>
          </reference>
          <reference field="6" count="1" selected="0">
            <x v="109"/>
          </reference>
          <reference field="7" count="1" selected="0">
            <x v="42"/>
          </reference>
          <reference field="8" count="1">
            <x v="23"/>
          </reference>
        </references>
      </pivotArea>
    </format>
    <format dxfId="782">
      <pivotArea dataOnly="0" labelOnly="1" outline="0" fieldPosition="0">
        <references count="4">
          <reference field="5" count="1" selected="0">
            <x v="34"/>
          </reference>
          <reference field="6" count="1" selected="0">
            <x v="114"/>
          </reference>
          <reference field="7" count="1" selected="0">
            <x v="42"/>
          </reference>
          <reference field="8" count="1">
            <x v="65"/>
          </reference>
        </references>
      </pivotArea>
    </format>
    <format dxfId="783">
      <pivotArea dataOnly="0" labelOnly="1" outline="0" fieldPosition="0">
        <references count="4">
          <reference field="5" count="1" selected="0">
            <x v="80"/>
          </reference>
          <reference field="6" count="1" selected="0">
            <x v="115"/>
          </reference>
          <reference field="7" count="1" selected="0">
            <x v="42"/>
          </reference>
          <reference field="8" count="1">
            <x v="23"/>
          </reference>
        </references>
      </pivotArea>
    </format>
    <format dxfId="784">
      <pivotArea dataOnly="0" labelOnly="1" outline="0" fieldPosition="0">
        <references count="5">
          <reference field="5" count="1" selected="0">
            <x v="34"/>
          </reference>
          <reference field="6" count="1" selected="0">
            <x v="4"/>
          </reference>
          <reference field="7" count="1" selected="0">
            <x v="42"/>
          </reference>
          <reference field="8" count="1" selected="0">
            <x v="65"/>
          </reference>
          <reference field="10" count="1">
            <x v="61"/>
          </reference>
        </references>
      </pivotArea>
    </format>
    <format dxfId="785">
      <pivotArea dataOnly="0" labelOnly="1" outline="0" fieldPosition="0">
        <references count="5">
          <reference field="5" count="1" selected="0">
            <x v="80"/>
          </reference>
          <reference field="6" count="1" selected="0">
            <x v="13"/>
          </reference>
          <reference field="7" count="1" selected="0">
            <x v="42"/>
          </reference>
          <reference field="8" count="1" selected="0">
            <x v="23"/>
          </reference>
          <reference field="10" count="1">
            <x v="95"/>
          </reference>
        </references>
      </pivotArea>
    </format>
    <format dxfId="786">
      <pivotArea dataOnly="0" labelOnly="1" outline="0" fieldPosition="0">
        <references count="5">
          <reference field="5" count="1" selected="0">
            <x v="80"/>
          </reference>
          <reference field="6" count="1" selected="0">
            <x v="15"/>
          </reference>
          <reference field="7" count="1" selected="0">
            <x v="42"/>
          </reference>
          <reference field="8" count="1" selected="0">
            <x v="23"/>
          </reference>
          <reference field="10" count="1">
            <x v="126"/>
          </reference>
        </references>
      </pivotArea>
    </format>
    <format dxfId="787">
      <pivotArea dataOnly="0" labelOnly="1" outline="0" fieldPosition="0">
        <references count="5">
          <reference field="5" count="1" selected="0">
            <x v="80"/>
          </reference>
          <reference field="6" count="1" selected="0">
            <x v="20"/>
          </reference>
          <reference field="7" count="1" selected="0">
            <x v="42"/>
          </reference>
          <reference field="8" count="1" selected="0">
            <x v="23"/>
          </reference>
          <reference field="10" count="1">
            <x v="71"/>
          </reference>
        </references>
      </pivotArea>
    </format>
    <format dxfId="788">
      <pivotArea dataOnly="0" labelOnly="1" outline="0" fieldPosition="0">
        <references count="5">
          <reference field="5" count="1" selected="0">
            <x v="80"/>
          </reference>
          <reference field="6" count="1" selected="0">
            <x v="22"/>
          </reference>
          <reference field="7" count="1" selected="0">
            <x v="42"/>
          </reference>
          <reference field="8" count="1" selected="0">
            <x v="23"/>
          </reference>
          <reference field="10" count="1">
            <x v="73"/>
          </reference>
        </references>
      </pivotArea>
    </format>
    <format dxfId="789">
      <pivotArea dataOnly="0" labelOnly="1" outline="0" fieldPosition="0">
        <references count="5">
          <reference field="5" count="1" selected="0">
            <x v="80"/>
          </reference>
          <reference field="6" count="1" selected="0">
            <x v="35"/>
          </reference>
          <reference field="7" count="1" selected="0">
            <x v="42"/>
          </reference>
          <reference field="8" count="1" selected="0">
            <x v="23"/>
          </reference>
          <reference field="10" count="1">
            <x v="79"/>
          </reference>
        </references>
      </pivotArea>
    </format>
    <format dxfId="790">
      <pivotArea dataOnly="0" labelOnly="1" outline="0" fieldPosition="0">
        <references count="5">
          <reference field="5" count="1" selected="0">
            <x v="80"/>
          </reference>
          <reference field="6" count="1" selected="0">
            <x v="54"/>
          </reference>
          <reference field="7" count="1" selected="0">
            <x v="42"/>
          </reference>
          <reference field="8" count="1" selected="0">
            <x v="23"/>
          </reference>
          <reference field="10" count="1">
            <x v="108"/>
          </reference>
        </references>
      </pivotArea>
    </format>
    <format dxfId="791">
      <pivotArea dataOnly="0" labelOnly="1" outline="0" fieldPosition="0">
        <references count="5">
          <reference field="5" count="1" selected="0">
            <x v="80"/>
          </reference>
          <reference field="6" count="1" selected="0">
            <x v="91"/>
          </reference>
          <reference field="7" count="1" selected="0">
            <x v="42"/>
          </reference>
          <reference field="8" count="1" selected="0">
            <x v="23"/>
          </reference>
          <reference field="10" count="1">
            <x v="127"/>
          </reference>
        </references>
      </pivotArea>
    </format>
    <format dxfId="792">
      <pivotArea dataOnly="0" labelOnly="1" outline="0" fieldPosition="0">
        <references count="5">
          <reference field="5" count="1" selected="0">
            <x v="34"/>
          </reference>
          <reference field="6" count="1" selected="0">
            <x v="96"/>
          </reference>
          <reference field="7" count="1" selected="0">
            <x v="42"/>
          </reference>
          <reference field="8" count="1" selected="0">
            <x v="65"/>
          </reference>
          <reference field="10" count="1">
            <x v="97"/>
          </reference>
        </references>
      </pivotArea>
    </format>
    <format dxfId="793">
      <pivotArea dataOnly="0" labelOnly="1" outline="0" fieldPosition="0">
        <references count="5">
          <reference field="5" count="1" selected="0">
            <x v="80"/>
          </reference>
          <reference field="6" count="1" selected="0">
            <x v="109"/>
          </reference>
          <reference field="7" count="1" selected="0">
            <x v="42"/>
          </reference>
          <reference field="8" count="1" selected="0">
            <x v="23"/>
          </reference>
          <reference field="10" count="1">
            <x v="37"/>
          </reference>
        </references>
      </pivotArea>
    </format>
    <format dxfId="794">
      <pivotArea dataOnly="0" labelOnly="1" outline="0" fieldPosition="0">
        <references count="5">
          <reference field="5" count="1" selected="0">
            <x v="34"/>
          </reference>
          <reference field="6" count="1" selected="0">
            <x v="114"/>
          </reference>
          <reference field="7" count="1" selected="0">
            <x v="42"/>
          </reference>
          <reference field="8" count="1" selected="0">
            <x v="65"/>
          </reference>
          <reference field="10" count="1">
            <x v="27"/>
          </reference>
        </references>
      </pivotArea>
    </format>
    <format dxfId="795">
      <pivotArea dataOnly="0" labelOnly="1" outline="0" fieldPosition="0">
        <references count="5">
          <reference field="5" count="1" selected="0">
            <x v="80"/>
          </reference>
          <reference field="6" count="1" selected="0">
            <x v="115"/>
          </reference>
          <reference field="7" count="1" selected="0">
            <x v="42"/>
          </reference>
          <reference field="8" count="1" selected="0">
            <x v="23"/>
          </reference>
          <reference field="10" count="1">
            <x v="132"/>
          </reference>
        </references>
      </pivotArea>
    </format>
    <format dxfId="796">
      <pivotArea field="10" type="button" dataOnly="0" labelOnly="1" outline="0" axis="axisRow" fieldPosition="4"/>
    </format>
    <format dxfId="797">
      <pivotArea field="0" type="button" dataOnly="0" labelOnly="1" outline="0" axis="axisRow" fieldPosition="5"/>
    </format>
    <format dxfId="798">
      <pivotArea outline="0" fieldPosition="0">
        <references count="6">
          <reference field="0" count="1" selected="0">
            <x v="3"/>
          </reference>
          <reference field="5" count="1" selected="0">
            <x v="9"/>
          </reference>
          <reference field="6" count="1" selected="0">
            <x v="99"/>
          </reference>
          <reference field="7" count="1" selected="0">
            <x v="14"/>
          </reference>
          <reference field="8" count="1" selected="0">
            <x v="17"/>
          </reference>
          <reference field="10" count="1" selected="0">
            <x v="90"/>
          </reference>
        </references>
      </pivotArea>
    </format>
    <format dxfId="799">
      <pivotArea outline="0" fieldPosition="0">
        <references count="6">
          <reference field="0" count="1" selected="0">
            <x v="1"/>
          </reference>
          <reference field="5" count="1" selected="0">
            <x v="54"/>
          </reference>
          <reference field="6" count="1" selected="0">
            <x v="74"/>
          </reference>
          <reference field="7" count="1" selected="0">
            <x v="19"/>
          </reference>
          <reference field="8" count="1" selected="0">
            <x v="2"/>
          </reference>
          <reference field="10" count="1" selected="0">
            <x v="150"/>
          </reference>
        </references>
      </pivotArea>
    </format>
    <format dxfId="800">
      <pivotArea outline="0" fieldPosition="0">
        <references count="6">
          <reference field="0" count="1" selected="0">
            <x v="2"/>
          </reference>
          <reference field="5" count="1" selected="0">
            <x v="54"/>
          </reference>
          <reference field="6" count="1" selected="0">
            <x v="74"/>
          </reference>
          <reference field="7" count="1" selected="0">
            <x v="19"/>
          </reference>
          <reference field="8" count="1" selected="0">
            <x v="2"/>
          </reference>
          <reference field="10" count="1" selected="0">
            <x v="125"/>
          </reference>
        </references>
      </pivotArea>
    </format>
    <format dxfId="801">
      <pivotArea type="topRight" dataOnly="0" labelOnly="1" outline="0" offset="B1:F1" fieldPosition="0"/>
    </format>
    <format dxfId="802">
      <pivotArea outline="0" fieldPosition="0">
        <references count="6">
          <reference field="0" count="0" selected="0"/>
          <reference field="5" count="1" selected="0">
            <x v="16"/>
          </reference>
          <reference field="6" count="1" selected="0">
            <x v="118"/>
          </reference>
          <reference field="7" count="1" selected="0">
            <x v="4"/>
          </reference>
          <reference field="8" count="1" selected="0">
            <x v="15"/>
          </reference>
          <reference field="10" count="1" selected="0">
            <x v="50"/>
          </reference>
        </references>
      </pivotArea>
    </format>
  </formats>
  <pivotTableStyleInfo name="PivotStyleLight15" showRowHeaders="0"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AD55C95-8492-4AB5-97D9-8415D8930615}" name="PivotTable3" cacheId="1504" applyNumberFormats="0" applyBorderFormats="0" applyFontFormats="0" applyPatternFormats="0" applyAlignmentFormats="0" applyWidthHeightFormats="1" dataCaption="Values" updatedVersion="8" minRefreshableVersion="3" useAutoFormatting="1" subtotalHiddenItems="1" itemPrintTitles="1" createdVersion="8" indent="0" outline="1" outlineData="1" multipleFieldFilters="0" rowHeaderCaption="State">
  <location ref="B14:D62" firstHeaderRow="0" firstDataRow="1" firstDataCol="1"/>
  <pivotFields count="4">
    <pivotField axis="axisRow" allDrilled="1" subtotalTop="0"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ubtotalTop="0" showAll="0" defaultSubtotal="0"/>
    <pivotField dataField="1" subtotalTop="0" showAll="0" defaultSubtotal="0"/>
    <pivotField allDrilled="1" subtotalTop="0" showAll="0" dataSourceSort="1" defaultSubtotal="0" defaultAttributeDrillState="1"/>
  </pivotFields>
  <rowFields count="1">
    <field x="0"/>
  </rowFields>
  <rowItems count="4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t="grand">
      <x/>
    </i>
  </rowItems>
  <colFields count="1">
    <field x="-2"/>
  </colFields>
  <colItems count="2">
    <i>
      <x/>
    </i>
    <i i="1">
      <x v="1"/>
    </i>
  </colItems>
  <dataFields count="2">
    <dataField name="Total Projects" fld="1" subtotal="count" baseField="0" baseItem="0"/>
    <dataField name="Total Cost" fld="2" baseField="0" baseItem="0" numFmtId="164"/>
  </dataFields>
  <formats count="13">
    <format dxfId="28">
      <pivotArea outline="0" collapsedLevelsAreSubtotals="1" fieldPosition="0">
        <references count="1">
          <reference field="4294967294" count="1" selected="0">
            <x v="1"/>
          </reference>
        </references>
      </pivotArea>
    </format>
    <format dxfId="29">
      <pivotArea type="all" dataOnly="0" outline="0" fieldPosition="0"/>
    </format>
    <format dxfId="30">
      <pivotArea outline="0" collapsedLevelsAreSubtotals="1" fieldPosition="0"/>
    </format>
    <format dxfId="31">
      <pivotArea field="0" type="button" dataOnly="0" labelOnly="1" outline="0" axis="axisRow" fieldPosition="0"/>
    </format>
    <format dxfId="32">
      <pivotArea dataOnly="0" labelOnly="1" fieldPosition="0">
        <references count="1">
          <reference field="0" count="0"/>
        </references>
      </pivotArea>
    </format>
    <format dxfId="33">
      <pivotArea dataOnly="0" labelOnly="1" grandRow="1" outline="0" fieldPosition="0"/>
    </format>
    <format dxfId="34">
      <pivotArea dataOnly="0" labelOnly="1" outline="0" fieldPosition="0">
        <references count="1">
          <reference field="4294967294" count="2">
            <x v="0"/>
            <x v="1"/>
          </reference>
        </references>
      </pivotArea>
    </format>
    <format dxfId="35">
      <pivotArea field="0" type="button" dataOnly="0" labelOnly="1" outline="0" axis="axisRow" fieldPosition="0"/>
    </format>
    <format dxfId="36">
      <pivotArea dataOnly="0" labelOnly="1" outline="0" fieldPosition="0">
        <references count="1">
          <reference field="4294967294" count="2">
            <x v="0"/>
            <x v="1"/>
          </reference>
        </references>
      </pivotArea>
    </format>
    <format dxfId="37">
      <pivotArea field="0" type="button" dataOnly="0" labelOnly="1" outline="0" axis="axisRow" fieldPosition="0"/>
    </format>
    <format dxfId="38">
      <pivotArea dataOnly="0" labelOnly="1" outline="0" fieldPosition="0">
        <references count="1">
          <reference field="4294967294" count="2">
            <x v="0"/>
            <x v="1"/>
          </reference>
        </references>
      </pivotArea>
    </format>
    <format dxfId="39">
      <pivotArea grandRow="1" outline="0" collapsedLevelsAreSubtotals="1" fieldPosition="0"/>
    </format>
    <format dxfId="40">
      <pivotArea dataOnly="0" labelOnly="1" grandRow="1" outline="0" fieldPosition="0"/>
    </format>
  </formats>
  <pivotHierarchies count="13">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Data="1"/>
    <pivotHierarchy dragToData="1" caption="Total Projects"/>
    <pivotHierarchy dragToData="1" caption="Total Cost"/>
  </pivotHierarchies>
  <pivotTableStyleInfo name="PivotStyleLight16" showRowHeaders="1" showColHeaders="1" showRowStripes="0" showColStripes="0" showLastColumn="1"/>
  <rowHierarchiesUsage count="1">
    <rowHierarchyUsage hierarchyUsage="4"/>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FY21-24 LRF and MAT Projects by State and Congressional District.xlsx!AllMATProjects">
        <x15:activeTabTopLevelEntity name="[AllMATProjec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469A9A4-E120-4C9F-9CBC-EBD3E1DCF181}" name="PivotTable2" cacheId="150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FY21-24 LRF and MAT Projects by State/Congressional District">
  <location ref="C4:D209" firstHeaderRow="1" firstDataRow="1" firstDataCol="1" rowPageCount="1" colPageCount="1"/>
  <pivotFields count="12">
    <pivotField axis="axisPage" showAll="0">
      <items count="7">
        <item x="3"/>
        <item x="1"/>
        <item x="0"/>
        <item x="5"/>
        <item x="4"/>
        <item x="2"/>
        <item t="default"/>
      </items>
    </pivotField>
    <pivotField showAll="0"/>
    <pivotField showAll="0"/>
    <pivotField showAll="0"/>
    <pivotField showAll="0"/>
    <pivotField showAll="0"/>
    <pivotField showAll="0"/>
    <pivotField showAll="0"/>
    <pivotField showAll="0"/>
    <pivotField axis="axisRow" showAll="0">
      <items count="53">
        <item x="1"/>
        <item x="3"/>
        <item x="4"/>
        <item x="5"/>
        <item x="7"/>
        <item x="8"/>
        <item x="9"/>
        <item x="10"/>
        <item x="11"/>
        <item x="12"/>
        <item x="13"/>
        <item x="14"/>
        <item x="15"/>
        <item x="16"/>
        <item x="17"/>
        <item x="18"/>
        <item x="19"/>
        <item x="20"/>
        <item x="21"/>
        <item x="22"/>
        <item x="23"/>
        <item x="24"/>
        <item x="25"/>
        <item x="26"/>
        <item x="27"/>
        <item x="28"/>
        <item x="30"/>
        <item x="31"/>
        <item x="32"/>
        <item x="33"/>
        <item x="35"/>
        <item x="0"/>
        <item x="34"/>
        <item x="36"/>
        <item x="37"/>
        <item x="38"/>
        <item x="39"/>
        <item x="40"/>
        <item x="41"/>
        <item x="42"/>
        <item x="43"/>
        <item x="51"/>
        <item x="29"/>
        <item x="44"/>
        <item x="6"/>
        <item x="45"/>
        <item x="46"/>
        <item x="47"/>
        <item x="48"/>
        <item x="49"/>
        <item x="50"/>
        <item x="2"/>
        <item t="default"/>
      </items>
    </pivotField>
    <pivotField axis="axisRow" showAll="0" sortType="ascending">
      <items count="240">
        <item m="1" x="232"/>
        <item x="1"/>
        <item x="2"/>
        <item m="1" x="235"/>
        <item x="3"/>
        <item x="4"/>
        <item m="1" x="218"/>
        <item m="1" x="155"/>
        <item m="1" x="238"/>
        <item x="5"/>
        <item x="6"/>
        <item x="7"/>
        <item m="1" x="190"/>
        <item m="1" x="219"/>
        <item x="8"/>
        <item x="10"/>
        <item x="11"/>
        <item x="9"/>
        <item m="1" x="224"/>
        <item m="1" x="181"/>
        <item x="12"/>
        <item x="13"/>
        <item x="14"/>
        <item x="15"/>
        <item x="16"/>
        <item x="17"/>
        <item x="18"/>
        <item x="19"/>
        <item x="20"/>
        <item m="1" x="153"/>
        <item m="1" x="148"/>
        <item x="22"/>
        <item x="21"/>
        <item m="1" x="180"/>
        <item x="23"/>
        <item m="1" x="201"/>
        <item x="24"/>
        <item m="1" x="172"/>
        <item x="25"/>
        <item m="1" x="227"/>
        <item m="1" x="188"/>
        <item x="26"/>
        <item x="28"/>
        <item x="27"/>
        <item m="1" x="223"/>
        <item m="1" x="229"/>
        <item m="1" x="177"/>
        <item x="29"/>
        <item x="30"/>
        <item x="31"/>
        <item m="1" x="167"/>
        <item m="1" x="182"/>
        <item x="32"/>
        <item x="33"/>
        <item m="1" x="234"/>
        <item x="34"/>
        <item m="1" x="206"/>
        <item x="36"/>
        <item x="35"/>
        <item m="1" x="152"/>
        <item x="37"/>
        <item m="1" x="168"/>
        <item x="38"/>
        <item m="1" x="236"/>
        <item x="39"/>
        <item m="1" x="212"/>
        <item m="1" x="178"/>
        <item m="1" x="221"/>
        <item m="1" x="156"/>
        <item m="1" x="165"/>
        <item m="1" x="197"/>
        <item m="1" x="193"/>
        <item x="41"/>
        <item x="40"/>
        <item x="42"/>
        <item x="43"/>
        <item x="44"/>
        <item x="46"/>
        <item x="45"/>
        <item m="1" x="202"/>
        <item x="48"/>
        <item x="47"/>
        <item x="49"/>
        <item x="50"/>
        <item m="1" x="151"/>
        <item x="51"/>
        <item x="52"/>
        <item m="1" x="183"/>
        <item x="53"/>
        <item m="1" x="225"/>
        <item m="1" x="162"/>
        <item m="1" x="171"/>
        <item x="57"/>
        <item x="54"/>
        <item x="55"/>
        <item x="58"/>
        <item x="56"/>
        <item m="1" x="210"/>
        <item x="60"/>
        <item x="59"/>
        <item x="61"/>
        <item x="62"/>
        <item m="1" x="216"/>
        <item m="1" x="149"/>
        <item m="1" x="191"/>
        <item m="1" x="213"/>
        <item x="64"/>
        <item x="67"/>
        <item x="68"/>
        <item x="65"/>
        <item x="66"/>
        <item x="69"/>
        <item x="63"/>
        <item x="70"/>
        <item m="1" x="231"/>
        <item x="71"/>
        <item m="1" x="215"/>
        <item x="72"/>
        <item m="1" x="158"/>
        <item x="73"/>
        <item m="1" x="205"/>
        <item m="1" x="226"/>
        <item x="76"/>
        <item x="77"/>
        <item x="78"/>
        <item x="75"/>
        <item x="74"/>
        <item m="1" x="163"/>
        <item m="1" x="173"/>
        <item m="1" x="187"/>
        <item x="79"/>
        <item x="80"/>
        <item x="81"/>
        <item x="82"/>
        <item x="83"/>
        <item x="84"/>
        <item x="0"/>
        <item m="1" x="176"/>
        <item m="1" x="175"/>
        <item m="1" x="159"/>
        <item m="1" x="196"/>
        <item m="1" x="194"/>
        <item m="1" x="154"/>
        <item m="1" x="214"/>
        <item m="1" x="195"/>
        <item m="1" x="200"/>
        <item x="85"/>
        <item x="91"/>
        <item x="92"/>
        <item x="93"/>
        <item x="94"/>
        <item x="95"/>
        <item x="86"/>
        <item x="87"/>
        <item x="88"/>
        <item x="89"/>
        <item x="90"/>
        <item x="96"/>
        <item m="1" x="192"/>
        <item x="97"/>
        <item x="98"/>
        <item x="99"/>
        <item m="1" x="207"/>
        <item x="101"/>
        <item x="100"/>
        <item m="1" x="150"/>
        <item m="1" x="237"/>
        <item m="1" x="169"/>
        <item x="105"/>
        <item x="106"/>
        <item x="104"/>
        <item x="107"/>
        <item x="102"/>
        <item x="103"/>
        <item m="1" x="170"/>
        <item x="108"/>
        <item m="1" x="222"/>
        <item x="109"/>
        <item m="1" x="179"/>
        <item m="1" x="157"/>
        <item m="1" x="204"/>
        <item x="110"/>
        <item x="112"/>
        <item x="111"/>
        <item x="113"/>
        <item m="1" x="203"/>
        <item m="1" x="174"/>
        <item m="1" x="209"/>
        <item m="1" x="198"/>
        <item x="117"/>
        <item x="118"/>
        <item x="114"/>
        <item x="115"/>
        <item x="116"/>
        <item m="1" x="217"/>
        <item m="1" x="164"/>
        <item x="119"/>
        <item x="120"/>
        <item x="121"/>
        <item m="1" x="185"/>
        <item m="1" x="208"/>
        <item x="122"/>
        <item x="123"/>
        <item m="1" x="230"/>
        <item m="1" x="184"/>
        <item m="1" x="160"/>
        <item m="1" x="166"/>
        <item m="1" x="199"/>
        <item m="1" x="233"/>
        <item x="124"/>
        <item x="130"/>
        <item x="126"/>
        <item x="127"/>
        <item x="129"/>
        <item x="128"/>
        <item x="131"/>
        <item x="132"/>
        <item x="133"/>
        <item x="134"/>
        <item x="125"/>
        <item m="1" x="161"/>
        <item m="1" x="220"/>
        <item x="135"/>
        <item x="136"/>
        <item x="137"/>
        <item m="1" x="228"/>
        <item x="138"/>
        <item x="139"/>
        <item x="140"/>
        <item x="141"/>
        <item m="1" x="186"/>
        <item x="142"/>
        <item m="1" x="189"/>
        <item m="1" x="211"/>
        <item x="143"/>
        <item x="144"/>
        <item x="145"/>
        <item x="146"/>
        <item x="147"/>
        <item t="default"/>
      </items>
    </pivotField>
    <pivotField dataField="1" numFmtId="164" showAll="0"/>
  </pivotFields>
  <rowFields count="2">
    <field x="9"/>
    <field x="10"/>
  </rowFields>
  <rowItems count="205">
    <i>
      <x/>
    </i>
    <i r="1">
      <x v="1"/>
    </i>
    <i r="1">
      <x v="238"/>
    </i>
    <i>
      <x v="1"/>
    </i>
    <i r="1">
      <x v="4"/>
    </i>
    <i r="1">
      <x v="5"/>
    </i>
    <i>
      <x v="2"/>
    </i>
    <i r="1">
      <x v="9"/>
    </i>
    <i r="1">
      <x v="10"/>
    </i>
    <i r="1">
      <x v="11"/>
    </i>
    <i>
      <x v="3"/>
    </i>
    <i r="1">
      <x v="14"/>
    </i>
    <i r="1">
      <x v="15"/>
    </i>
    <i r="1">
      <x v="16"/>
    </i>
    <i r="1">
      <x v="17"/>
    </i>
    <i>
      <x v="4"/>
    </i>
    <i r="1">
      <x v="20"/>
    </i>
    <i r="1">
      <x v="21"/>
    </i>
    <i r="1">
      <x v="22"/>
    </i>
    <i r="1">
      <x v="23"/>
    </i>
    <i r="1">
      <x v="24"/>
    </i>
    <i r="1">
      <x v="25"/>
    </i>
    <i r="1">
      <x v="26"/>
    </i>
    <i r="1">
      <x v="27"/>
    </i>
    <i r="1">
      <x v="28"/>
    </i>
    <i>
      <x v="5"/>
    </i>
    <i r="1">
      <x v="31"/>
    </i>
    <i r="1">
      <x v="32"/>
    </i>
    <i>
      <x v="6"/>
    </i>
    <i r="1">
      <x v="34"/>
    </i>
    <i>
      <x v="7"/>
    </i>
    <i r="1">
      <x v="36"/>
    </i>
    <i>
      <x v="8"/>
    </i>
    <i r="1">
      <x v="38"/>
    </i>
    <i>
      <x v="9"/>
    </i>
    <i r="1">
      <x v="41"/>
    </i>
    <i r="1">
      <x v="42"/>
    </i>
    <i r="1">
      <x v="43"/>
    </i>
    <i>
      <x v="10"/>
    </i>
    <i r="1">
      <x v="47"/>
    </i>
    <i r="1">
      <x v="48"/>
    </i>
    <i r="1">
      <x v="49"/>
    </i>
    <i>
      <x v="11"/>
    </i>
    <i r="1">
      <x v="52"/>
    </i>
    <i r="1">
      <x v="53"/>
    </i>
    <i>
      <x v="12"/>
    </i>
    <i r="1">
      <x v="55"/>
    </i>
    <i>
      <x v="13"/>
    </i>
    <i r="1">
      <x v="57"/>
    </i>
    <i r="1">
      <x v="58"/>
    </i>
    <i>
      <x v="14"/>
    </i>
    <i r="1">
      <x v="60"/>
    </i>
    <i>
      <x v="15"/>
    </i>
    <i r="1">
      <x v="62"/>
    </i>
    <i>
      <x v="16"/>
    </i>
    <i r="1">
      <x v="64"/>
    </i>
    <i>
      <x v="17"/>
    </i>
    <i r="1">
      <x v="72"/>
    </i>
    <i r="1">
      <x v="73"/>
    </i>
    <i r="1">
      <x v="74"/>
    </i>
    <i r="1">
      <x v="75"/>
    </i>
    <i r="1">
      <x v="76"/>
    </i>
    <i r="1">
      <x v="77"/>
    </i>
    <i r="1">
      <x v="78"/>
    </i>
    <i>
      <x v="18"/>
    </i>
    <i r="1">
      <x v="80"/>
    </i>
    <i r="1">
      <x v="81"/>
    </i>
    <i r="1">
      <x v="82"/>
    </i>
    <i>
      <x v="19"/>
    </i>
    <i r="1">
      <x v="83"/>
    </i>
    <i>
      <x v="20"/>
    </i>
    <i r="1">
      <x v="85"/>
    </i>
    <i r="1">
      <x v="86"/>
    </i>
    <i>
      <x v="21"/>
    </i>
    <i r="1">
      <x v="88"/>
    </i>
    <i>
      <x v="22"/>
    </i>
    <i r="1">
      <x v="92"/>
    </i>
    <i r="1">
      <x v="93"/>
    </i>
    <i r="1">
      <x v="94"/>
    </i>
    <i r="1">
      <x v="95"/>
    </i>
    <i r="1">
      <x v="96"/>
    </i>
    <i>
      <x v="23"/>
    </i>
    <i r="1">
      <x v="98"/>
    </i>
    <i r="1">
      <x v="99"/>
    </i>
    <i>
      <x v="24"/>
    </i>
    <i r="1">
      <x v="100"/>
    </i>
    <i r="1">
      <x v="101"/>
    </i>
    <i>
      <x v="25"/>
    </i>
    <i r="1">
      <x v="106"/>
    </i>
    <i r="1">
      <x v="107"/>
    </i>
    <i r="1">
      <x v="108"/>
    </i>
    <i r="1">
      <x v="109"/>
    </i>
    <i r="1">
      <x v="110"/>
    </i>
    <i r="1">
      <x v="111"/>
    </i>
    <i r="1">
      <x v="112"/>
    </i>
    <i r="1">
      <x v="113"/>
    </i>
    <i>
      <x v="26"/>
    </i>
    <i r="1">
      <x v="115"/>
    </i>
    <i>
      <x v="27"/>
    </i>
    <i r="1">
      <x v="117"/>
    </i>
    <i>
      <x v="28"/>
    </i>
    <i r="1">
      <x v="119"/>
    </i>
    <i>
      <x v="29"/>
    </i>
    <i r="1">
      <x v="122"/>
    </i>
    <i r="1">
      <x v="123"/>
    </i>
    <i r="1">
      <x v="124"/>
    </i>
    <i r="1">
      <x v="125"/>
    </i>
    <i r="1">
      <x v="126"/>
    </i>
    <i>
      <x v="30"/>
    </i>
    <i r="1">
      <x v="130"/>
    </i>
    <i r="1">
      <x v="131"/>
    </i>
    <i r="1">
      <x v="132"/>
    </i>
    <i>
      <x v="31"/>
    </i>
    <i r="1">
      <x v="133"/>
    </i>
    <i r="1">
      <x v="134"/>
    </i>
    <i r="1">
      <x v="135"/>
    </i>
    <i r="1">
      <x v="136"/>
    </i>
    <i>
      <x v="32"/>
    </i>
    <i r="1">
      <x v="124"/>
    </i>
    <i r="1">
      <x v="146"/>
    </i>
    <i r="1">
      <x v="147"/>
    </i>
    <i r="1">
      <x v="148"/>
    </i>
    <i r="1">
      <x v="149"/>
    </i>
    <i r="1">
      <x v="150"/>
    </i>
    <i r="1">
      <x v="151"/>
    </i>
    <i r="1">
      <x v="152"/>
    </i>
    <i r="1">
      <x v="153"/>
    </i>
    <i r="1">
      <x v="154"/>
    </i>
    <i r="1">
      <x v="155"/>
    </i>
    <i r="1">
      <x v="156"/>
    </i>
    <i>
      <x v="33"/>
    </i>
    <i r="1">
      <x v="157"/>
    </i>
    <i r="1">
      <x v="159"/>
    </i>
    <i r="1">
      <x v="160"/>
    </i>
    <i>
      <x v="34"/>
    </i>
    <i r="1">
      <x v="161"/>
    </i>
    <i>
      <x v="35"/>
    </i>
    <i r="1">
      <x v="163"/>
    </i>
    <i r="1">
      <x v="164"/>
    </i>
    <i>
      <x v="36"/>
    </i>
    <i r="1">
      <x v="168"/>
    </i>
    <i r="1">
      <x v="169"/>
    </i>
    <i r="1">
      <x v="170"/>
    </i>
    <i r="1">
      <x v="171"/>
    </i>
    <i r="1">
      <x v="172"/>
    </i>
    <i r="1">
      <x v="173"/>
    </i>
    <i>
      <x v="37"/>
    </i>
    <i r="1">
      <x v="175"/>
    </i>
    <i>
      <x v="38"/>
    </i>
    <i r="1">
      <x v="177"/>
    </i>
    <i>
      <x v="39"/>
    </i>
    <i r="1">
      <x v="181"/>
    </i>
    <i r="1">
      <x v="182"/>
    </i>
    <i r="1">
      <x v="183"/>
    </i>
    <i>
      <x v="40"/>
    </i>
    <i r="1">
      <x v="184"/>
    </i>
    <i>
      <x v="41"/>
    </i>
    <i r="1">
      <x v="238"/>
    </i>
    <i>
      <x v="42"/>
    </i>
    <i r="1">
      <x v="113"/>
    </i>
    <i r="1">
      <x v="189"/>
    </i>
    <i r="1">
      <x v="190"/>
    </i>
    <i r="1">
      <x v="191"/>
    </i>
    <i r="1">
      <x v="192"/>
    </i>
    <i r="1">
      <x v="193"/>
    </i>
    <i>
      <x v="43"/>
    </i>
    <i r="1">
      <x v="196"/>
    </i>
    <i r="1">
      <x v="197"/>
    </i>
    <i r="1">
      <x v="198"/>
    </i>
    <i>
      <x v="44"/>
    </i>
    <i r="1">
      <x v="15"/>
    </i>
    <i r="1">
      <x v="201"/>
    </i>
    <i r="1">
      <x v="202"/>
    </i>
    <i>
      <x v="45"/>
    </i>
    <i r="1">
      <x v="209"/>
    </i>
    <i r="1">
      <x v="210"/>
    </i>
    <i r="1">
      <x v="211"/>
    </i>
    <i r="1">
      <x v="212"/>
    </i>
    <i r="1">
      <x v="213"/>
    </i>
    <i r="1">
      <x v="214"/>
    </i>
    <i r="1">
      <x v="215"/>
    </i>
    <i r="1">
      <x v="216"/>
    </i>
    <i r="1">
      <x v="217"/>
    </i>
    <i r="1">
      <x v="218"/>
    </i>
    <i r="1">
      <x v="219"/>
    </i>
    <i>
      <x v="46"/>
    </i>
    <i r="1">
      <x v="222"/>
    </i>
    <i r="1">
      <x v="223"/>
    </i>
    <i>
      <x v="47"/>
    </i>
    <i r="1">
      <x v="224"/>
    </i>
    <i>
      <x v="48"/>
    </i>
    <i r="1">
      <x v="226"/>
    </i>
    <i r="1">
      <x v="227"/>
    </i>
    <i r="1">
      <x v="228"/>
    </i>
    <i r="1">
      <x v="229"/>
    </i>
    <i>
      <x v="49"/>
    </i>
    <i r="1">
      <x v="231"/>
    </i>
    <i>
      <x v="50"/>
    </i>
    <i r="1">
      <x v="234"/>
    </i>
    <i r="1">
      <x v="235"/>
    </i>
    <i r="1">
      <x v="236"/>
    </i>
    <i>
      <x v="51"/>
    </i>
    <i r="1">
      <x v="2"/>
    </i>
    <i r="1">
      <x v="237"/>
    </i>
    <i t="grand">
      <x/>
    </i>
  </rowItems>
  <colItems count="1">
    <i/>
  </colItems>
  <pageFields count="1">
    <pageField fld="0" hier="-1"/>
  </pageFields>
  <dataFields count="1">
    <dataField name="Sum of Funding Estimate ($000)" fld="11" baseField="0" baseItem="0" numFmtId="164"/>
  </dataFields>
  <formats count="2">
    <format dxfId="26">
      <pivotArea outline="0" collapsedLevelsAreSubtotals="1" fieldPosition="0"/>
    </format>
    <format dxfId="2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ing_Year" xr10:uid="{41784106-94DF-4FCF-BDB3-A7FDF95A695E}" sourceName="[AllMATProjects].[Funding Year]">
  <pivotTables>
    <pivotTable tabId="14" name="PivotTable3"/>
  </pivotTables>
  <data>
    <olap pivotCacheId="1027474421">
      <levels count="2">
        <level uniqueName="[AllMATProjects].[Funding Year].[(All)]" sourceCaption="(All)" count="0"/>
        <level uniqueName="[AllMATProjects].[Funding Year].[Funding Year]" sourceCaption="Funding Year" count="2">
          <ranges>
            <range startItem="0">
              <i n="[AllMATProjects].[Funding Year].&amp;[2021]" c="2021"/>
              <i n="[AllMATProjects].[Funding Year].&amp;[2023]" c="2023"/>
            </range>
          </ranges>
        </level>
      </levels>
      <selections count="1">
        <selection n="[AllMATProjects].[Funding Yea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30DC8C9A-14EC-43EA-A0DB-6EBED5D9DDD4}" sourceName="State ">
  <extLst>
    <x:ext xmlns:x15="http://schemas.microsoft.com/office/spreadsheetml/2010/11/main" uri="{2F2917AC-EB37-4324-AD4E-5DD8C200BD13}">
      <x15:tableSlicerCache tableId="5" column="1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1" xr10:uid="{1595930C-4E46-46AB-9A01-CBE626DD061D}" sourceName="State">
  <extLst>
    <x:ext xmlns:x15="http://schemas.microsoft.com/office/spreadsheetml/2010/11/main" uri="{2F2917AC-EB37-4324-AD4E-5DD8C200BD13}">
      <x15:tableSlicerCache tableId="2"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ing_Year1" xr10:uid="{41B665ED-92C5-48B4-A7B6-D705E2AC2DE6}" sourceName="Funding Year">
  <extLst>
    <x:ext xmlns:x15="http://schemas.microsoft.com/office/spreadsheetml/2010/11/main" uri="{2F2917AC-EB37-4324-AD4E-5DD8C200BD13}">
      <x15:tableSlicerCache tableId="5"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ing_Year2" xr10:uid="{07909E00-415C-445B-A589-F08681D0F5F2}" sourceName="Funding Year">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unding Year" xr10:uid="{2A0EBCD1-6C2B-4BC7-8D93-A483FA182105}" cache="Slicer_Funding_Year" caption="Funding Year" level="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xr10:uid="{68AEC726-4206-430E-8BFD-2985FE98F9F0}" cache="Slicer_State1" caption="State" rowHeight="241300"/>
  <slicer name="Funding Year 2" xr10:uid="{F3B67345-7EC0-4DC2-A1F1-DEF52E4DF6DF}" cache="Slicer_Funding_Year2" caption="Funding Year"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 xr10:uid="{E654D1E7-B58E-4E7D-B576-1AF3123621E1}" cache="Slicer_State" caption="State " rowHeight="241300"/>
  <slicer name="Funding Year 1" xr10:uid="{535F6454-8145-4AA3-B955-40DA0C6B6F7B}" cache="Slicer_Funding_Year1" caption="Funding Yea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22DFE8-5E14-489C-9AA5-1559FBC45C3B}" name="AllMATProjects" displayName="AllMATProjects" ref="B22:I271" totalsRowShown="0">
  <autoFilter ref="B22:I271" xr:uid="{5618B861-6CB3-40FC-9FF4-5E7D51DCD0E1}"/>
  <tableColumns count="8">
    <tableColumn id="1" xr3:uid="{553997F7-0C70-462D-910B-AB7CC83DAD7B}" name="Park Alpha"/>
    <tableColumn id="8" xr3:uid="{6BC21BB3-54EE-48E7-B9CF-7931CACCC7A6}" name="Park Name" dataDxfId="25"/>
    <tableColumn id="2" xr3:uid="{9E53887D-45D0-4E54-981E-7A207376C874}" name="PMIS Number"/>
    <tableColumn id="3" xr3:uid="{72747FC0-99CD-4C16-9775-7E6EC11AE2BA}" name="Region"/>
    <tableColumn id="4" xr3:uid="{0568EF86-709B-46CB-8142-16ABD1861A25}" name="State"/>
    <tableColumn id="5" xr3:uid="{ED66BD83-1618-4387-8A2C-714E1FCCAD78}" name="Project Cost" dataDxfId="24"/>
    <tableColumn id="6" xr3:uid="{A301AB52-6333-40A0-A8BC-2922BD1AEF39}" name="Funding Year"/>
    <tableColumn id="7" xr3:uid="{C6349666-1EE2-41E0-90AF-1B5D4EEE44AF}" name="Project Titl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FCB62-4A9C-42AE-8FA7-309FFC290619}" name="AllLRFProjects" displayName="AllLRFProjects" ref="B23:L154" totalsRowShown="0" headerRowDxfId="23" dataDxfId="22">
  <autoFilter ref="B23:L154" xr:uid="{B32FCB62-4A9C-42AE-8FA7-309FFC290619}">
    <filterColumn colId="7">
      <filters>
        <filter val="WV"/>
      </filters>
    </filterColumn>
  </autoFilter>
  <tableColumns count="11">
    <tableColumn id="2" xr3:uid="{5709053B-9263-41E0-A222-F00F6DB7B0A2}" name="Funding Year" dataDxfId="21"/>
    <tableColumn id="4" xr3:uid="{544F81C4-47AB-4187-99B1-47B32F970025}" name="Region" dataDxfId="20"/>
    <tableColumn id="5" xr3:uid="{D8DDF423-7D28-4522-9DD7-27E0AA90D40A}" name="Unique ID " dataDxfId="19"/>
    <tableColumn id="6" xr3:uid="{FE19B805-E727-404F-8DC5-D99BDD3D19C7}" name="PMIS" dataDxfId="18"/>
    <tableColumn id="7" xr3:uid="{28CE5B74-A59D-4A86-936C-2E3386304E6D}" name="Park Alpha" dataDxfId="17"/>
    <tableColumn id="8" xr3:uid="{454471ED-3342-4C9B-9661-66B6F011A8A1}" name="Park Name" dataDxfId="16"/>
    <tableColumn id="9" xr3:uid="{46AC18F8-2270-4326-99F0-358F2142F10B}" name="Project Title " dataDxfId="15"/>
    <tableColumn id="10" xr3:uid="{4E4931C3-4142-4DA2-84C1-27CF9676977A}" name="State " dataDxfId="14"/>
    <tableColumn id="3" xr3:uid="{67F124D7-7D07-4E1E-AE53-21E77D9AE517}" name="Congressional District" dataDxfId="13"/>
    <tableColumn id="11" xr3:uid="{65D19C1B-4122-4B94-8307-189D96121574}" name="Outdated Cong. District" dataDxfId="12"/>
    <tableColumn id="12" xr3:uid="{784097BB-9B7A-4FDB-AE02-5A3A08FA8D7B}" name="Funding Estimate ($000)" dataDxfId="11" dataCellStyle="Currency"/>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37BFF5-3662-45B6-A858-77B428469E03}" name="Table1" displayName="Table1" ref="A1:V140" totalsRowShown="0">
  <autoFilter ref="A1:V140" xr:uid="{8437BFF5-3662-45B6-A858-77B428469E03}"/>
  <tableColumns count="22">
    <tableColumn id="1" xr3:uid="{9133FCFD-C942-4638-9D05-F2CF5C4D54AC}" name="LRF Funding Year"/>
    <tableColumn id="2" xr3:uid="{562B4ACA-0C22-45A3-B215-5E1FFAFC7CA6}" name="GAOA ID"/>
    <tableColumn id="3" xr3:uid="{0C7D8922-23B8-4970-A855-EDA92E6D88A9}" name="PMIS"/>
    <tableColumn id="4" xr3:uid="{C4174641-2109-4A6A-A438-DADDC8D58807}" name="Park"/>
    <tableColumn id="5" xr3:uid="{CF0EE9F0-434F-42F3-9B38-0398A2F67A25}" name="Project Title"/>
    <tableColumn id="6" xr3:uid="{3D89F549-A13D-44B6-8BA3-3045538EC2CD}" name="Region"/>
    <tableColumn id="7" xr3:uid="{F0442F28-8EBF-4972-AF48-1B94CC4A4C29}" name="Delivery Strategy"/>
    <tableColumn id="8" xr3:uid="{434F6328-E7AA-47CA-9CFF-2D495F3AD24E}" name="Activity"/>
    <tableColumn id="9" xr3:uid="{FA4BEFA3-8542-45D3-B5CF-0409B3B2C727}" name="Project Type"/>
    <tableColumn id="10" xr3:uid="{9450759C-97B7-4584-B7D3-925201A31B77}" name="GAOA Funding Estimate ($000)"/>
    <tableColumn id="11" xr3:uid="{CEAD236F-5822-48BA-912B-0398A665A9DC}" name="Net Construction"/>
    <tableColumn id="12" xr3:uid="{DA54AA83-0A66-43F1-A5B2-D8FE892B24A9}" name="Contingency"/>
    <tableColumn id="13" xr3:uid="{25A3E3FB-D8FF-4A55-A644-B7BE17B41DEB}" name="Construction Management"/>
    <tableColumn id="14" xr3:uid="{7A8F4017-5F23-4414-B891-9ABCD87FDD90}" name="Gross Construction"/>
    <tableColumn id="15" xr3:uid="{86A58408-E8D1-4D51-A8D0-3ED2E8B207B6}" name="Compliance"/>
    <tableColumn id="16" xr3:uid="{5E052D72-20E2-4B67-A574-CBD8F76DDDAC}" name="Pre-Design"/>
    <tableColumn id="17" xr3:uid="{5607944C-2818-4264-BF9D-70354114FE9D}" name="Supplemental Services"/>
    <tableColumn id="18" xr3:uid="{72A3B26F-ED8B-4B71-8ADE-E643D3787508}" name="Final Design"/>
    <tableColumn id="19" xr3:uid="{ED2FE866-3059-498C-B0C7-64F53649C3AA}" name="DM Addressed ($000)"/>
    <tableColumn id="20" xr3:uid="{F40C7A81-D690-4714-B203-B22D2A1086F5}" name="Gross to Net (Current Estimate)"/>
    <tableColumn id="21" xr3:uid="{36F22C9E-5350-4816-89D3-A2D18E15CD32}" name="Variance"/>
    <tableColumn id="22" xr3:uid="{B5981EE8-4BA7-431D-BDD0-82C09481BFFB}" name="Awarded"/>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FD80D0-9505-43DD-9C9A-F7E093CD7145}" name="AllProjectData" displayName="AllProjectData" ref="A5:L342" totalsRowShown="0" headerRowDxfId="5">
  <autoFilter ref="A5:L342" xr:uid="{46FD80D0-9505-43DD-9C9A-F7E093CD7145}">
    <filterColumn colId="0">
      <filters>
        <filter val="2021 LRF MAT Projects"/>
        <filter val="2023 LRF MAT Projects"/>
      </filters>
    </filterColumn>
  </autoFilter>
  <tableColumns count="12">
    <tableColumn id="20" xr3:uid="{36845B24-513E-4447-80C0-6DCEDA6CEB4B}" name="Fund Source and Year"/>
    <tableColumn id="3" xr3:uid="{8933187A-DB4B-4B24-803B-7BD9D0ECA7B7}" name="Funding Year" dataDxfId="4">
      <calculatedColumnFormula>LEFT(AllProjectData[[#This Row],[Fund Source and Year]],4)</calculatedColumnFormula>
    </tableColumn>
    <tableColumn id="9" xr3:uid="{2CDD07C5-807B-4438-BDAA-88D92480E202}" name="Fund Source" dataDxfId="3">
      <calculatedColumnFormula>RIGHT(AllProjectData[[#This Row],[Fund Source and Year]],LEN(AllProjectData[[#This Row],[Fund Source and Year]])-5)</calculatedColumnFormula>
    </tableColumn>
    <tableColumn id="22" xr3:uid="{BE1E7A8E-ABAB-44EC-9813-82D31FE45837}" name="Region"/>
    <tableColumn id="1" xr3:uid="{ABDAB4D0-573D-4A1A-B6B4-BAEEB25BD9AC}" name="Unique ID "/>
    <tableColumn id="2" xr3:uid="{DDE7EE98-B39C-418E-8C2E-D2A3BEE0D719}" name="PMIS" dataDxfId="2"/>
    <tableColumn id="21" xr3:uid="{EA20D9E8-23C5-45E4-8332-D0A2C68541FC}" name="Park Alpha" dataDxfId="1"/>
    <tableColumn id="4" xr3:uid="{93DDBE8A-952E-4306-9D35-A1A1008EF261}" name="Station or Unit Name "/>
    <tableColumn id="5" xr3:uid="{35B83E5C-0993-45B5-95D6-18A13808D474}" name="Project Title "/>
    <tableColumn id="6" xr3:uid="{28B5AE52-72D7-4193-B5B0-21263E36E9BB}" name="State "/>
    <tableColumn id="7" xr3:uid="{5F7DB317-265B-4BAE-AB8D-5898004C9683}" name="Cong. District"/>
    <tableColumn id="8" xr3:uid="{B3CDDD77-5118-48AA-AA71-8D5C401F9382}" name="Funding Estimate ($000)"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3" dT="2021-11-18T18:34:55.02" personId="{05500DF1-D7DC-4BFA-A059-2226AEF35ADE}" id="{DE98FAEF-EB16-49FD-9B44-D5D4DB176B2E}">
    <text>Likely Recast out of FY 2022. Assuming will be added to 2023 for analysis.</text>
  </threadedComment>
  <threadedComment ref="H74" dT="2021-11-18T18:34:55.02" personId="{05500DF1-D7DC-4BFA-A059-2226AEF35ADE}" id="{8B9D77F2-370F-4CF8-9E57-9BEF8BE26B02}">
    <text>Likely Recast out of FY 2022. Assuming will be added to 2023 for analysis.</text>
  </threadedComment>
  <threadedComment ref="H172" dT="2021-11-18T18:38:11.44" personId="{05500DF1-D7DC-4BFA-A059-2226AEF35ADE}" id="{73AE7FDE-99C6-4183-BEE5-049104D8E8B1}">
    <text>Likely recast out of FY 2022, inserted into FY 2023 or 2022 pop-up.</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imspp.sharepoint.com/:x:/r/sites/NPS-GAOATeam/Project%20Data/DOI%20GAOA%20Project%20Template/FY24%20LRF%20Project%20List/2023.03.21_DOI%20FY24%20GAOA%20Project%20List%20Template%20-%20NPS.xlsx?d=w33c28bb6e6964bc29593400e95e77f82&amp;csf=1&amp;web=1&amp;e=ytP5pc" TargetMode="Externa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7DA5E-1D8E-486E-B77E-D95DFDF1D227}">
  <dimension ref="B1:M137"/>
  <sheetViews>
    <sheetView showGridLines="0" topLeftCell="B1" workbookViewId="0">
      <selection activeCell="G6" sqref="G6"/>
    </sheetView>
  </sheetViews>
  <sheetFormatPr defaultRowHeight="15"/>
  <cols>
    <col min="1" max="1" width="2.28515625" customWidth="1"/>
    <col min="2" max="2" width="10.42578125" customWidth="1"/>
    <col min="3" max="3" width="115.42578125" customWidth="1"/>
    <col min="4" max="4" width="44.42578125" customWidth="1"/>
    <col min="5" max="5" width="44.5703125" customWidth="1"/>
    <col min="6" max="6" width="25.42578125" customWidth="1"/>
    <col min="7" max="7" width="19" customWidth="1"/>
    <col min="8" max="8" width="45.140625" customWidth="1"/>
    <col min="9" max="12" width="45.140625" style="45" customWidth="1"/>
    <col min="13" max="13" width="45.140625" style="45" bestFit="1" customWidth="1"/>
    <col min="14" max="69" width="45.140625" bestFit="1" customWidth="1"/>
    <col min="70" max="70" width="11.28515625" bestFit="1" customWidth="1"/>
    <col min="71" max="71" width="26.5703125" bestFit="1" customWidth="1"/>
    <col min="72" max="72" width="29.85546875" bestFit="1" customWidth="1"/>
    <col min="73" max="73" width="25.7109375" bestFit="1" customWidth="1"/>
    <col min="74" max="74" width="28.85546875" bestFit="1" customWidth="1"/>
    <col min="75" max="75" width="42.140625" bestFit="1" customWidth="1"/>
    <col min="76" max="76" width="45.28515625" bestFit="1" customWidth="1"/>
    <col min="77" max="77" width="37.28515625" bestFit="1" customWidth="1"/>
    <col min="78" max="78" width="40.42578125" bestFit="1" customWidth="1"/>
    <col min="79" max="79" width="26.140625" bestFit="1" customWidth="1"/>
    <col min="80" max="80" width="29.28515625" bestFit="1" customWidth="1"/>
    <col min="81" max="81" width="24.140625" bestFit="1" customWidth="1"/>
    <col min="82" max="82" width="27.28515625" bestFit="1" customWidth="1"/>
    <col min="83" max="83" width="30.5703125" bestFit="1" customWidth="1"/>
    <col min="84" max="84" width="33.85546875" bestFit="1" customWidth="1"/>
    <col min="85" max="85" width="31.28515625" bestFit="1" customWidth="1"/>
    <col min="86" max="86" width="34.5703125" bestFit="1" customWidth="1"/>
    <col min="87" max="87" width="25.5703125" bestFit="1" customWidth="1"/>
    <col min="88" max="88" width="28.7109375" bestFit="1" customWidth="1"/>
    <col min="89" max="89" width="37.5703125" bestFit="1" customWidth="1"/>
    <col min="90" max="90" width="40.7109375" bestFit="1" customWidth="1"/>
    <col min="91" max="91" width="28.28515625" bestFit="1" customWidth="1"/>
    <col min="92" max="92" width="31.42578125" bestFit="1" customWidth="1"/>
    <col min="93" max="93" width="33.7109375" bestFit="1" customWidth="1"/>
    <col min="94" max="94" width="36.85546875" bestFit="1" customWidth="1"/>
    <col min="95" max="95" width="32.28515625" bestFit="1" customWidth="1"/>
    <col min="96" max="96" width="35.42578125" bestFit="1" customWidth="1"/>
    <col min="97" max="97" width="35.85546875" bestFit="1" customWidth="1"/>
    <col min="98" max="98" width="39" bestFit="1" customWidth="1"/>
    <col min="99" max="99" width="38.85546875" bestFit="1" customWidth="1"/>
    <col min="100" max="100" width="42.140625" bestFit="1" customWidth="1"/>
    <col min="101" max="101" width="29.7109375" bestFit="1" customWidth="1"/>
    <col min="102" max="102" width="32.85546875" bestFit="1" customWidth="1"/>
    <col min="103" max="103" width="26.28515625" bestFit="1" customWidth="1"/>
    <col min="104" max="104" width="29.42578125" bestFit="1" customWidth="1"/>
    <col min="105" max="105" width="32.5703125" bestFit="1" customWidth="1"/>
    <col min="106" max="106" width="35.7109375" bestFit="1" customWidth="1"/>
    <col min="107" max="107" width="34" bestFit="1" customWidth="1"/>
    <col min="108" max="108" width="37.140625" bestFit="1" customWidth="1"/>
    <col min="109" max="109" width="28.42578125" bestFit="1" customWidth="1"/>
    <col min="110" max="110" width="31.5703125" bestFit="1" customWidth="1"/>
    <col min="111" max="111" width="45.140625" bestFit="1" customWidth="1"/>
    <col min="112" max="112" width="26.5703125" bestFit="1" customWidth="1"/>
    <col min="113" max="113" width="31.85546875" bestFit="1" customWidth="1"/>
    <col min="114" max="114" width="35" bestFit="1" customWidth="1"/>
    <col min="115" max="115" width="33.5703125" bestFit="1" customWidth="1"/>
    <col min="116" max="116" width="36.7109375" bestFit="1" customWidth="1"/>
    <col min="117" max="117" width="43.140625" bestFit="1" customWidth="1"/>
    <col min="118" max="118" width="46.42578125" bestFit="1" customWidth="1"/>
    <col min="119" max="119" width="22.7109375" bestFit="1" customWidth="1"/>
    <col min="120" max="120" width="26" bestFit="1" customWidth="1"/>
    <col min="121" max="121" width="38" bestFit="1" customWidth="1"/>
    <col min="122" max="122" width="41.140625" bestFit="1" customWidth="1"/>
    <col min="123" max="123" width="27.42578125" bestFit="1" customWidth="1"/>
    <col min="124" max="124" width="30.5703125" bestFit="1" customWidth="1"/>
    <col min="125" max="125" width="47.42578125" bestFit="1" customWidth="1"/>
    <col min="126" max="126" width="50.7109375" bestFit="1" customWidth="1"/>
    <col min="127" max="127" width="29.5703125" bestFit="1" customWidth="1"/>
    <col min="128" max="128" width="32.7109375" bestFit="1" customWidth="1"/>
    <col min="129" max="129" width="33.85546875" bestFit="1" customWidth="1"/>
    <col min="130" max="130" width="37" bestFit="1" customWidth="1"/>
    <col min="131" max="131" width="30" bestFit="1" customWidth="1"/>
    <col min="132" max="132" width="33.140625" bestFit="1" customWidth="1"/>
    <col min="133" max="133" width="37.7109375" bestFit="1" customWidth="1"/>
    <col min="134" max="134" width="40.85546875" bestFit="1" customWidth="1"/>
    <col min="135" max="135" width="45.42578125" bestFit="1" customWidth="1"/>
    <col min="136" max="136" width="48.5703125" bestFit="1" customWidth="1"/>
    <col min="137" max="137" width="30" bestFit="1" customWidth="1"/>
    <col min="138" max="138" width="33.140625" bestFit="1" customWidth="1"/>
    <col min="139" max="139" width="32.140625" bestFit="1" customWidth="1"/>
    <col min="140" max="140" width="35.28515625" bestFit="1" customWidth="1"/>
    <col min="141" max="141" width="39" bestFit="1" customWidth="1"/>
    <col min="142" max="142" width="42.28515625" bestFit="1" customWidth="1"/>
    <col min="143" max="143" width="40" bestFit="1" customWidth="1"/>
    <col min="144" max="144" width="43.140625" bestFit="1" customWidth="1"/>
    <col min="145" max="145" width="26.5703125" bestFit="1" customWidth="1"/>
    <col min="146" max="146" width="29.85546875" bestFit="1" customWidth="1"/>
    <col min="147" max="147" width="39.28515625" bestFit="1" customWidth="1"/>
    <col min="148" max="148" width="42.5703125" bestFit="1" customWidth="1"/>
    <col min="149" max="149" width="39.85546875" bestFit="1" customWidth="1"/>
    <col min="150" max="150" width="43" bestFit="1" customWidth="1"/>
    <col min="151" max="151" width="36.7109375" bestFit="1" customWidth="1"/>
    <col min="152" max="152" width="39.85546875" bestFit="1" customWidth="1"/>
    <col min="153" max="153" width="39.42578125" bestFit="1" customWidth="1"/>
    <col min="154" max="154" width="42.7109375" bestFit="1" customWidth="1"/>
    <col min="155" max="155" width="33.7109375" bestFit="1" customWidth="1"/>
    <col min="156" max="156" width="36.85546875" bestFit="1" customWidth="1"/>
    <col min="157" max="157" width="27.5703125" bestFit="1" customWidth="1"/>
    <col min="158" max="158" width="30.7109375" bestFit="1" customWidth="1"/>
    <col min="159" max="159" width="25.28515625" bestFit="1" customWidth="1"/>
    <col min="160" max="160" width="28.42578125" bestFit="1" customWidth="1"/>
    <col min="161" max="161" width="34.7109375" bestFit="1" customWidth="1"/>
    <col min="162" max="162" width="38" bestFit="1" customWidth="1"/>
    <col min="163" max="163" width="26.7109375" bestFit="1" customWidth="1"/>
    <col min="164" max="164" width="30" bestFit="1" customWidth="1"/>
    <col min="165" max="165" width="24" bestFit="1" customWidth="1"/>
    <col min="166" max="166" width="27.140625" bestFit="1" customWidth="1"/>
    <col min="167" max="167" width="19.28515625" bestFit="1" customWidth="1"/>
    <col min="168" max="168" width="22.42578125" bestFit="1" customWidth="1"/>
    <col min="169" max="169" width="11.28515625" bestFit="1" customWidth="1"/>
  </cols>
  <sheetData>
    <row r="1" spans="2:13" ht="18.75">
      <c r="B1" s="41" t="s">
        <v>0</v>
      </c>
    </row>
    <row r="2" spans="2:13" ht="18.75">
      <c r="B2" s="41"/>
    </row>
    <row r="3" spans="2:13">
      <c r="B3" s="72" t="s">
        <v>1</v>
      </c>
    </row>
    <row r="4" spans="2:13">
      <c r="B4" s="71" t="s">
        <v>2</v>
      </c>
    </row>
    <row r="6" spans="2:13">
      <c r="B6" s="48" t="s">
        <v>3</v>
      </c>
      <c r="C6" s="48" t="s">
        <v>4</v>
      </c>
      <c r="D6" s="48" t="s">
        <v>5</v>
      </c>
      <c r="E6" s="95" t="s">
        <v>6</v>
      </c>
      <c r="F6" s="100" t="s">
        <v>7</v>
      </c>
      <c r="G6" s="99" t="s">
        <v>8</v>
      </c>
      <c r="I6"/>
      <c r="J6"/>
      <c r="K6"/>
      <c r="L6"/>
      <c r="M6"/>
    </row>
    <row r="7" spans="2:13">
      <c r="B7" s="51" t="s">
        <v>9</v>
      </c>
      <c r="C7" s="52" t="s">
        <v>10</v>
      </c>
      <c r="D7" s="53" t="s">
        <v>11</v>
      </c>
      <c r="E7" s="54" t="s">
        <v>12</v>
      </c>
      <c r="F7" s="58">
        <v>19267.71</v>
      </c>
      <c r="G7">
        <v>2021</v>
      </c>
      <c r="I7"/>
      <c r="J7"/>
      <c r="K7"/>
      <c r="L7"/>
      <c r="M7"/>
    </row>
    <row r="8" spans="2:13">
      <c r="B8" s="51"/>
      <c r="C8" s="52" t="s">
        <v>13</v>
      </c>
      <c r="D8" s="53" t="s">
        <v>14</v>
      </c>
      <c r="E8" t="s">
        <v>12</v>
      </c>
      <c r="F8" s="58">
        <v>7938</v>
      </c>
      <c r="G8">
        <v>2024</v>
      </c>
      <c r="I8"/>
      <c r="J8"/>
      <c r="K8"/>
      <c r="L8"/>
      <c r="M8"/>
    </row>
    <row r="9" spans="2:13">
      <c r="B9" s="50" t="s">
        <v>15</v>
      </c>
      <c r="C9" s="49" t="s">
        <v>16</v>
      </c>
      <c r="D9" t="s">
        <v>17</v>
      </c>
      <c r="E9" s="54" t="s">
        <v>18</v>
      </c>
      <c r="F9" s="96">
        <v>7451</v>
      </c>
      <c r="G9">
        <v>2023</v>
      </c>
      <c r="I9"/>
      <c r="J9"/>
      <c r="K9"/>
      <c r="L9"/>
      <c r="M9"/>
    </row>
    <row r="10" spans="2:13">
      <c r="B10" s="51" t="s">
        <v>19</v>
      </c>
      <c r="C10" s="52" t="s">
        <v>20</v>
      </c>
      <c r="D10" s="53" t="s">
        <v>21</v>
      </c>
      <c r="E10" s="54" t="s">
        <v>22</v>
      </c>
      <c r="F10" s="58">
        <v>16729</v>
      </c>
      <c r="G10">
        <v>2023</v>
      </c>
      <c r="I10"/>
      <c r="J10"/>
      <c r="K10"/>
      <c r="L10"/>
      <c r="M10"/>
    </row>
    <row r="11" spans="2:13">
      <c r="B11" s="50" t="s">
        <v>23</v>
      </c>
      <c r="C11" s="49" t="s">
        <v>24</v>
      </c>
      <c r="D11" s="43" t="s">
        <v>25</v>
      </c>
      <c r="E11" s="54" t="s">
        <v>26</v>
      </c>
      <c r="F11" s="58">
        <v>72489</v>
      </c>
      <c r="G11">
        <v>2023</v>
      </c>
      <c r="I11"/>
      <c r="J11"/>
      <c r="K11"/>
      <c r="L11"/>
      <c r="M11"/>
    </row>
    <row r="12" spans="2:13">
      <c r="B12" s="50"/>
      <c r="C12" s="49" t="s">
        <v>27</v>
      </c>
      <c r="D12" s="43" t="s">
        <v>28</v>
      </c>
      <c r="E12" s="54" t="s">
        <v>29</v>
      </c>
      <c r="F12" s="58">
        <v>33327</v>
      </c>
      <c r="G12">
        <v>2023</v>
      </c>
      <c r="I12"/>
      <c r="J12"/>
      <c r="K12"/>
      <c r="L12"/>
      <c r="M12"/>
    </row>
    <row r="13" spans="2:13">
      <c r="B13" s="50"/>
      <c r="C13" s="49" t="s">
        <v>30</v>
      </c>
      <c r="D13" s="43" t="s">
        <v>31</v>
      </c>
      <c r="E13" s="54" t="s">
        <v>32</v>
      </c>
      <c r="F13" s="58">
        <v>9887</v>
      </c>
      <c r="G13">
        <v>2022</v>
      </c>
      <c r="I13"/>
      <c r="J13"/>
      <c r="K13"/>
      <c r="L13"/>
      <c r="M13"/>
    </row>
    <row r="14" spans="2:13">
      <c r="B14" s="50"/>
      <c r="C14" s="49" t="s">
        <v>33</v>
      </c>
      <c r="D14" s="43" t="s">
        <v>34</v>
      </c>
      <c r="E14" s="54" t="s">
        <v>35</v>
      </c>
      <c r="F14" s="58">
        <v>180642</v>
      </c>
      <c r="G14">
        <v>2024</v>
      </c>
      <c r="I14"/>
      <c r="J14"/>
      <c r="K14"/>
      <c r="L14"/>
      <c r="M14"/>
    </row>
    <row r="15" spans="2:13">
      <c r="B15" s="50"/>
      <c r="C15" s="49" t="s">
        <v>36</v>
      </c>
      <c r="D15" t="s">
        <v>34</v>
      </c>
      <c r="E15" t="s">
        <v>35</v>
      </c>
      <c r="F15" s="96">
        <v>40456</v>
      </c>
      <c r="G15">
        <v>2022</v>
      </c>
      <c r="I15"/>
      <c r="J15"/>
      <c r="K15"/>
      <c r="L15"/>
      <c r="M15"/>
    </row>
    <row r="16" spans="2:13">
      <c r="B16" s="51" t="s">
        <v>37</v>
      </c>
      <c r="C16" s="52" t="s">
        <v>38</v>
      </c>
      <c r="D16" s="53" t="s">
        <v>39</v>
      </c>
      <c r="E16" s="54" t="s">
        <v>40</v>
      </c>
      <c r="F16" s="58">
        <v>40521</v>
      </c>
      <c r="G16">
        <v>2021</v>
      </c>
      <c r="I16"/>
      <c r="J16"/>
      <c r="K16"/>
      <c r="L16"/>
      <c r="M16"/>
    </row>
    <row r="17" spans="2:13">
      <c r="B17" s="51"/>
      <c r="C17" s="52" t="s">
        <v>41</v>
      </c>
      <c r="D17" s="53" t="s">
        <v>42</v>
      </c>
      <c r="E17" s="54" t="s">
        <v>43</v>
      </c>
      <c r="F17" s="58">
        <v>997.30000000000007</v>
      </c>
      <c r="G17">
        <v>2021</v>
      </c>
      <c r="I17"/>
      <c r="J17"/>
      <c r="K17"/>
      <c r="L17"/>
      <c r="M17"/>
    </row>
    <row r="18" spans="2:13">
      <c r="B18" s="51"/>
      <c r="C18" s="52" t="s">
        <v>44</v>
      </c>
      <c r="D18" s="53" t="s">
        <v>39</v>
      </c>
      <c r="E18" s="54" t="s">
        <v>40</v>
      </c>
      <c r="F18" s="58">
        <v>34213</v>
      </c>
      <c r="G18">
        <v>2022</v>
      </c>
      <c r="I18"/>
      <c r="J18"/>
      <c r="K18"/>
      <c r="L18"/>
      <c r="M18"/>
    </row>
    <row r="19" spans="2:13">
      <c r="B19" s="51"/>
      <c r="C19" s="52" t="s">
        <v>45</v>
      </c>
      <c r="D19" t="s">
        <v>39</v>
      </c>
      <c r="E19" t="s">
        <v>40</v>
      </c>
      <c r="F19" s="58">
        <v>179661</v>
      </c>
      <c r="G19">
        <v>2024</v>
      </c>
      <c r="I19"/>
      <c r="J19"/>
      <c r="K19"/>
      <c r="L19"/>
      <c r="M19"/>
    </row>
    <row r="20" spans="2:13">
      <c r="B20" s="51"/>
      <c r="C20" s="52" t="s">
        <v>46</v>
      </c>
      <c r="D20" s="53" t="s">
        <v>47</v>
      </c>
      <c r="E20" s="54" t="s">
        <v>43</v>
      </c>
      <c r="F20" s="58">
        <v>21590</v>
      </c>
      <c r="G20">
        <v>2024</v>
      </c>
      <c r="I20"/>
      <c r="J20"/>
      <c r="K20"/>
      <c r="L20"/>
      <c r="M20"/>
    </row>
    <row r="21" spans="2:13">
      <c r="B21" s="51"/>
      <c r="C21" s="52" t="s">
        <v>48</v>
      </c>
      <c r="D21" s="53" t="s">
        <v>49</v>
      </c>
      <c r="E21" s="54" t="s">
        <v>50</v>
      </c>
      <c r="F21" s="58">
        <v>102281.66134359998</v>
      </c>
      <c r="G21">
        <v>2023</v>
      </c>
      <c r="I21"/>
      <c r="J21"/>
      <c r="K21"/>
      <c r="L21"/>
      <c r="M21"/>
    </row>
    <row r="22" spans="2:13">
      <c r="B22" s="51"/>
      <c r="C22" s="52" t="s">
        <v>51</v>
      </c>
      <c r="D22" s="53" t="s">
        <v>42</v>
      </c>
      <c r="E22" s="54" t="s">
        <v>43</v>
      </c>
      <c r="F22" s="58">
        <v>9563</v>
      </c>
      <c r="G22">
        <v>2022</v>
      </c>
      <c r="I22"/>
      <c r="J22"/>
      <c r="K22"/>
      <c r="L22"/>
      <c r="M22"/>
    </row>
    <row r="23" spans="2:13">
      <c r="B23" s="51"/>
      <c r="C23" s="52" t="s">
        <v>52</v>
      </c>
      <c r="D23" s="53" t="s">
        <v>53</v>
      </c>
      <c r="E23" s="54" t="s">
        <v>54</v>
      </c>
      <c r="F23" s="58">
        <v>8781.0550000000003</v>
      </c>
      <c r="G23">
        <v>2021</v>
      </c>
      <c r="I23"/>
      <c r="J23"/>
      <c r="K23"/>
      <c r="L23"/>
      <c r="M23"/>
    </row>
    <row r="24" spans="2:13">
      <c r="B24" s="51"/>
      <c r="C24" s="52" t="s">
        <v>55</v>
      </c>
      <c r="D24" s="53" t="s">
        <v>39</v>
      </c>
      <c r="E24" s="54" t="s">
        <v>40</v>
      </c>
      <c r="F24" s="58">
        <v>3708.4079999999999</v>
      </c>
      <c r="G24">
        <v>2021</v>
      </c>
      <c r="I24"/>
      <c r="J24"/>
      <c r="K24"/>
      <c r="L24"/>
      <c r="M24"/>
    </row>
    <row r="25" spans="2:13">
      <c r="B25" s="51"/>
      <c r="C25" s="52" t="s">
        <v>56</v>
      </c>
      <c r="D25" t="s">
        <v>39</v>
      </c>
      <c r="E25" t="s">
        <v>40</v>
      </c>
      <c r="F25" s="58">
        <v>26177.634000000002</v>
      </c>
      <c r="G25">
        <v>2021</v>
      </c>
      <c r="I25"/>
      <c r="J25"/>
      <c r="K25"/>
      <c r="L25"/>
      <c r="M25"/>
    </row>
    <row r="26" spans="2:13">
      <c r="B26" s="51"/>
      <c r="C26" s="52" t="s">
        <v>57</v>
      </c>
      <c r="D26" s="53" t="s">
        <v>58</v>
      </c>
      <c r="E26" s="54" t="s">
        <v>59</v>
      </c>
      <c r="F26" s="58">
        <v>62533</v>
      </c>
      <c r="G26">
        <v>2024</v>
      </c>
      <c r="I26"/>
      <c r="J26"/>
      <c r="K26"/>
      <c r="L26"/>
      <c r="M26"/>
    </row>
    <row r="27" spans="2:13">
      <c r="B27" s="51"/>
      <c r="C27" s="52" t="s">
        <v>60</v>
      </c>
      <c r="D27" s="53" t="s">
        <v>47</v>
      </c>
      <c r="E27" s="54" t="s">
        <v>43</v>
      </c>
      <c r="F27" s="58">
        <v>35344</v>
      </c>
      <c r="G27">
        <v>2024</v>
      </c>
      <c r="I27"/>
      <c r="J27"/>
      <c r="K27"/>
      <c r="L27"/>
      <c r="M27"/>
    </row>
    <row r="28" spans="2:13">
      <c r="B28" s="51"/>
      <c r="C28" s="52" t="s">
        <v>61</v>
      </c>
      <c r="D28" s="53" t="s">
        <v>39</v>
      </c>
      <c r="E28" s="54" t="s">
        <v>40</v>
      </c>
      <c r="F28" s="58">
        <v>9800</v>
      </c>
      <c r="G28">
        <v>2021</v>
      </c>
      <c r="I28"/>
      <c r="J28"/>
      <c r="K28"/>
      <c r="L28"/>
      <c r="M28"/>
    </row>
    <row r="29" spans="2:13">
      <c r="B29" s="51"/>
      <c r="C29" s="52" t="s">
        <v>62</v>
      </c>
      <c r="D29" t="s">
        <v>39</v>
      </c>
      <c r="E29" t="s">
        <v>40</v>
      </c>
      <c r="F29" s="58">
        <v>11823.6</v>
      </c>
      <c r="G29">
        <v>2021</v>
      </c>
      <c r="I29"/>
      <c r="J29"/>
      <c r="K29"/>
      <c r="L29"/>
      <c r="M29"/>
    </row>
    <row r="30" spans="2:13">
      <c r="B30" s="51"/>
      <c r="C30" s="52" t="s">
        <v>63</v>
      </c>
      <c r="D30" s="53" t="s">
        <v>64</v>
      </c>
      <c r="E30" s="54" t="s">
        <v>65</v>
      </c>
      <c r="F30" s="58">
        <v>13055</v>
      </c>
      <c r="G30">
        <v>2024</v>
      </c>
      <c r="H30" s="101"/>
      <c r="I30" s="101"/>
      <c r="J30" s="101"/>
      <c r="K30" s="101"/>
      <c r="L30" s="101"/>
      <c r="M30" s="101"/>
    </row>
    <row r="31" spans="2:13">
      <c r="B31" s="51"/>
      <c r="C31" s="52" t="s">
        <v>66</v>
      </c>
      <c r="D31" s="53" t="s">
        <v>53</v>
      </c>
      <c r="E31" s="54" t="s">
        <v>54</v>
      </c>
      <c r="F31" s="58">
        <v>36577</v>
      </c>
      <c r="G31">
        <v>2022</v>
      </c>
      <c r="I31"/>
      <c r="J31"/>
      <c r="K31"/>
      <c r="L31"/>
      <c r="M31"/>
    </row>
    <row r="32" spans="2:13">
      <c r="B32" s="51"/>
      <c r="C32" s="52" t="s">
        <v>67</v>
      </c>
      <c r="D32" t="s">
        <v>53</v>
      </c>
      <c r="E32" t="s">
        <v>54</v>
      </c>
      <c r="F32" s="58">
        <v>63584</v>
      </c>
      <c r="G32">
        <v>2023</v>
      </c>
      <c r="I32"/>
      <c r="J32"/>
      <c r="K32"/>
      <c r="L32"/>
      <c r="M32"/>
    </row>
    <row r="33" spans="2:13">
      <c r="B33" s="50" t="s">
        <v>68</v>
      </c>
      <c r="C33" s="49" t="s">
        <v>69</v>
      </c>
      <c r="D33" s="43" t="s">
        <v>70</v>
      </c>
      <c r="E33" s="54" t="s">
        <v>71</v>
      </c>
      <c r="F33" s="58">
        <v>31976</v>
      </c>
      <c r="G33">
        <v>2021</v>
      </c>
      <c r="I33"/>
      <c r="J33"/>
      <c r="K33"/>
      <c r="L33"/>
      <c r="M33"/>
    </row>
    <row r="34" spans="2:13">
      <c r="B34" s="50"/>
      <c r="C34" s="49" t="s">
        <v>72</v>
      </c>
      <c r="D34" s="43" t="s">
        <v>73</v>
      </c>
      <c r="E34" s="54" t="s">
        <v>65</v>
      </c>
      <c r="F34" s="58">
        <v>12027</v>
      </c>
      <c r="G34">
        <v>2024</v>
      </c>
      <c r="I34"/>
      <c r="J34"/>
      <c r="K34"/>
      <c r="L34"/>
      <c r="M34"/>
    </row>
    <row r="35" spans="2:13">
      <c r="B35" s="50"/>
      <c r="C35" s="49" t="s">
        <v>74</v>
      </c>
      <c r="D35" s="43" t="s">
        <v>75</v>
      </c>
      <c r="E35" t="s">
        <v>65</v>
      </c>
      <c r="F35" s="58">
        <v>22969</v>
      </c>
      <c r="G35">
        <v>2022</v>
      </c>
      <c r="I35"/>
      <c r="J35"/>
      <c r="K35"/>
      <c r="L35"/>
      <c r="M35"/>
    </row>
    <row r="36" spans="2:13">
      <c r="B36" s="51" t="s">
        <v>76</v>
      </c>
      <c r="C36" s="52" t="s">
        <v>77</v>
      </c>
      <c r="D36" s="53" t="s">
        <v>78</v>
      </c>
      <c r="E36" s="54" t="s">
        <v>79</v>
      </c>
      <c r="F36" s="58">
        <v>3772.866</v>
      </c>
      <c r="G36">
        <v>2021</v>
      </c>
      <c r="I36"/>
      <c r="J36"/>
      <c r="K36"/>
      <c r="L36"/>
      <c r="M36"/>
    </row>
    <row r="37" spans="2:13">
      <c r="B37" s="51"/>
      <c r="C37" s="52" t="s">
        <v>80</v>
      </c>
      <c r="D37" t="s">
        <v>78</v>
      </c>
      <c r="E37" t="s">
        <v>79</v>
      </c>
      <c r="F37" s="20">
        <v>4327</v>
      </c>
      <c r="G37">
        <v>2021</v>
      </c>
      <c r="I37"/>
      <c r="J37"/>
      <c r="K37"/>
      <c r="L37"/>
      <c r="M37"/>
    </row>
    <row r="38" spans="2:13">
      <c r="B38" s="51"/>
      <c r="C38" s="52" t="s">
        <v>81</v>
      </c>
      <c r="D38" t="s">
        <v>78</v>
      </c>
      <c r="E38" t="s">
        <v>79</v>
      </c>
      <c r="F38" s="58">
        <v>2090</v>
      </c>
      <c r="G38">
        <v>2021</v>
      </c>
      <c r="I38"/>
      <c r="J38"/>
      <c r="K38"/>
      <c r="L38"/>
      <c r="M38"/>
    </row>
    <row r="39" spans="2:13">
      <c r="B39" s="51"/>
      <c r="C39" s="52" t="s">
        <v>82</v>
      </c>
      <c r="D39" t="s">
        <v>78</v>
      </c>
      <c r="E39" t="s">
        <v>79</v>
      </c>
      <c r="F39" s="58">
        <v>124292</v>
      </c>
      <c r="G39">
        <v>2023</v>
      </c>
      <c r="I39"/>
      <c r="J39"/>
      <c r="K39"/>
      <c r="L39"/>
      <c r="M39"/>
    </row>
    <row r="40" spans="2:13">
      <c r="B40" s="51"/>
      <c r="C40" s="52" t="s">
        <v>83</v>
      </c>
      <c r="D40" s="53" t="s">
        <v>84</v>
      </c>
      <c r="E40" t="s">
        <v>79</v>
      </c>
      <c r="F40" s="58">
        <v>38634</v>
      </c>
      <c r="G40">
        <v>2024</v>
      </c>
      <c r="I40"/>
      <c r="J40"/>
      <c r="K40"/>
      <c r="L40"/>
      <c r="M40"/>
    </row>
    <row r="41" spans="2:13">
      <c r="B41" s="50" t="s">
        <v>85</v>
      </c>
      <c r="C41" s="49" t="s">
        <v>86</v>
      </c>
      <c r="D41" s="43" t="s">
        <v>87</v>
      </c>
      <c r="E41" s="54" t="s">
        <v>88</v>
      </c>
      <c r="F41" s="58">
        <v>19835.019</v>
      </c>
      <c r="G41">
        <v>2021</v>
      </c>
      <c r="I41"/>
      <c r="J41"/>
      <c r="K41"/>
      <c r="L41"/>
      <c r="M41"/>
    </row>
    <row r="42" spans="2:13">
      <c r="B42" s="50"/>
      <c r="C42" s="49" t="s">
        <v>89</v>
      </c>
      <c r="D42" t="s">
        <v>87</v>
      </c>
      <c r="E42" t="s">
        <v>88</v>
      </c>
      <c r="F42" s="58">
        <v>36916</v>
      </c>
      <c r="G42">
        <v>2023</v>
      </c>
      <c r="I42"/>
      <c r="J42"/>
      <c r="K42"/>
      <c r="L42"/>
      <c r="M42"/>
    </row>
    <row r="43" spans="2:13">
      <c r="B43" s="51" t="s">
        <v>90</v>
      </c>
      <c r="C43" s="52" t="s">
        <v>91</v>
      </c>
      <c r="D43" s="53" t="s">
        <v>92</v>
      </c>
      <c r="E43" s="54" t="s">
        <v>93</v>
      </c>
      <c r="F43" s="58">
        <v>5666</v>
      </c>
      <c r="G43">
        <v>2023</v>
      </c>
      <c r="I43"/>
      <c r="J43"/>
      <c r="K43"/>
      <c r="L43"/>
      <c r="M43"/>
    </row>
    <row r="44" spans="2:13">
      <c r="B44" s="50" t="s">
        <v>94</v>
      </c>
      <c r="C44" s="49" t="s">
        <v>95</v>
      </c>
      <c r="D44" t="s">
        <v>96</v>
      </c>
      <c r="E44" s="54" t="s">
        <v>97</v>
      </c>
      <c r="F44" s="58">
        <v>30539.055555555624</v>
      </c>
      <c r="G44">
        <v>2023</v>
      </c>
      <c r="I44"/>
      <c r="J44"/>
      <c r="K44"/>
      <c r="L44"/>
      <c r="M44"/>
    </row>
    <row r="45" spans="2:13">
      <c r="B45" s="50"/>
      <c r="C45" s="49" t="s">
        <v>98</v>
      </c>
      <c r="D45" s="43" t="s">
        <v>99</v>
      </c>
      <c r="E45" t="s">
        <v>97</v>
      </c>
      <c r="F45" s="58">
        <v>33599</v>
      </c>
      <c r="G45">
        <v>2024</v>
      </c>
      <c r="I45"/>
      <c r="J45"/>
      <c r="K45"/>
      <c r="L45"/>
      <c r="M45"/>
    </row>
    <row r="46" spans="2:13">
      <c r="B46" s="51" t="s">
        <v>100</v>
      </c>
      <c r="C46" s="52" t="s">
        <v>101</v>
      </c>
      <c r="D46" s="54" t="s">
        <v>102</v>
      </c>
      <c r="E46" s="54" t="s">
        <v>103</v>
      </c>
      <c r="F46" s="58">
        <v>9932</v>
      </c>
      <c r="G46">
        <v>2023</v>
      </c>
      <c r="I46"/>
      <c r="J46"/>
      <c r="K46"/>
      <c r="L46"/>
      <c r="M46"/>
    </row>
    <row r="47" spans="2:13">
      <c r="B47" s="50" t="s">
        <v>104</v>
      </c>
      <c r="C47" s="49" t="s">
        <v>105</v>
      </c>
      <c r="D47" s="43" t="s">
        <v>106</v>
      </c>
      <c r="E47" s="54" t="s">
        <v>107</v>
      </c>
      <c r="F47" s="58">
        <v>14812</v>
      </c>
      <c r="G47">
        <v>2023</v>
      </c>
      <c r="I47"/>
      <c r="J47"/>
      <c r="K47"/>
      <c r="L47"/>
      <c r="M47"/>
    </row>
    <row r="48" spans="2:13">
      <c r="B48" s="51" t="s">
        <v>108</v>
      </c>
      <c r="C48" s="52" t="s">
        <v>109</v>
      </c>
      <c r="D48" s="53" t="s">
        <v>110</v>
      </c>
      <c r="E48" s="54" t="s">
        <v>111</v>
      </c>
      <c r="F48" s="58">
        <v>10128</v>
      </c>
      <c r="G48">
        <v>2022</v>
      </c>
      <c r="I48"/>
      <c r="J48"/>
      <c r="K48"/>
      <c r="L48"/>
      <c r="M48"/>
    </row>
    <row r="49" spans="2:13">
      <c r="B49" s="51"/>
      <c r="C49" s="52" t="s">
        <v>112</v>
      </c>
      <c r="D49" t="s">
        <v>110</v>
      </c>
      <c r="E49" t="s">
        <v>111</v>
      </c>
      <c r="F49" s="58">
        <v>8653.0259999999998</v>
      </c>
      <c r="G49">
        <v>2021</v>
      </c>
      <c r="I49"/>
      <c r="J49"/>
      <c r="K49"/>
      <c r="L49"/>
      <c r="M49"/>
    </row>
    <row r="50" spans="2:13">
      <c r="B50" s="50" t="s">
        <v>113</v>
      </c>
      <c r="C50" s="49" t="s">
        <v>114</v>
      </c>
      <c r="D50" s="43" t="s">
        <v>115</v>
      </c>
      <c r="E50" s="54" t="s">
        <v>116</v>
      </c>
      <c r="F50" s="58">
        <v>12572</v>
      </c>
      <c r="G50">
        <v>2022</v>
      </c>
      <c r="I50"/>
      <c r="J50"/>
      <c r="K50"/>
      <c r="L50"/>
      <c r="M50"/>
    </row>
    <row r="51" spans="2:13">
      <c r="B51" s="50"/>
      <c r="C51" s="49" t="s">
        <v>117</v>
      </c>
      <c r="D51" s="43" t="s">
        <v>118</v>
      </c>
      <c r="E51" s="54" t="s">
        <v>119</v>
      </c>
      <c r="F51" s="58">
        <v>27352</v>
      </c>
      <c r="G51">
        <v>2022</v>
      </c>
      <c r="I51"/>
      <c r="J51"/>
      <c r="K51"/>
      <c r="L51"/>
      <c r="M51"/>
    </row>
    <row r="52" spans="2:13">
      <c r="B52" s="50"/>
      <c r="C52" s="49" t="s">
        <v>120</v>
      </c>
      <c r="D52" s="43" t="s">
        <v>121</v>
      </c>
      <c r="E52" s="54" t="s">
        <v>122</v>
      </c>
      <c r="F52" s="58">
        <v>36628</v>
      </c>
      <c r="G52">
        <v>2023</v>
      </c>
      <c r="I52"/>
      <c r="J52"/>
      <c r="K52"/>
      <c r="L52"/>
      <c r="M52"/>
    </row>
    <row r="53" spans="2:13">
      <c r="B53" s="50"/>
      <c r="C53" s="49" t="s">
        <v>123</v>
      </c>
      <c r="D53" t="s">
        <v>121</v>
      </c>
      <c r="E53" t="s">
        <v>122</v>
      </c>
      <c r="F53" s="58">
        <v>59392</v>
      </c>
      <c r="G53">
        <v>2024</v>
      </c>
      <c r="I53"/>
      <c r="J53"/>
      <c r="K53"/>
      <c r="L53"/>
      <c r="M53"/>
    </row>
    <row r="54" spans="2:13">
      <c r="B54" s="50"/>
      <c r="C54" s="49" t="s">
        <v>124</v>
      </c>
      <c r="D54" t="s">
        <v>121</v>
      </c>
      <c r="E54" t="s">
        <v>122</v>
      </c>
      <c r="F54" s="58">
        <v>25384.993000000002</v>
      </c>
      <c r="G54">
        <v>2021</v>
      </c>
      <c r="I54"/>
      <c r="J54"/>
      <c r="K54"/>
      <c r="L54"/>
      <c r="M54"/>
    </row>
    <row r="55" spans="2:13">
      <c r="B55" s="51" t="s">
        <v>125</v>
      </c>
      <c r="C55" s="52" t="s">
        <v>126</v>
      </c>
      <c r="D55" s="53" t="s">
        <v>127</v>
      </c>
      <c r="E55" s="54" t="s">
        <v>128</v>
      </c>
      <c r="F55" s="58">
        <v>15375</v>
      </c>
      <c r="G55">
        <v>2024</v>
      </c>
      <c r="I55"/>
      <c r="J55"/>
      <c r="K55"/>
      <c r="L55"/>
      <c r="M55"/>
    </row>
    <row r="56" spans="2:13">
      <c r="B56" s="51"/>
      <c r="C56" s="52" t="s">
        <v>129</v>
      </c>
      <c r="D56" s="53" t="s">
        <v>130</v>
      </c>
      <c r="E56" s="54" t="s">
        <v>131</v>
      </c>
      <c r="F56" s="58">
        <v>14982</v>
      </c>
      <c r="G56">
        <v>2023</v>
      </c>
      <c r="I56"/>
      <c r="J56"/>
      <c r="K56"/>
      <c r="L56"/>
      <c r="M56"/>
    </row>
    <row r="57" spans="2:13">
      <c r="B57" s="51"/>
      <c r="C57" s="52" t="s">
        <v>132</v>
      </c>
      <c r="D57" s="53" t="s">
        <v>133</v>
      </c>
      <c r="E57" s="54" t="s">
        <v>134</v>
      </c>
      <c r="F57" s="58">
        <v>15686.460999999999</v>
      </c>
      <c r="G57">
        <v>2021</v>
      </c>
      <c r="I57"/>
      <c r="J57"/>
      <c r="K57"/>
      <c r="L57"/>
      <c r="M57"/>
    </row>
    <row r="58" spans="2:13">
      <c r="B58" s="51"/>
      <c r="C58" s="52" t="s">
        <v>135</v>
      </c>
      <c r="D58" t="s">
        <v>133</v>
      </c>
      <c r="E58" t="s">
        <v>134</v>
      </c>
      <c r="F58" s="58">
        <v>26470</v>
      </c>
      <c r="G58">
        <v>2024</v>
      </c>
      <c r="H58" s="98"/>
      <c r="I58" s="98"/>
      <c r="J58" s="98"/>
      <c r="K58" s="98"/>
      <c r="L58" s="98"/>
      <c r="M58" s="98"/>
    </row>
    <row r="59" spans="2:13">
      <c r="B59" s="51"/>
      <c r="C59" s="52" t="s">
        <v>136</v>
      </c>
      <c r="D59" t="s">
        <v>133</v>
      </c>
      <c r="E59" t="s">
        <v>134</v>
      </c>
      <c r="F59" s="58">
        <v>7125</v>
      </c>
      <c r="G59">
        <v>2022</v>
      </c>
      <c r="I59"/>
      <c r="J59"/>
      <c r="K59"/>
      <c r="L59"/>
      <c r="M59"/>
    </row>
    <row r="60" spans="2:13">
      <c r="B60" s="50" t="s">
        <v>137</v>
      </c>
      <c r="C60" s="49" t="s">
        <v>138</v>
      </c>
      <c r="D60" s="43" t="s">
        <v>139</v>
      </c>
      <c r="E60" s="54" t="s">
        <v>140</v>
      </c>
      <c r="F60" s="58">
        <v>7624</v>
      </c>
      <c r="G60">
        <v>2022</v>
      </c>
      <c r="I60"/>
      <c r="J60"/>
      <c r="K60"/>
      <c r="L60"/>
      <c r="M60"/>
    </row>
    <row r="61" spans="2:13">
      <c r="B61" s="50"/>
      <c r="C61" s="49" t="s">
        <v>141</v>
      </c>
      <c r="D61" t="s">
        <v>139</v>
      </c>
      <c r="E61" t="s">
        <v>140</v>
      </c>
      <c r="F61" s="58">
        <v>26872.216</v>
      </c>
      <c r="G61">
        <v>2021</v>
      </c>
      <c r="I61"/>
      <c r="J61"/>
      <c r="K61"/>
      <c r="L61"/>
      <c r="M61"/>
    </row>
    <row r="62" spans="2:13">
      <c r="B62" s="51" t="s">
        <v>142</v>
      </c>
      <c r="C62" s="52" t="s">
        <v>143</v>
      </c>
      <c r="D62" s="54" t="s">
        <v>144</v>
      </c>
      <c r="E62" s="54" t="s">
        <v>145</v>
      </c>
      <c r="F62" s="58">
        <v>6625</v>
      </c>
      <c r="G62">
        <v>2023</v>
      </c>
      <c r="I62"/>
      <c r="J62"/>
      <c r="K62"/>
      <c r="L62"/>
      <c r="M62"/>
    </row>
    <row r="63" spans="2:13">
      <c r="B63" s="51"/>
      <c r="C63" s="52" t="s">
        <v>146</v>
      </c>
      <c r="D63" s="53" t="s">
        <v>147</v>
      </c>
      <c r="E63" t="s">
        <v>145</v>
      </c>
      <c r="F63" s="58">
        <v>31860</v>
      </c>
      <c r="G63">
        <v>2024</v>
      </c>
      <c r="I63"/>
      <c r="J63"/>
      <c r="K63"/>
      <c r="L63"/>
      <c r="M63"/>
    </row>
    <row r="64" spans="2:13">
      <c r="B64" s="50" t="s">
        <v>148</v>
      </c>
      <c r="C64" s="49" t="s">
        <v>149</v>
      </c>
      <c r="D64" s="43" t="s">
        <v>150</v>
      </c>
      <c r="E64" s="54" t="s">
        <v>151</v>
      </c>
      <c r="F64" s="58">
        <v>13856</v>
      </c>
      <c r="G64">
        <v>2024</v>
      </c>
      <c r="I64"/>
      <c r="J64"/>
      <c r="K64"/>
      <c r="L64"/>
      <c r="M64"/>
    </row>
    <row r="65" spans="2:13">
      <c r="B65" s="50" t="s">
        <v>152</v>
      </c>
      <c r="C65" s="49" t="s">
        <v>153</v>
      </c>
      <c r="D65" t="s">
        <v>154</v>
      </c>
      <c r="E65" s="54" t="s">
        <v>155</v>
      </c>
      <c r="F65" s="58">
        <v>15156</v>
      </c>
      <c r="G65">
        <v>2023</v>
      </c>
      <c r="I65"/>
      <c r="J65"/>
      <c r="K65"/>
      <c r="L65"/>
      <c r="M65"/>
    </row>
    <row r="66" spans="2:13">
      <c r="B66" s="50"/>
      <c r="C66" s="49" t="s">
        <v>156</v>
      </c>
      <c r="D66" s="43" t="s">
        <v>157</v>
      </c>
      <c r="E66" s="54" t="s">
        <v>158</v>
      </c>
      <c r="F66" s="58">
        <v>17110</v>
      </c>
      <c r="G66">
        <v>2024</v>
      </c>
      <c r="I66"/>
      <c r="J66"/>
      <c r="K66"/>
      <c r="L66"/>
      <c r="M66"/>
    </row>
    <row r="67" spans="2:13">
      <c r="B67" s="50" t="s">
        <v>159</v>
      </c>
      <c r="C67" s="49" t="s">
        <v>160</v>
      </c>
      <c r="D67" s="43" t="s">
        <v>161</v>
      </c>
      <c r="E67" s="54" t="s">
        <v>162</v>
      </c>
      <c r="F67" s="58">
        <v>46212</v>
      </c>
      <c r="G67">
        <v>2023</v>
      </c>
      <c r="H67" s="98"/>
      <c r="I67" s="98"/>
      <c r="J67" s="98"/>
      <c r="K67" s="98"/>
      <c r="L67" s="98"/>
      <c r="M67" s="98"/>
    </row>
    <row r="68" spans="2:13">
      <c r="B68" s="50"/>
      <c r="C68" s="49"/>
      <c r="D68" s="43"/>
      <c r="E68" s="45"/>
      <c r="F68" s="20">
        <v>61246.000000000029</v>
      </c>
      <c r="G68">
        <v>2022</v>
      </c>
      <c r="H68" s="98"/>
      <c r="I68" s="98"/>
      <c r="J68" s="98"/>
      <c r="K68" s="98"/>
      <c r="L68" s="98"/>
      <c r="M68" s="98"/>
    </row>
    <row r="69" spans="2:13">
      <c r="B69" s="50" t="s">
        <v>163</v>
      </c>
      <c r="C69" s="49" t="s">
        <v>164</v>
      </c>
      <c r="D69" s="43" t="s">
        <v>165</v>
      </c>
      <c r="E69" s="54" t="s">
        <v>166</v>
      </c>
      <c r="F69" s="58">
        <v>17147.22</v>
      </c>
      <c r="G69">
        <v>2021</v>
      </c>
      <c r="I69"/>
      <c r="J69"/>
      <c r="K69"/>
      <c r="L69"/>
      <c r="M69"/>
    </row>
    <row r="70" spans="2:13">
      <c r="B70" s="50"/>
      <c r="C70" s="49" t="s">
        <v>167</v>
      </c>
      <c r="D70" t="s">
        <v>165</v>
      </c>
      <c r="E70" t="s">
        <v>166</v>
      </c>
      <c r="F70" s="58">
        <v>10921</v>
      </c>
      <c r="G70">
        <v>2022</v>
      </c>
      <c r="I70"/>
      <c r="J70"/>
      <c r="K70"/>
      <c r="L70"/>
      <c r="M70"/>
    </row>
    <row r="71" spans="2:13">
      <c r="B71" s="50"/>
      <c r="C71" s="49" t="s">
        <v>168</v>
      </c>
      <c r="D71" t="s">
        <v>165</v>
      </c>
      <c r="E71" t="s">
        <v>166</v>
      </c>
      <c r="F71" s="58">
        <v>15726</v>
      </c>
      <c r="G71">
        <v>2022</v>
      </c>
      <c r="I71"/>
      <c r="J71"/>
      <c r="K71"/>
      <c r="L71"/>
      <c r="M71"/>
    </row>
    <row r="72" spans="2:13">
      <c r="B72" s="50" t="s">
        <v>169</v>
      </c>
      <c r="C72" s="49" t="s">
        <v>170</v>
      </c>
      <c r="D72" s="43" t="s">
        <v>171</v>
      </c>
      <c r="E72" s="54" t="s">
        <v>172</v>
      </c>
      <c r="F72" s="58">
        <v>123500</v>
      </c>
      <c r="G72">
        <v>2021</v>
      </c>
      <c r="I72"/>
      <c r="J72"/>
      <c r="K72"/>
      <c r="L72"/>
      <c r="M72"/>
    </row>
    <row r="73" spans="2:13">
      <c r="B73" s="50"/>
      <c r="C73" s="49" t="s">
        <v>173</v>
      </c>
      <c r="D73" s="43" t="s">
        <v>174</v>
      </c>
      <c r="E73" s="54" t="s">
        <v>175</v>
      </c>
      <c r="F73" s="58">
        <v>25410</v>
      </c>
      <c r="G73">
        <v>2022</v>
      </c>
      <c r="I73"/>
      <c r="J73"/>
      <c r="K73"/>
      <c r="L73"/>
      <c r="M73"/>
    </row>
    <row r="74" spans="2:13">
      <c r="B74" s="50"/>
      <c r="C74" s="49" t="s">
        <v>176</v>
      </c>
      <c r="D74" s="43" t="s">
        <v>171</v>
      </c>
      <c r="E74" s="54" t="s">
        <v>172</v>
      </c>
      <c r="F74" s="58">
        <v>26789</v>
      </c>
      <c r="G74">
        <v>2022</v>
      </c>
      <c r="I74"/>
      <c r="J74"/>
      <c r="K74"/>
      <c r="L74"/>
      <c r="M74"/>
    </row>
    <row r="75" spans="2:13">
      <c r="B75" s="50"/>
      <c r="C75" s="49" t="s">
        <v>177</v>
      </c>
      <c r="D75" t="s">
        <v>171</v>
      </c>
      <c r="E75" t="s">
        <v>172</v>
      </c>
      <c r="F75" s="20">
        <v>35314</v>
      </c>
      <c r="G75">
        <v>2021</v>
      </c>
      <c r="I75"/>
      <c r="J75"/>
      <c r="K75"/>
      <c r="L75"/>
      <c r="M75"/>
    </row>
    <row r="76" spans="2:13">
      <c r="B76" s="50" t="s">
        <v>178</v>
      </c>
      <c r="C76" s="49" t="s">
        <v>179</v>
      </c>
      <c r="D76" s="43" t="s">
        <v>180</v>
      </c>
      <c r="E76" s="54" t="s">
        <v>181</v>
      </c>
      <c r="F76" s="58">
        <v>38325</v>
      </c>
      <c r="G76">
        <v>2021</v>
      </c>
      <c r="I76"/>
      <c r="J76"/>
      <c r="K76"/>
      <c r="L76"/>
      <c r="M76"/>
    </row>
    <row r="77" spans="2:13">
      <c r="B77" s="50" t="s">
        <v>182</v>
      </c>
      <c r="C77" s="49" t="s">
        <v>183</v>
      </c>
      <c r="D77" s="43" t="s">
        <v>184</v>
      </c>
      <c r="E77" s="45" t="s">
        <v>185</v>
      </c>
      <c r="F77" s="58">
        <v>14434</v>
      </c>
      <c r="G77">
        <v>2024</v>
      </c>
      <c r="I77"/>
      <c r="J77"/>
      <c r="K77"/>
      <c r="L77"/>
      <c r="M77"/>
    </row>
    <row r="78" spans="2:13">
      <c r="B78" s="50" t="s">
        <v>186</v>
      </c>
      <c r="C78" s="49" t="s">
        <v>187</v>
      </c>
      <c r="D78" s="43" t="s">
        <v>188</v>
      </c>
      <c r="E78" s="45" t="s">
        <v>189</v>
      </c>
      <c r="F78" s="58">
        <v>16869</v>
      </c>
      <c r="G78">
        <v>2023</v>
      </c>
      <c r="I78"/>
      <c r="J78"/>
      <c r="K78"/>
      <c r="L78"/>
      <c r="M78"/>
    </row>
    <row r="79" spans="2:13">
      <c r="B79" s="50"/>
      <c r="C79" s="49" t="s">
        <v>190</v>
      </c>
      <c r="D79" s="43" t="s">
        <v>191</v>
      </c>
      <c r="E79" s="45" t="s">
        <v>192</v>
      </c>
      <c r="F79" s="58">
        <v>11621</v>
      </c>
      <c r="G79">
        <v>2022</v>
      </c>
      <c r="I79"/>
      <c r="J79"/>
      <c r="K79"/>
      <c r="L79"/>
      <c r="M79"/>
    </row>
    <row r="80" spans="2:13">
      <c r="B80" s="50"/>
      <c r="C80" s="49" t="s">
        <v>193</v>
      </c>
      <c r="D80" t="s">
        <v>191</v>
      </c>
      <c r="E80" t="s">
        <v>192</v>
      </c>
      <c r="F80" s="58">
        <v>28287.497000000003</v>
      </c>
      <c r="G80">
        <v>2021</v>
      </c>
      <c r="I80"/>
      <c r="J80"/>
      <c r="K80"/>
      <c r="L80"/>
      <c r="M80"/>
    </row>
    <row r="81" spans="2:13">
      <c r="B81" s="50" t="s">
        <v>194</v>
      </c>
      <c r="C81" s="49" t="s">
        <v>195</v>
      </c>
      <c r="D81" s="43" t="s">
        <v>196</v>
      </c>
      <c r="E81" s="45" t="s">
        <v>197</v>
      </c>
      <c r="F81" s="58">
        <v>29089</v>
      </c>
      <c r="G81">
        <v>2022</v>
      </c>
      <c r="I81"/>
      <c r="J81"/>
      <c r="K81"/>
      <c r="L81"/>
      <c r="M81"/>
    </row>
    <row r="82" spans="2:13">
      <c r="B82" s="51" t="s">
        <v>198</v>
      </c>
      <c r="C82" s="52" t="s">
        <v>199</v>
      </c>
      <c r="D82" s="53" t="s">
        <v>200</v>
      </c>
      <c r="E82" s="54" t="s">
        <v>201</v>
      </c>
      <c r="F82" s="58">
        <v>4326.3609999999999</v>
      </c>
      <c r="G82">
        <v>2021</v>
      </c>
      <c r="I82"/>
      <c r="J82"/>
      <c r="K82"/>
      <c r="L82"/>
      <c r="M82"/>
    </row>
    <row r="83" spans="2:13">
      <c r="B83" s="51"/>
      <c r="C83" s="52" t="s">
        <v>202</v>
      </c>
      <c r="D83" t="s">
        <v>200</v>
      </c>
      <c r="E83" t="s">
        <v>201</v>
      </c>
      <c r="F83" s="58">
        <v>21963</v>
      </c>
      <c r="G83">
        <v>2022</v>
      </c>
      <c r="I83"/>
      <c r="J83"/>
      <c r="K83"/>
      <c r="L83"/>
      <c r="M83"/>
    </row>
    <row r="84" spans="2:13">
      <c r="B84" s="51"/>
      <c r="C84" s="52" t="s">
        <v>203</v>
      </c>
      <c r="D84" s="53" t="s">
        <v>204</v>
      </c>
      <c r="E84" s="54" t="s">
        <v>205</v>
      </c>
      <c r="F84" s="58">
        <v>4504</v>
      </c>
      <c r="G84">
        <v>2023</v>
      </c>
      <c r="I84"/>
      <c r="J84"/>
      <c r="K84"/>
      <c r="L84"/>
      <c r="M84"/>
    </row>
    <row r="85" spans="2:13">
      <c r="B85" s="51"/>
      <c r="C85" s="52" t="s">
        <v>206</v>
      </c>
      <c r="D85" s="53" t="s">
        <v>200</v>
      </c>
      <c r="E85" s="54" t="s">
        <v>201</v>
      </c>
      <c r="F85" s="58">
        <v>5179</v>
      </c>
      <c r="G85">
        <v>2021</v>
      </c>
      <c r="I85"/>
      <c r="J85"/>
      <c r="K85"/>
      <c r="L85"/>
      <c r="M85"/>
    </row>
    <row r="86" spans="2:13">
      <c r="B86" s="50" t="s">
        <v>207</v>
      </c>
      <c r="C86" s="49" t="s">
        <v>208</v>
      </c>
      <c r="D86" s="43" t="s">
        <v>209</v>
      </c>
      <c r="E86" s="45" t="s">
        <v>210</v>
      </c>
      <c r="F86" s="58">
        <v>6628.7049999999999</v>
      </c>
      <c r="G86">
        <v>2021</v>
      </c>
      <c r="I86"/>
      <c r="J86"/>
      <c r="K86"/>
      <c r="L86"/>
      <c r="M86"/>
    </row>
    <row r="87" spans="2:13">
      <c r="B87" s="50"/>
      <c r="C87" s="49" t="s">
        <v>211</v>
      </c>
      <c r="D87" s="43" t="s">
        <v>191</v>
      </c>
      <c r="E87" s="45" t="s">
        <v>192</v>
      </c>
      <c r="F87" s="58">
        <v>34150</v>
      </c>
      <c r="G87">
        <v>2023</v>
      </c>
      <c r="I87"/>
      <c r="J87"/>
      <c r="K87"/>
      <c r="L87"/>
      <c r="M87"/>
    </row>
    <row r="88" spans="2:13">
      <c r="B88" s="50"/>
      <c r="C88" s="49" t="s">
        <v>212</v>
      </c>
      <c r="D88" t="s">
        <v>191</v>
      </c>
      <c r="E88" t="s">
        <v>192</v>
      </c>
      <c r="F88" s="58">
        <v>7673</v>
      </c>
      <c r="G88">
        <v>2022</v>
      </c>
      <c r="I88"/>
      <c r="J88"/>
      <c r="K88"/>
      <c r="L88"/>
      <c r="M88"/>
    </row>
    <row r="89" spans="2:13">
      <c r="B89" s="50"/>
      <c r="C89" s="49" t="s">
        <v>213</v>
      </c>
      <c r="D89" t="s">
        <v>191</v>
      </c>
      <c r="E89" t="s">
        <v>192</v>
      </c>
      <c r="F89" s="58">
        <v>25625</v>
      </c>
      <c r="G89">
        <v>2024</v>
      </c>
      <c r="I89"/>
      <c r="J89"/>
      <c r="K89"/>
      <c r="L89"/>
      <c r="M89"/>
    </row>
    <row r="90" spans="2:13">
      <c r="B90" s="50"/>
      <c r="C90" s="49" t="s">
        <v>214</v>
      </c>
      <c r="D90" s="43" t="s">
        <v>215</v>
      </c>
      <c r="E90" s="45" t="s">
        <v>216</v>
      </c>
      <c r="F90" s="58">
        <v>20008</v>
      </c>
      <c r="G90">
        <v>2021</v>
      </c>
      <c r="I90"/>
      <c r="J90"/>
      <c r="K90"/>
      <c r="L90"/>
      <c r="M90"/>
    </row>
    <row r="91" spans="2:13">
      <c r="B91" s="50"/>
      <c r="C91" s="49" t="s">
        <v>217</v>
      </c>
      <c r="D91" t="s">
        <v>215</v>
      </c>
      <c r="E91" t="s">
        <v>216</v>
      </c>
      <c r="F91" s="58">
        <v>23848</v>
      </c>
      <c r="G91">
        <v>2021</v>
      </c>
      <c r="I91"/>
      <c r="J91"/>
      <c r="K91"/>
      <c r="L91"/>
      <c r="M91"/>
    </row>
    <row r="92" spans="2:13">
      <c r="B92" s="50"/>
      <c r="C92" s="49" t="s">
        <v>193</v>
      </c>
      <c r="D92" s="43" t="s">
        <v>191</v>
      </c>
      <c r="E92" s="45" t="s">
        <v>192</v>
      </c>
      <c r="F92" s="58">
        <v>28287.497000000003</v>
      </c>
      <c r="G92">
        <v>2021</v>
      </c>
      <c r="I92"/>
      <c r="J92"/>
      <c r="K92"/>
      <c r="L92"/>
      <c r="M92"/>
    </row>
    <row r="93" spans="2:13">
      <c r="B93" s="51" t="s">
        <v>218</v>
      </c>
      <c r="C93" s="52" t="s">
        <v>219</v>
      </c>
      <c r="D93" s="53" t="s">
        <v>220</v>
      </c>
      <c r="E93" s="54" t="s">
        <v>221</v>
      </c>
      <c r="F93" s="58">
        <v>3392.0709999999999</v>
      </c>
      <c r="G93">
        <v>2021</v>
      </c>
      <c r="I93"/>
      <c r="J93"/>
      <c r="K93"/>
      <c r="L93"/>
      <c r="M93"/>
    </row>
    <row r="94" spans="2:13">
      <c r="B94" s="51"/>
      <c r="C94" s="52" t="s">
        <v>222</v>
      </c>
      <c r="D94" s="53" t="s">
        <v>223</v>
      </c>
      <c r="E94" s="54" t="s">
        <v>224</v>
      </c>
      <c r="F94" s="58">
        <v>25077</v>
      </c>
      <c r="G94">
        <v>2022</v>
      </c>
      <c r="I94"/>
      <c r="J94"/>
      <c r="K94"/>
      <c r="L94"/>
      <c r="M94"/>
    </row>
    <row r="95" spans="2:13">
      <c r="B95" s="51"/>
      <c r="C95" s="52" t="s">
        <v>225</v>
      </c>
      <c r="D95" s="53" t="s">
        <v>220</v>
      </c>
      <c r="E95" s="54" t="s">
        <v>221</v>
      </c>
      <c r="F95" s="58">
        <v>24897</v>
      </c>
      <c r="G95">
        <v>2022</v>
      </c>
      <c r="I95"/>
      <c r="J95"/>
      <c r="K95"/>
      <c r="L95"/>
      <c r="M95"/>
    </row>
    <row r="96" spans="2:13">
      <c r="B96" s="50" t="s">
        <v>226</v>
      </c>
      <c r="C96" s="49" t="s">
        <v>227</v>
      </c>
      <c r="D96" s="43" t="s">
        <v>228</v>
      </c>
      <c r="E96" s="45" t="s">
        <v>229</v>
      </c>
      <c r="F96" s="58">
        <v>38564</v>
      </c>
      <c r="G96">
        <v>2024</v>
      </c>
      <c r="I96"/>
      <c r="J96"/>
      <c r="K96"/>
      <c r="L96"/>
      <c r="M96"/>
    </row>
    <row r="97" spans="2:13">
      <c r="B97" s="51" t="s">
        <v>230</v>
      </c>
      <c r="C97" s="52" t="s">
        <v>231</v>
      </c>
      <c r="D97" s="53" t="s">
        <v>232</v>
      </c>
      <c r="E97" s="54" t="s">
        <v>233</v>
      </c>
      <c r="F97" s="58">
        <v>45200</v>
      </c>
      <c r="G97">
        <v>2022</v>
      </c>
      <c r="I97"/>
      <c r="J97"/>
      <c r="K97"/>
      <c r="L97"/>
      <c r="M97"/>
    </row>
    <row r="98" spans="2:13">
      <c r="B98" s="50" t="s">
        <v>234</v>
      </c>
      <c r="C98" s="49" t="s">
        <v>235</v>
      </c>
      <c r="D98" s="43" t="s">
        <v>188</v>
      </c>
      <c r="E98" s="45" t="s">
        <v>189</v>
      </c>
      <c r="F98" s="58">
        <v>21518.248</v>
      </c>
      <c r="G98">
        <v>2021</v>
      </c>
      <c r="I98"/>
      <c r="J98"/>
      <c r="K98"/>
      <c r="L98"/>
      <c r="M98"/>
    </row>
    <row r="99" spans="2:13">
      <c r="B99" s="50"/>
      <c r="C99" s="49" t="s">
        <v>236</v>
      </c>
      <c r="D99" t="s">
        <v>237</v>
      </c>
      <c r="E99" s="45" t="s">
        <v>238</v>
      </c>
      <c r="F99" s="58">
        <v>22019</v>
      </c>
      <c r="G99">
        <v>2021</v>
      </c>
      <c r="I99"/>
      <c r="J99"/>
      <c r="K99"/>
      <c r="L99"/>
      <c r="M99"/>
    </row>
    <row r="100" spans="2:13">
      <c r="B100" s="50"/>
      <c r="C100" s="49" t="s">
        <v>239</v>
      </c>
      <c r="D100" s="43" t="s">
        <v>240</v>
      </c>
      <c r="E100" t="s">
        <v>238</v>
      </c>
      <c r="F100" s="58">
        <v>30163</v>
      </c>
      <c r="G100">
        <v>2023</v>
      </c>
      <c r="I100"/>
      <c r="J100"/>
      <c r="K100"/>
      <c r="L100"/>
      <c r="M100"/>
    </row>
    <row r="101" spans="2:13">
      <c r="B101" s="51" t="s">
        <v>241</v>
      </c>
      <c r="C101" s="52" t="s">
        <v>242</v>
      </c>
      <c r="D101" s="53" t="s">
        <v>243</v>
      </c>
      <c r="E101" s="54" t="s">
        <v>244</v>
      </c>
      <c r="F101" s="58">
        <v>41662</v>
      </c>
      <c r="G101">
        <v>2024</v>
      </c>
      <c r="I101"/>
      <c r="J101"/>
      <c r="K101"/>
      <c r="L101"/>
      <c r="M101"/>
    </row>
    <row r="102" spans="2:13">
      <c r="B102" s="51"/>
      <c r="C102" s="52" t="s">
        <v>245</v>
      </c>
      <c r="D102" t="s">
        <v>243</v>
      </c>
      <c r="E102" t="s">
        <v>244</v>
      </c>
      <c r="F102" s="58">
        <v>8211.9340000000011</v>
      </c>
      <c r="G102">
        <v>2021</v>
      </c>
      <c r="I102"/>
      <c r="J102"/>
      <c r="K102"/>
      <c r="L102"/>
      <c r="M102"/>
    </row>
    <row r="103" spans="2:13">
      <c r="B103" s="50" t="s">
        <v>246</v>
      </c>
      <c r="C103" s="49" t="s">
        <v>247</v>
      </c>
      <c r="D103" s="43" t="s">
        <v>248</v>
      </c>
      <c r="E103" s="45" t="s">
        <v>249</v>
      </c>
      <c r="F103" s="58">
        <v>38409</v>
      </c>
      <c r="G103">
        <v>2024</v>
      </c>
      <c r="I103"/>
      <c r="J103"/>
      <c r="K103"/>
      <c r="L103"/>
      <c r="M103"/>
    </row>
    <row r="104" spans="2:13">
      <c r="B104" s="51" t="s">
        <v>250</v>
      </c>
      <c r="C104" s="52" t="s">
        <v>251</v>
      </c>
      <c r="D104" s="53" t="s">
        <v>174</v>
      </c>
      <c r="E104" s="54" t="s">
        <v>175</v>
      </c>
      <c r="F104" s="58">
        <v>33660</v>
      </c>
      <c r="G104">
        <v>2021</v>
      </c>
      <c r="I104"/>
      <c r="J104"/>
      <c r="K104"/>
      <c r="L104"/>
      <c r="M104"/>
    </row>
    <row r="105" spans="2:13">
      <c r="B105" s="51"/>
      <c r="C105" s="52" t="s">
        <v>173</v>
      </c>
      <c r="D105" t="s">
        <v>174</v>
      </c>
      <c r="E105" t="s">
        <v>175</v>
      </c>
      <c r="F105" s="58">
        <v>25410</v>
      </c>
      <c r="G105">
        <v>2022</v>
      </c>
      <c r="I105"/>
      <c r="J105"/>
      <c r="K105"/>
      <c r="L105"/>
      <c r="M105"/>
    </row>
    <row r="106" spans="2:13">
      <c r="B106" s="50" t="s">
        <v>252</v>
      </c>
      <c r="C106" s="49" t="s">
        <v>253</v>
      </c>
      <c r="D106" s="43" t="s">
        <v>254</v>
      </c>
      <c r="E106" s="45" t="s">
        <v>255</v>
      </c>
      <c r="F106" s="58">
        <v>22630</v>
      </c>
      <c r="G106">
        <v>2022</v>
      </c>
      <c r="I106"/>
      <c r="J106"/>
      <c r="K106"/>
      <c r="L106"/>
      <c r="M106"/>
    </row>
    <row r="107" spans="2:13">
      <c r="B107" s="50"/>
      <c r="C107" s="49" t="s">
        <v>256</v>
      </c>
      <c r="D107" t="s">
        <v>254</v>
      </c>
      <c r="E107" t="s">
        <v>255</v>
      </c>
      <c r="F107" s="58">
        <v>54357</v>
      </c>
      <c r="G107">
        <v>2022</v>
      </c>
      <c r="I107"/>
      <c r="J107"/>
      <c r="K107"/>
      <c r="L107"/>
      <c r="M107"/>
    </row>
    <row r="108" spans="2:13">
      <c r="B108" s="50"/>
      <c r="C108" s="49" t="s">
        <v>257</v>
      </c>
      <c r="D108" s="43" t="s">
        <v>258</v>
      </c>
      <c r="E108" s="45" t="s">
        <v>259</v>
      </c>
      <c r="F108" s="58">
        <v>9119</v>
      </c>
      <c r="G108">
        <v>2022</v>
      </c>
      <c r="I108"/>
      <c r="J108"/>
      <c r="K108"/>
      <c r="L108"/>
      <c r="M108"/>
    </row>
    <row r="109" spans="2:13">
      <c r="B109" s="51" t="s">
        <v>260</v>
      </c>
      <c r="C109" s="52" t="s">
        <v>24</v>
      </c>
      <c r="D109" s="53" t="s">
        <v>25</v>
      </c>
      <c r="E109" s="54" t="s">
        <v>26</v>
      </c>
      <c r="F109" s="58">
        <v>72489</v>
      </c>
      <c r="G109">
        <v>2023</v>
      </c>
      <c r="H109" s="62"/>
      <c r="I109" s="63"/>
      <c r="J109" s="63"/>
      <c r="K109" s="63"/>
      <c r="L109" s="63"/>
      <c r="M109" s="64"/>
    </row>
    <row r="110" spans="2:13">
      <c r="B110" s="51"/>
      <c r="C110" s="52" t="s">
        <v>261</v>
      </c>
      <c r="D110" s="53" t="s">
        <v>262</v>
      </c>
      <c r="E110" s="54" t="s">
        <v>263</v>
      </c>
      <c r="F110" s="58">
        <v>11253</v>
      </c>
      <c r="G110">
        <v>2022</v>
      </c>
      <c r="H110" s="65"/>
      <c r="I110" s="11"/>
      <c r="J110" s="11"/>
      <c r="K110" s="11"/>
      <c r="L110" s="11"/>
      <c r="M110" s="66"/>
    </row>
    <row r="111" spans="2:13">
      <c r="B111" s="51"/>
      <c r="C111" s="52" t="s">
        <v>264</v>
      </c>
      <c r="D111" s="53" t="s">
        <v>265</v>
      </c>
      <c r="E111" t="s">
        <v>263</v>
      </c>
      <c r="F111" s="58">
        <v>15326</v>
      </c>
      <c r="G111">
        <v>2024</v>
      </c>
      <c r="H111" s="67"/>
      <c r="I111" s="68"/>
      <c r="J111" s="68"/>
      <c r="K111" s="68"/>
      <c r="L111" s="68"/>
      <c r="M111" s="69"/>
    </row>
    <row r="112" spans="2:13">
      <c r="B112" s="50" t="s">
        <v>266</v>
      </c>
      <c r="C112" s="49" t="s">
        <v>267</v>
      </c>
      <c r="D112" s="43" t="s">
        <v>268</v>
      </c>
      <c r="E112" s="45" t="s">
        <v>269</v>
      </c>
      <c r="F112" s="58">
        <v>207800</v>
      </c>
      <c r="G112">
        <v>2021</v>
      </c>
      <c r="I112"/>
      <c r="J112"/>
      <c r="K112"/>
      <c r="L112"/>
      <c r="M112"/>
    </row>
    <row r="113" spans="2:13">
      <c r="B113" s="50"/>
      <c r="C113" s="49" t="s">
        <v>270</v>
      </c>
      <c r="D113" s="43" t="s">
        <v>271</v>
      </c>
      <c r="E113" s="45" t="s">
        <v>272</v>
      </c>
      <c r="F113" s="58">
        <v>26250</v>
      </c>
      <c r="G113">
        <v>2021</v>
      </c>
      <c r="I113"/>
      <c r="J113"/>
      <c r="K113"/>
      <c r="L113"/>
      <c r="M113"/>
    </row>
    <row r="114" spans="2:13">
      <c r="B114" s="50"/>
      <c r="C114" s="49" t="s">
        <v>273</v>
      </c>
      <c r="D114" s="43" t="s">
        <v>171</v>
      </c>
      <c r="E114" s="45" t="s">
        <v>172</v>
      </c>
      <c r="F114" s="58">
        <v>32834</v>
      </c>
      <c r="G114">
        <v>2022</v>
      </c>
      <c r="I114"/>
      <c r="J114"/>
      <c r="K114"/>
      <c r="L114"/>
      <c r="M114"/>
    </row>
    <row r="115" spans="2:13">
      <c r="B115" s="50"/>
      <c r="C115" s="49" t="s">
        <v>274</v>
      </c>
      <c r="D115" s="43" t="s">
        <v>275</v>
      </c>
      <c r="E115" s="45" t="s">
        <v>276</v>
      </c>
      <c r="F115" s="58">
        <v>128674</v>
      </c>
      <c r="G115">
        <v>2022</v>
      </c>
      <c r="I115"/>
      <c r="J115"/>
      <c r="K115"/>
      <c r="L115"/>
      <c r="M115"/>
    </row>
    <row r="116" spans="2:13">
      <c r="B116" s="50"/>
      <c r="C116" s="49" t="s">
        <v>277</v>
      </c>
      <c r="D116" s="43" t="s">
        <v>271</v>
      </c>
      <c r="E116" s="45" t="s">
        <v>272</v>
      </c>
      <c r="F116" s="58">
        <v>3516</v>
      </c>
      <c r="G116">
        <v>2021</v>
      </c>
      <c r="I116"/>
      <c r="J116"/>
      <c r="K116"/>
      <c r="L116"/>
      <c r="M116"/>
    </row>
    <row r="117" spans="2:13">
      <c r="B117" s="50"/>
      <c r="C117" s="49" t="s">
        <v>278</v>
      </c>
      <c r="D117" s="43" t="s">
        <v>275</v>
      </c>
      <c r="E117" s="45" t="s">
        <v>276</v>
      </c>
      <c r="F117" s="58">
        <v>9965</v>
      </c>
      <c r="G117">
        <v>2021</v>
      </c>
      <c r="I117"/>
      <c r="J117"/>
      <c r="K117"/>
      <c r="L117"/>
      <c r="M117"/>
    </row>
    <row r="118" spans="2:13">
      <c r="B118" s="51" t="s">
        <v>279</v>
      </c>
      <c r="C118" s="52" t="s">
        <v>280</v>
      </c>
      <c r="D118" s="53" t="s">
        <v>281</v>
      </c>
      <c r="E118" s="54" t="s">
        <v>282</v>
      </c>
      <c r="F118" s="58">
        <v>21300</v>
      </c>
      <c r="G118">
        <v>2024</v>
      </c>
      <c r="I118"/>
      <c r="J118"/>
      <c r="K118"/>
      <c r="L118"/>
      <c r="M118"/>
    </row>
    <row r="119" spans="2:13">
      <c r="B119" s="50" t="s">
        <v>283</v>
      </c>
      <c r="C119" s="49" t="s">
        <v>284</v>
      </c>
      <c r="D119" s="43" t="s">
        <v>285</v>
      </c>
      <c r="E119" s="45" t="s">
        <v>286</v>
      </c>
      <c r="F119" s="58">
        <v>18617</v>
      </c>
      <c r="G119">
        <v>2021</v>
      </c>
      <c r="I119"/>
      <c r="J119"/>
      <c r="K119"/>
      <c r="L119"/>
      <c r="M119"/>
    </row>
    <row r="120" spans="2:13">
      <c r="B120" s="50"/>
      <c r="C120" s="49" t="s">
        <v>287</v>
      </c>
      <c r="D120" s="43" t="s">
        <v>288</v>
      </c>
      <c r="E120" s="45" t="s">
        <v>289</v>
      </c>
      <c r="F120" s="58">
        <v>7029</v>
      </c>
      <c r="G120">
        <v>2022</v>
      </c>
      <c r="I120"/>
      <c r="J120"/>
      <c r="K120"/>
      <c r="L120"/>
      <c r="M120"/>
    </row>
    <row r="121" spans="2:13">
      <c r="B121" s="50"/>
      <c r="C121" s="49" t="s">
        <v>290</v>
      </c>
      <c r="D121" s="43" t="s">
        <v>291</v>
      </c>
      <c r="E121" s="45" t="s">
        <v>292</v>
      </c>
      <c r="F121" s="58">
        <v>2886</v>
      </c>
      <c r="G121">
        <v>2021</v>
      </c>
      <c r="I121"/>
      <c r="J121"/>
      <c r="K121"/>
      <c r="L121"/>
      <c r="M121"/>
    </row>
    <row r="122" spans="2:13">
      <c r="B122" s="50"/>
      <c r="C122" s="49" t="s">
        <v>293</v>
      </c>
      <c r="D122" t="s">
        <v>291</v>
      </c>
      <c r="E122" t="s">
        <v>292</v>
      </c>
      <c r="F122" s="58">
        <v>27740</v>
      </c>
      <c r="G122">
        <v>2021</v>
      </c>
      <c r="I122"/>
      <c r="J122"/>
      <c r="K122"/>
      <c r="L122"/>
      <c r="M122"/>
    </row>
    <row r="123" spans="2:13">
      <c r="B123" s="51" t="s">
        <v>294</v>
      </c>
      <c r="C123" s="52" t="s">
        <v>295</v>
      </c>
      <c r="D123" s="53" t="s">
        <v>296</v>
      </c>
      <c r="E123" s="54" t="s">
        <v>297</v>
      </c>
      <c r="F123" s="58">
        <v>17200</v>
      </c>
      <c r="G123">
        <v>2024</v>
      </c>
      <c r="I123"/>
      <c r="J123"/>
      <c r="K123"/>
      <c r="L123"/>
      <c r="M123"/>
    </row>
    <row r="124" spans="2:13">
      <c r="B124" s="50" t="s">
        <v>298</v>
      </c>
      <c r="C124" s="49" t="s">
        <v>299</v>
      </c>
      <c r="D124" s="43" t="s">
        <v>300</v>
      </c>
      <c r="E124" s="45" t="s">
        <v>301</v>
      </c>
      <c r="F124" s="58">
        <v>36169</v>
      </c>
      <c r="G124">
        <v>2024</v>
      </c>
      <c r="I124"/>
      <c r="J124"/>
      <c r="K124"/>
      <c r="L124"/>
      <c r="M124"/>
    </row>
    <row r="125" spans="2:13">
      <c r="B125" s="50"/>
      <c r="C125" s="49" t="s">
        <v>302</v>
      </c>
      <c r="D125" t="s">
        <v>300</v>
      </c>
      <c r="E125" t="s">
        <v>301</v>
      </c>
      <c r="F125" s="58">
        <v>1237</v>
      </c>
      <c r="G125">
        <v>2023</v>
      </c>
      <c r="I125"/>
      <c r="J125"/>
      <c r="K125"/>
      <c r="L125"/>
      <c r="M125"/>
    </row>
    <row r="126" spans="2:13">
      <c r="B126" s="51" t="s">
        <v>303</v>
      </c>
      <c r="C126" s="52" t="s">
        <v>304</v>
      </c>
      <c r="D126" s="53" t="s">
        <v>305</v>
      </c>
      <c r="E126" s="54" t="s">
        <v>306</v>
      </c>
      <c r="F126" s="58">
        <v>15901.148999999999</v>
      </c>
      <c r="G126">
        <v>2021</v>
      </c>
      <c r="I126"/>
      <c r="J126"/>
      <c r="K126"/>
      <c r="L126"/>
      <c r="M126"/>
    </row>
    <row r="127" spans="2:13">
      <c r="B127" s="51"/>
      <c r="C127" s="52" t="s">
        <v>307</v>
      </c>
      <c r="D127" s="53" t="s">
        <v>308</v>
      </c>
      <c r="E127" s="54" t="s">
        <v>309</v>
      </c>
      <c r="F127" s="20">
        <v>37225</v>
      </c>
      <c r="G127">
        <v>2021</v>
      </c>
      <c r="I127"/>
      <c r="J127"/>
      <c r="K127"/>
      <c r="L127"/>
      <c r="M127"/>
    </row>
    <row r="128" spans="2:13">
      <c r="B128" s="51"/>
      <c r="C128" s="52" t="s">
        <v>310</v>
      </c>
      <c r="D128" t="s">
        <v>308</v>
      </c>
      <c r="E128" t="s">
        <v>309</v>
      </c>
      <c r="F128" s="58">
        <v>50170</v>
      </c>
      <c r="G128">
        <v>2021</v>
      </c>
      <c r="I128"/>
      <c r="J128"/>
      <c r="K128"/>
      <c r="L128"/>
      <c r="M128"/>
    </row>
    <row r="129" spans="2:13">
      <c r="B129" s="51"/>
      <c r="C129" s="52" t="s">
        <v>311</v>
      </c>
      <c r="D129" t="s">
        <v>308</v>
      </c>
      <c r="E129" t="s">
        <v>309</v>
      </c>
      <c r="F129" s="58">
        <v>20112</v>
      </c>
      <c r="G129">
        <v>2022</v>
      </c>
      <c r="I129"/>
      <c r="J129"/>
      <c r="K129"/>
      <c r="L129"/>
      <c r="M129"/>
    </row>
    <row r="130" spans="2:13">
      <c r="B130" s="51"/>
      <c r="C130" s="52" t="s">
        <v>312</v>
      </c>
      <c r="D130" t="s">
        <v>308</v>
      </c>
      <c r="E130" t="s">
        <v>309</v>
      </c>
      <c r="F130" s="58">
        <v>21140</v>
      </c>
      <c r="G130">
        <v>2021</v>
      </c>
      <c r="I130"/>
      <c r="J130"/>
      <c r="K130"/>
      <c r="L130"/>
      <c r="M130"/>
    </row>
    <row r="131" spans="2:13">
      <c r="B131" s="51"/>
      <c r="C131" s="52" t="s">
        <v>313</v>
      </c>
      <c r="D131" t="s">
        <v>308</v>
      </c>
      <c r="E131" t="s">
        <v>309</v>
      </c>
      <c r="F131" s="58">
        <v>22331.4</v>
      </c>
      <c r="G131">
        <v>2021</v>
      </c>
      <c r="I131"/>
      <c r="J131"/>
      <c r="K131"/>
      <c r="L131"/>
      <c r="M131"/>
    </row>
    <row r="132" spans="2:13">
      <c r="B132" s="51"/>
      <c r="C132" s="52" t="s">
        <v>314</v>
      </c>
      <c r="D132" t="s">
        <v>308</v>
      </c>
      <c r="E132" t="s">
        <v>309</v>
      </c>
      <c r="F132" s="58">
        <v>33629.999999999993</v>
      </c>
      <c r="G132">
        <v>2023</v>
      </c>
      <c r="I132"/>
      <c r="J132"/>
      <c r="K132"/>
      <c r="L132"/>
      <c r="M132"/>
    </row>
    <row r="133" spans="2:13">
      <c r="B133" s="51"/>
      <c r="C133" s="52" t="s">
        <v>315</v>
      </c>
      <c r="D133" t="s">
        <v>308</v>
      </c>
      <c r="E133" t="s">
        <v>309</v>
      </c>
      <c r="F133" s="58">
        <v>52588</v>
      </c>
      <c r="G133">
        <v>2022</v>
      </c>
      <c r="I133"/>
      <c r="J133"/>
      <c r="K133"/>
      <c r="L133"/>
      <c r="M133"/>
    </row>
    <row r="134" spans="2:13">
      <c r="B134" s="51"/>
      <c r="C134" s="52" t="s">
        <v>316</v>
      </c>
      <c r="D134" s="53" t="s">
        <v>305</v>
      </c>
      <c r="E134" s="54" t="s">
        <v>306</v>
      </c>
      <c r="F134" s="58">
        <v>28485.399999999998</v>
      </c>
      <c r="G134">
        <v>2021</v>
      </c>
      <c r="I134"/>
      <c r="J134"/>
      <c r="K134"/>
      <c r="L134"/>
      <c r="M134"/>
    </row>
    <row r="135" spans="2:13">
      <c r="B135" s="51"/>
      <c r="C135" s="52" t="s">
        <v>317</v>
      </c>
      <c r="D135" s="53" t="s">
        <v>308</v>
      </c>
      <c r="E135" s="54" t="s">
        <v>309</v>
      </c>
      <c r="F135" s="58">
        <v>9327</v>
      </c>
      <c r="G135">
        <v>2022</v>
      </c>
      <c r="I135"/>
      <c r="J135"/>
      <c r="K135"/>
      <c r="L135"/>
      <c r="M135"/>
    </row>
    <row r="136" spans="2:13">
      <c r="B136" s="51"/>
      <c r="C136" s="52" t="s">
        <v>318</v>
      </c>
      <c r="D136" s="53" t="s">
        <v>305</v>
      </c>
      <c r="E136" s="54" t="s">
        <v>306</v>
      </c>
      <c r="F136" s="58">
        <v>6978.9740000000002</v>
      </c>
      <c r="G136">
        <v>2021</v>
      </c>
      <c r="I136"/>
      <c r="J136"/>
      <c r="K136"/>
      <c r="L136"/>
      <c r="M136"/>
    </row>
    <row r="137" spans="2:13">
      <c r="B137" s="51"/>
      <c r="C137" s="52" t="s">
        <v>319</v>
      </c>
      <c r="D137" s="53" t="s">
        <v>308</v>
      </c>
      <c r="E137" s="54" t="s">
        <v>309</v>
      </c>
      <c r="F137" s="58">
        <v>71200</v>
      </c>
      <c r="G137">
        <v>2022</v>
      </c>
      <c r="I137"/>
      <c r="J137"/>
      <c r="K137"/>
      <c r="L137"/>
      <c r="M13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268F-D1A6-4F80-B4D4-B548646734D8}">
  <sheetPr>
    <tabColor theme="7" tint="0.79998168889431442"/>
  </sheetPr>
  <dimension ref="C2:D556"/>
  <sheetViews>
    <sheetView showGridLines="0" workbookViewId="0">
      <selection activeCell="C2" sqref="C2"/>
    </sheetView>
  </sheetViews>
  <sheetFormatPr defaultRowHeight="15"/>
  <cols>
    <col min="3" max="3" width="58.5703125" bestFit="1" customWidth="1"/>
    <col min="4" max="4" width="30.85546875" style="1" bestFit="1" customWidth="1"/>
    <col min="5" max="5" width="5.28515625" bestFit="1" customWidth="1"/>
    <col min="6" max="6" width="3" bestFit="1" customWidth="1"/>
    <col min="7" max="7" width="4.42578125" bestFit="1" customWidth="1"/>
    <col min="8" max="8" width="9.85546875" bestFit="1" customWidth="1"/>
    <col min="9" max="10" width="4.5703125" bestFit="1" customWidth="1"/>
    <col min="11" max="11" width="7.85546875" bestFit="1" customWidth="1"/>
    <col min="12" max="12" width="5.140625" bestFit="1" customWidth="1"/>
    <col min="13" max="14" width="4.42578125" bestFit="1" customWidth="1"/>
    <col min="15" max="15" width="5" bestFit="1" customWidth="1"/>
    <col min="16" max="16" width="10.28515625" bestFit="1" customWidth="1"/>
    <col min="17" max="17" width="5" bestFit="1" customWidth="1"/>
    <col min="18" max="18" width="4.5703125" bestFit="1" customWidth="1"/>
    <col min="19" max="19" width="7.85546875" bestFit="1" customWidth="1"/>
    <col min="20" max="21" width="5.140625" bestFit="1" customWidth="1"/>
    <col min="22" max="22" width="10.42578125" bestFit="1" customWidth="1"/>
    <col min="23" max="26" width="5.140625" bestFit="1" customWidth="1"/>
    <col min="27" max="27" width="5.85546875" bestFit="1" customWidth="1"/>
    <col min="28" max="28" width="4.7109375" bestFit="1" customWidth="1"/>
    <col min="29" max="30" width="5.28515625" bestFit="1" customWidth="1"/>
    <col min="31" max="31" width="4.42578125" bestFit="1" customWidth="1"/>
    <col min="32" max="32" width="3.28515625" bestFit="1" customWidth="1"/>
    <col min="33" max="33" width="5.28515625" bestFit="1" customWidth="1"/>
    <col min="34" max="34" width="3.140625" bestFit="1" customWidth="1"/>
    <col min="35" max="36" width="5" bestFit="1" customWidth="1"/>
    <col min="37" max="37" width="4.5703125" bestFit="1" customWidth="1"/>
    <col min="38" max="39" width="4.85546875" bestFit="1" customWidth="1"/>
    <col min="40" max="40" width="8.42578125" bestFit="1" customWidth="1"/>
    <col min="41" max="41" width="5.42578125" bestFit="1" customWidth="1"/>
    <col min="42" max="43" width="4.140625" bestFit="1" customWidth="1"/>
    <col min="44" max="44" width="4.5703125" bestFit="1" customWidth="1"/>
    <col min="45" max="45" width="4.140625" bestFit="1" customWidth="1"/>
    <col min="46" max="46" width="4.5703125" bestFit="1" customWidth="1"/>
    <col min="47" max="47" width="4.140625" bestFit="1" customWidth="1"/>
    <col min="48" max="48" width="4.7109375" bestFit="1" customWidth="1"/>
    <col min="49" max="50" width="4.42578125" bestFit="1" customWidth="1"/>
    <col min="51" max="51" width="5" bestFit="1" customWidth="1"/>
    <col min="52" max="52" width="4.42578125" bestFit="1" customWidth="1"/>
    <col min="53" max="53" width="9.140625" bestFit="1" customWidth="1"/>
    <col min="54" max="58" width="5.28515625" bestFit="1" customWidth="1"/>
    <col min="59" max="59" width="9.28515625" bestFit="1" customWidth="1"/>
    <col min="60" max="62" width="5.85546875" bestFit="1" customWidth="1"/>
    <col min="63" max="63" width="5.28515625" bestFit="1" customWidth="1"/>
    <col min="64" max="66" width="5.85546875" bestFit="1" customWidth="1"/>
    <col min="67" max="67" width="5.5703125" bestFit="1" customWidth="1"/>
    <col min="68" max="68" width="4.5703125" bestFit="1" customWidth="1"/>
    <col min="69" max="69" width="5.140625" bestFit="1" customWidth="1"/>
    <col min="70" max="70" width="10.42578125" bestFit="1" customWidth="1"/>
    <col min="71" max="71" width="5.42578125" bestFit="1" customWidth="1"/>
    <col min="72" max="72" width="6" bestFit="1" customWidth="1"/>
    <col min="73" max="75" width="5.42578125" bestFit="1" customWidth="1"/>
    <col min="76" max="76" width="6" bestFit="1" customWidth="1"/>
    <col min="77" max="77" width="12" bestFit="1" customWidth="1"/>
    <col min="78" max="78" width="5" bestFit="1" customWidth="1"/>
    <col min="79" max="79" width="11.140625" bestFit="1" customWidth="1"/>
    <col min="80" max="80" width="3.5703125" bestFit="1" customWidth="1"/>
    <col min="81" max="82" width="5.7109375" bestFit="1" customWidth="1"/>
    <col min="83" max="85" width="4.7109375" bestFit="1" customWidth="1"/>
    <col min="86" max="86" width="5.28515625" bestFit="1" customWidth="1"/>
    <col min="87" max="87" width="16.140625" bestFit="1" customWidth="1"/>
    <col min="88" max="88" width="10.5703125" bestFit="1" customWidth="1"/>
    <col min="89" max="89" width="10.42578125" bestFit="1" customWidth="1"/>
    <col min="90" max="90" width="3.5703125" bestFit="1" customWidth="1"/>
    <col min="91" max="91" width="5.5703125" bestFit="1" customWidth="1"/>
    <col min="92" max="92" width="4.5703125" bestFit="1" customWidth="1"/>
    <col min="93" max="93" width="4.85546875" bestFit="1" customWidth="1"/>
    <col min="94" max="94" width="5.42578125" bestFit="1" customWidth="1"/>
    <col min="95" max="95" width="5.28515625" bestFit="1" customWidth="1"/>
    <col min="96" max="96" width="4.42578125" bestFit="1" customWidth="1"/>
    <col min="97" max="98" width="4.85546875" bestFit="1" customWidth="1"/>
    <col min="99" max="99" width="10.140625" bestFit="1" customWidth="1"/>
    <col min="100" max="102" width="5.42578125" bestFit="1" customWidth="1"/>
    <col min="103" max="103" width="6" bestFit="1" customWidth="1"/>
    <col min="104" max="104" width="5.42578125" bestFit="1" customWidth="1"/>
    <col min="105" max="105" width="10.85546875" bestFit="1" customWidth="1"/>
    <col min="106" max="106" width="5.42578125" bestFit="1" customWidth="1"/>
    <col min="107" max="107" width="4.7109375" bestFit="1" customWidth="1"/>
    <col min="108" max="112" width="5.7109375" bestFit="1" customWidth="1"/>
    <col min="113" max="114" width="4.7109375" bestFit="1" customWidth="1"/>
    <col min="115" max="115" width="8.140625" bestFit="1" customWidth="1"/>
    <col min="116" max="117" width="5.28515625" bestFit="1" customWidth="1"/>
    <col min="118" max="118" width="10.140625" bestFit="1" customWidth="1"/>
    <col min="119" max="120" width="5.28515625" bestFit="1" customWidth="1"/>
    <col min="121" max="121" width="6.140625" bestFit="1" customWidth="1"/>
    <col min="122" max="123" width="11.140625" bestFit="1" customWidth="1"/>
    <col min="124" max="124" width="5.28515625" bestFit="1" customWidth="1"/>
    <col min="125" max="125" width="4.7109375" bestFit="1" customWidth="1"/>
    <col min="126" max="126" width="5.28515625" bestFit="1" customWidth="1"/>
    <col min="127" max="128" width="5.5703125" bestFit="1" customWidth="1"/>
    <col min="129" max="129" width="4.5703125" bestFit="1" customWidth="1"/>
    <col min="130" max="132" width="5.140625" bestFit="1" customWidth="1"/>
    <col min="133" max="133" width="3.140625" bestFit="1" customWidth="1"/>
    <col min="134" max="134" width="5.140625" bestFit="1" customWidth="1"/>
    <col min="135" max="135" width="3.85546875" bestFit="1" customWidth="1"/>
    <col min="136" max="137" width="4.42578125" bestFit="1" customWidth="1"/>
    <col min="138" max="138" width="7.42578125" bestFit="1" customWidth="1"/>
    <col min="139" max="139" width="4.85546875" bestFit="1" customWidth="1"/>
    <col min="140" max="140" width="3.140625" bestFit="1" customWidth="1"/>
    <col min="141" max="141" width="9.28515625" bestFit="1" customWidth="1"/>
    <col min="142" max="143" width="4.5703125" bestFit="1" customWidth="1"/>
    <col min="144" max="144" width="7.85546875" bestFit="1" customWidth="1"/>
    <col min="145" max="145" width="5.140625" bestFit="1" customWidth="1"/>
    <col min="146" max="147" width="5.42578125" bestFit="1" customWidth="1"/>
    <col min="148" max="149" width="4.85546875" bestFit="1" customWidth="1"/>
    <col min="150" max="151" width="4.5703125" bestFit="1" customWidth="1"/>
    <col min="152" max="152" width="5.140625" bestFit="1" customWidth="1"/>
    <col min="153" max="153" width="4.7109375" bestFit="1" customWidth="1"/>
    <col min="154" max="154" width="5.7109375" bestFit="1" customWidth="1"/>
    <col min="155" max="157" width="4.7109375" bestFit="1" customWidth="1"/>
    <col min="158" max="158" width="8.140625" bestFit="1" customWidth="1"/>
    <col min="159" max="159" width="10.5703125" bestFit="1" customWidth="1"/>
    <col min="160" max="160" width="5.28515625" bestFit="1" customWidth="1"/>
    <col min="161" max="161" width="16.5703125" bestFit="1" customWidth="1"/>
    <col min="162" max="163" width="10.5703125" bestFit="1" customWidth="1"/>
    <col min="164" max="164" width="5.28515625" bestFit="1" customWidth="1"/>
    <col min="165" max="165" width="2.7109375" bestFit="1" customWidth="1"/>
    <col min="166" max="166" width="4.140625" bestFit="1" customWidth="1"/>
    <col min="167" max="167" width="4.7109375" bestFit="1" customWidth="1"/>
    <col min="168" max="168" width="3.140625" bestFit="1" customWidth="1"/>
    <col min="169" max="169" width="5.42578125" bestFit="1" customWidth="1"/>
    <col min="170" max="172" width="6" bestFit="1" customWidth="1"/>
    <col min="173" max="173" width="4.7109375" bestFit="1" customWidth="1"/>
    <col min="174" max="174" width="5.28515625" bestFit="1" customWidth="1"/>
    <col min="175" max="176" width="5.42578125" bestFit="1" customWidth="1"/>
    <col min="177" max="178" width="6" bestFit="1" customWidth="1"/>
    <col min="179" max="179" width="6.85546875" bestFit="1" customWidth="1"/>
    <col min="180" max="180" width="10.7109375" bestFit="1" customWidth="1"/>
  </cols>
  <sheetData>
    <row r="2" spans="3:4">
      <c r="C2" s="18" t="s">
        <v>1177</v>
      </c>
      <c r="D2" t="s">
        <v>1361</v>
      </c>
    </row>
    <row r="4" spans="3:4">
      <c r="C4" s="18" t="s">
        <v>1362</v>
      </c>
      <c r="D4" s="20" t="s">
        <v>1363</v>
      </c>
    </row>
    <row r="5" spans="3:4">
      <c r="C5" s="2" t="s">
        <v>9</v>
      </c>
      <c r="D5" s="20">
        <v>84509.709999999992</v>
      </c>
    </row>
    <row r="6" spans="3:4">
      <c r="C6" s="19" t="s">
        <v>802</v>
      </c>
      <c r="D6" s="20">
        <v>27205.71</v>
      </c>
    </row>
    <row r="7" spans="3:4">
      <c r="C7" s="19" t="s">
        <v>1364</v>
      </c>
      <c r="D7" s="20">
        <v>57304</v>
      </c>
    </row>
    <row r="8" spans="3:4">
      <c r="C8" s="2" t="s">
        <v>15</v>
      </c>
      <c r="D8" s="20">
        <v>163451</v>
      </c>
    </row>
    <row r="9" spans="3:4">
      <c r="C9" s="19" t="s">
        <v>1185</v>
      </c>
      <c r="D9" s="20">
        <v>156000</v>
      </c>
    </row>
    <row r="10" spans="3:4">
      <c r="C10" s="19" t="s">
        <v>813</v>
      </c>
      <c r="D10" s="20">
        <v>7451</v>
      </c>
    </row>
    <row r="11" spans="3:4">
      <c r="C11" s="2" t="s">
        <v>19</v>
      </c>
      <c r="D11" s="20">
        <v>565472</v>
      </c>
    </row>
    <row r="12" spans="3:4">
      <c r="C12" s="19" t="s">
        <v>1194</v>
      </c>
      <c r="D12" s="20">
        <v>61014</v>
      </c>
    </row>
    <row r="13" spans="3:4">
      <c r="C13" s="19" t="s">
        <v>1196</v>
      </c>
      <c r="D13" s="20">
        <v>487729</v>
      </c>
    </row>
    <row r="14" spans="3:4">
      <c r="C14" s="19" t="s">
        <v>816</v>
      </c>
      <c r="D14" s="20">
        <v>16729</v>
      </c>
    </row>
    <row r="15" spans="3:4">
      <c r="C15" s="2" t="s">
        <v>23</v>
      </c>
      <c r="D15" s="20">
        <v>1058191.01</v>
      </c>
    </row>
    <row r="16" spans="3:4">
      <c r="C16" s="19" t="s">
        <v>819</v>
      </c>
      <c r="D16" s="20">
        <v>475890.01</v>
      </c>
    </row>
    <row r="17" spans="3:4">
      <c r="C17" s="19" t="s">
        <v>825</v>
      </c>
      <c r="D17" s="20">
        <v>72489</v>
      </c>
    </row>
    <row r="18" spans="3:4">
      <c r="C18" s="19" t="s">
        <v>828</v>
      </c>
      <c r="D18" s="20">
        <v>9887</v>
      </c>
    </row>
    <row r="19" spans="3:4">
      <c r="C19" s="19" t="s">
        <v>1200</v>
      </c>
      <c r="D19" s="20">
        <v>499925</v>
      </c>
    </row>
    <row r="20" spans="3:4">
      <c r="C20" s="2" t="s">
        <v>37</v>
      </c>
      <c r="D20" s="20">
        <v>2425756.6583435996</v>
      </c>
    </row>
    <row r="21" spans="3:4">
      <c r="C21" s="19" t="s">
        <v>1202</v>
      </c>
      <c r="D21" s="20">
        <v>1765546</v>
      </c>
    </row>
    <row r="22" spans="3:4">
      <c r="C22" s="19" t="s">
        <v>831</v>
      </c>
      <c r="D22" s="20">
        <v>13055</v>
      </c>
    </row>
    <row r="23" spans="3:4">
      <c r="C23" s="19" t="s">
        <v>834</v>
      </c>
      <c r="D23" s="20">
        <v>231170.64199999999</v>
      </c>
    </row>
    <row r="24" spans="3:4">
      <c r="C24" s="19" t="s">
        <v>841</v>
      </c>
      <c r="D24" s="20">
        <v>35344</v>
      </c>
    </row>
    <row r="25" spans="3:4">
      <c r="C25" s="19" t="s">
        <v>844</v>
      </c>
      <c r="D25" s="20">
        <v>62533</v>
      </c>
    </row>
    <row r="26" spans="3:4">
      <c r="C26" s="19" t="s">
        <v>847</v>
      </c>
      <c r="D26" s="20">
        <v>211223.71634359998</v>
      </c>
    </row>
    <row r="27" spans="3:4">
      <c r="C27" s="19" t="s">
        <v>853</v>
      </c>
      <c r="D27" s="20">
        <v>74734</v>
      </c>
    </row>
    <row r="28" spans="3:4">
      <c r="C28" s="19" t="s">
        <v>856</v>
      </c>
      <c r="D28" s="20">
        <v>22587.3</v>
      </c>
    </row>
    <row r="29" spans="3:4">
      <c r="C29" s="19" t="s">
        <v>859</v>
      </c>
      <c r="D29" s="20">
        <v>9563</v>
      </c>
    </row>
    <row r="30" spans="3:4">
      <c r="C30" s="2" t="s">
        <v>68</v>
      </c>
      <c r="D30" s="20">
        <v>1001284</v>
      </c>
    </row>
    <row r="31" spans="3:4">
      <c r="C31" s="19" t="s">
        <v>862</v>
      </c>
      <c r="D31" s="20">
        <v>31976</v>
      </c>
    </row>
    <row r="32" spans="3:4">
      <c r="C32" s="19" t="s">
        <v>865</v>
      </c>
      <c r="D32" s="20">
        <v>969308</v>
      </c>
    </row>
    <row r="33" spans="3:4">
      <c r="C33" s="2" t="s">
        <v>331</v>
      </c>
      <c r="D33" s="20">
        <v>137686</v>
      </c>
    </row>
    <row r="34" spans="3:4">
      <c r="C34" s="19" t="s">
        <v>1205</v>
      </c>
      <c r="D34" s="20">
        <v>137686</v>
      </c>
    </row>
    <row r="35" spans="3:4">
      <c r="C35" s="2" t="s">
        <v>76</v>
      </c>
      <c r="D35" s="20">
        <v>1452914.0819999999</v>
      </c>
    </row>
    <row r="36" spans="3:4">
      <c r="C36" s="19" t="s">
        <v>870</v>
      </c>
      <c r="D36" s="20">
        <v>1452914.0819999999</v>
      </c>
    </row>
    <row r="37" spans="3:4">
      <c r="C37" s="2" t="s">
        <v>332</v>
      </c>
      <c r="D37" s="20">
        <v>192310</v>
      </c>
    </row>
    <row r="38" spans="3:4">
      <c r="C38" s="19" t="s">
        <v>1209</v>
      </c>
      <c r="D38" s="20">
        <v>192310</v>
      </c>
    </row>
    <row r="39" spans="3:4">
      <c r="C39" s="2" t="s">
        <v>85</v>
      </c>
      <c r="D39" s="20">
        <v>478993.01899999997</v>
      </c>
    </row>
    <row r="40" spans="3:4">
      <c r="C40" s="19" t="s">
        <v>1210</v>
      </c>
      <c r="D40" s="20">
        <v>92330</v>
      </c>
    </row>
    <row r="41" spans="3:4">
      <c r="C41" s="19" t="s">
        <v>876</v>
      </c>
      <c r="D41" s="20">
        <v>87663.019</v>
      </c>
    </row>
    <row r="42" spans="3:4">
      <c r="C42" s="19" t="s">
        <v>1211</v>
      </c>
      <c r="D42" s="20">
        <v>299000</v>
      </c>
    </row>
    <row r="43" spans="3:4">
      <c r="C43" s="2" t="s">
        <v>90</v>
      </c>
      <c r="D43" s="20">
        <v>1319719.5</v>
      </c>
    </row>
    <row r="44" spans="3:4">
      <c r="C44" s="19" t="s">
        <v>1213</v>
      </c>
      <c r="D44" s="20">
        <v>491081</v>
      </c>
    </row>
    <row r="45" spans="3:4">
      <c r="C45" s="19" t="s">
        <v>1214</v>
      </c>
      <c r="D45" s="20">
        <v>822972.5</v>
      </c>
    </row>
    <row r="46" spans="3:4">
      <c r="C46" s="19" t="s">
        <v>880</v>
      </c>
      <c r="D46" s="20">
        <v>5666</v>
      </c>
    </row>
    <row r="47" spans="3:4">
      <c r="C47" s="2" t="s">
        <v>94</v>
      </c>
      <c r="D47" s="20">
        <v>1640564.7755555555</v>
      </c>
    </row>
    <row r="48" spans="3:4">
      <c r="C48" s="19" t="s">
        <v>1215</v>
      </c>
      <c r="D48" s="20">
        <v>600647</v>
      </c>
    </row>
    <row r="49" spans="3:4">
      <c r="C49" s="19" t="s">
        <v>883</v>
      </c>
      <c r="D49" s="20">
        <v>1039917.7755555555</v>
      </c>
    </row>
    <row r="50" spans="3:4">
      <c r="C50" s="2" t="s">
        <v>100</v>
      </c>
      <c r="D50" s="20">
        <v>99594.69</v>
      </c>
    </row>
    <row r="51" spans="3:4">
      <c r="C51" s="19" t="s">
        <v>889</v>
      </c>
      <c r="D51" s="20">
        <v>99594.69</v>
      </c>
    </row>
    <row r="52" spans="3:4">
      <c r="C52" s="2" t="s">
        <v>104</v>
      </c>
      <c r="D52" s="20">
        <v>453357</v>
      </c>
    </row>
    <row r="53" spans="3:4">
      <c r="C53" s="19" t="s">
        <v>892</v>
      </c>
      <c r="D53" s="20">
        <v>14812</v>
      </c>
    </row>
    <row r="54" spans="3:4">
      <c r="C54" s="19" t="s">
        <v>1221</v>
      </c>
      <c r="D54" s="20">
        <v>438545</v>
      </c>
    </row>
    <row r="55" spans="3:4">
      <c r="C55" s="2" t="s">
        <v>333</v>
      </c>
      <c r="D55" s="20">
        <v>520313</v>
      </c>
    </row>
    <row r="56" spans="3:4">
      <c r="C56" s="19" t="s">
        <v>1225</v>
      </c>
      <c r="D56" s="20">
        <v>520313</v>
      </c>
    </row>
    <row r="57" spans="3:4">
      <c r="C57" s="2" t="s">
        <v>108</v>
      </c>
      <c r="D57" s="20">
        <v>337204.02600000001</v>
      </c>
    </row>
    <row r="58" spans="3:4">
      <c r="C58" s="19" t="s">
        <v>895</v>
      </c>
      <c r="D58" s="20">
        <v>337204.02600000001</v>
      </c>
    </row>
    <row r="59" spans="3:4">
      <c r="C59" s="2" t="s">
        <v>334</v>
      </c>
      <c r="D59" s="20">
        <v>294096</v>
      </c>
    </row>
    <row r="60" spans="3:4">
      <c r="C60" s="19" t="s">
        <v>1228</v>
      </c>
      <c r="D60" s="20">
        <v>294096</v>
      </c>
    </row>
    <row r="61" spans="3:4">
      <c r="C61" s="2" t="s">
        <v>113</v>
      </c>
      <c r="D61" s="20">
        <v>1575030.993</v>
      </c>
    </row>
    <row r="62" spans="3:4">
      <c r="C62" s="19" t="s">
        <v>1229</v>
      </c>
      <c r="D62" s="20">
        <v>120000</v>
      </c>
    </row>
    <row r="63" spans="3:4">
      <c r="C63" s="19" t="s">
        <v>899</v>
      </c>
      <c r="D63" s="20">
        <v>27352</v>
      </c>
    </row>
    <row r="64" spans="3:4">
      <c r="C64" s="19" t="s">
        <v>1231</v>
      </c>
      <c r="D64" s="20">
        <v>94812</v>
      </c>
    </row>
    <row r="65" spans="3:4">
      <c r="C65" s="19" t="s">
        <v>1232</v>
      </c>
      <c r="D65" s="20">
        <v>408534</v>
      </c>
    </row>
    <row r="66" spans="3:4">
      <c r="C66" s="19" t="s">
        <v>902</v>
      </c>
      <c r="D66" s="20">
        <v>622674</v>
      </c>
    </row>
    <row r="67" spans="3:4">
      <c r="C67" s="19" t="s">
        <v>904</v>
      </c>
      <c r="D67" s="20">
        <v>25384.993000000002</v>
      </c>
    </row>
    <row r="68" spans="3:4">
      <c r="C68" s="19" t="s">
        <v>906</v>
      </c>
      <c r="D68" s="20">
        <v>276274</v>
      </c>
    </row>
    <row r="69" spans="3:4">
      <c r="C69" s="2" t="s">
        <v>125</v>
      </c>
      <c r="D69" s="20">
        <v>2018308.4609999997</v>
      </c>
    </row>
    <row r="70" spans="3:4">
      <c r="C70" s="19" t="s">
        <v>909</v>
      </c>
      <c r="D70" s="20">
        <v>15375</v>
      </c>
    </row>
    <row r="71" spans="3:4">
      <c r="C71" s="19" t="s">
        <v>912</v>
      </c>
      <c r="D71" s="20">
        <v>1980826.4609999997</v>
      </c>
    </row>
    <row r="72" spans="3:4">
      <c r="C72" s="19" t="s">
        <v>914</v>
      </c>
      <c r="D72" s="20">
        <v>22107</v>
      </c>
    </row>
    <row r="73" spans="3:4">
      <c r="C73" s="2" t="s">
        <v>137</v>
      </c>
      <c r="D73" s="20">
        <v>34496.216</v>
      </c>
    </row>
    <row r="74" spans="3:4">
      <c r="C74" s="19" t="s">
        <v>919</v>
      </c>
      <c r="D74" s="20">
        <v>34496.216</v>
      </c>
    </row>
    <row r="75" spans="3:4">
      <c r="C75" s="2" t="s">
        <v>142</v>
      </c>
      <c r="D75" s="20">
        <v>226081</v>
      </c>
    </row>
    <row r="76" spans="3:4">
      <c r="C76" s="19" t="s">
        <v>923</v>
      </c>
      <c r="D76" s="20">
        <v>219456</v>
      </c>
    </row>
    <row r="77" spans="3:4">
      <c r="C77" s="19" t="s">
        <v>927</v>
      </c>
      <c r="D77" s="20">
        <v>6625</v>
      </c>
    </row>
    <row r="78" spans="3:4">
      <c r="C78" s="2" t="s">
        <v>148</v>
      </c>
      <c r="D78" s="20">
        <v>1107343.6200000001</v>
      </c>
    </row>
    <row r="79" spans="3:4">
      <c r="C79" s="19" t="s">
        <v>929</v>
      </c>
      <c r="D79" s="20">
        <v>1107343.6200000001</v>
      </c>
    </row>
    <row r="80" spans="3:4">
      <c r="C80" s="2" t="s">
        <v>152</v>
      </c>
      <c r="D80" s="20">
        <v>1142639.6200000001</v>
      </c>
    </row>
    <row r="81" spans="3:4">
      <c r="C81" s="19" t="s">
        <v>932</v>
      </c>
      <c r="D81" s="20">
        <v>17110</v>
      </c>
    </row>
    <row r="82" spans="3:4">
      <c r="C82" s="19" t="s">
        <v>1258</v>
      </c>
      <c r="D82" s="20">
        <v>351024</v>
      </c>
    </row>
    <row r="83" spans="3:4">
      <c r="C83" s="19" t="s">
        <v>1262</v>
      </c>
      <c r="D83" s="20">
        <v>273535.62</v>
      </c>
    </row>
    <row r="84" spans="3:4">
      <c r="C84" s="19" t="s">
        <v>936</v>
      </c>
      <c r="D84" s="20">
        <v>15156</v>
      </c>
    </row>
    <row r="85" spans="3:4">
      <c r="C85" s="19" t="s">
        <v>1264</v>
      </c>
      <c r="D85" s="20">
        <v>485814</v>
      </c>
    </row>
    <row r="86" spans="3:4">
      <c r="C86" s="2" t="s">
        <v>159</v>
      </c>
      <c r="D86" s="20">
        <v>660883.1</v>
      </c>
    </row>
    <row r="87" spans="3:4">
      <c r="C87" s="19" t="s">
        <v>939</v>
      </c>
      <c r="D87" s="20">
        <v>151893</v>
      </c>
    </row>
    <row r="88" spans="3:4">
      <c r="C88" s="19" t="s">
        <v>1268</v>
      </c>
      <c r="D88" s="20">
        <v>508990.1</v>
      </c>
    </row>
    <row r="89" spans="3:4">
      <c r="C89" s="2" t="s">
        <v>163</v>
      </c>
      <c r="D89" s="20">
        <v>234194.22</v>
      </c>
    </row>
    <row r="90" spans="3:4">
      <c r="C90" s="19" t="s">
        <v>163</v>
      </c>
      <c r="D90" s="20">
        <v>190400</v>
      </c>
    </row>
    <row r="91" spans="3:4">
      <c r="C91" s="19" t="s">
        <v>942</v>
      </c>
      <c r="D91" s="20">
        <v>43794.22</v>
      </c>
    </row>
    <row r="92" spans="3:4">
      <c r="C92" s="2" t="s">
        <v>169</v>
      </c>
      <c r="D92" s="20">
        <v>811708</v>
      </c>
    </row>
    <row r="93" spans="3:4">
      <c r="C93" s="19" t="s">
        <v>1272</v>
      </c>
      <c r="D93" s="20">
        <v>203519</v>
      </c>
    </row>
    <row r="94" spans="3:4">
      <c r="C94" s="19" t="s">
        <v>947</v>
      </c>
      <c r="D94" s="20">
        <v>30267</v>
      </c>
    </row>
    <row r="95" spans="3:4">
      <c r="C95" s="19" t="s">
        <v>949</v>
      </c>
      <c r="D95" s="20">
        <v>123500</v>
      </c>
    </row>
    <row r="96" spans="3:4">
      <c r="C96" s="19" t="s">
        <v>1273</v>
      </c>
      <c r="D96" s="20">
        <v>73634</v>
      </c>
    </row>
    <row r="97" spans="3:4">
      <c r="C97" s="19" t="s">
        <v>1275</v>
      </c>
      <c r="D97" s="20">
        <v>199974</v>
      </c>
    </row>
    <row r="98" spans="3:4">
      <c r="C98" s="19" t="s">
        <v>951</v>
      </c>
      <c r="D98" s="20">
        <v>26789</v>
      </c>
    </row>
    <row r="99" spans="3:4">
      <c r="C99" s="19" t="s">
        <v>1270</v>
      </c>
      <c r="D99" s="20">
        <v>128615</v>
      </c>
    </row>
    <row r="100" spans="3:4">
      <c r="C100" s="19" t="s">
        <v>954</v>
      </c>
      <c r="D100" s="20">
        <v>25410</v>
      </c>
    </row>
    <row r="101" spans="3:4">
      <c r="C101" s="2" t="s">
        <v>178</v>
      </c>
      <c r="D101" s="20">
        <v>73306</v>
      </c>
    </row>
    <row r="102" spans="3:4">
      <c r="C102" s="19" t="s">
        <v>956</v>
      </c>
      <c r="D102" s="20">
        <v>73306</v>
      </c>
    </row>
    <row r="103" spans="3:4">
      <c r="C103" s="2" t="s">
        <v>336</v>
      </c>
      <c r="D103" s="20">
        <v>107104</v>
      </c>
    </row>
    <row r="104" spans="3:4">
      <c r="C104" s="19" t="s">
        <v>1278</v>
      </c>
      <c r="D104" s="20">
        <v>107104</v>
      </c>
    </row>
    <row r="105" spans="3:4">
      <c r="C105" s="2" t="s">
        <v>182</v>
      </c>
      <c r="D105" s="20">
        <v>164434</v>
      </c>
    </row>
    <row r="106" spans="3:4">
      <c r="C106" s="19" t="s">
        <v>958</v>
      </c>
      <c r="D106" s="20">
        <v>164434</v>
      </c>
    </row>
    <row r="107" spans="3:4">
      <c r="C107" s="2" t="s">
        <v>186</v>
      </c>
      <c r="D107" s="20">
        <v>1024130.497</v>
      </c>
    </row>
    <row r="108" spans="3:4">
      <c r="C108" s="19" t="s">
        <v>961</v>
      </c>
      <c r="D108" s="20">
        <v>16869</v>
      </c>
    </row>
    <row r="109" spans="3:4">
      <c r="C109" s="19" t="s">
        <v>964</v>
      </c>
      <c r="D109" s="20">
        <v>11621</v>
      </c>
    </row>
    <row r="110" spans="3:4">
      <c r="C110" s="19" t="s">
        <v>966</v>
      </c>
      <c r="D110" s="20">
        <v>28287.497000000003</v>
      </c>
    </row>
    <row r="111" spans="3:4">
      <c r="C111" s="19" t="s">
        <v>1285</v>
      </c>
      <c r="D111" s="20">
        <v>293142</v>
      </c>
    </row>
    <row r="112" spans="3:4">
      <c r="C112" s="19" t="s">
        <v>1280</v>
      </c>
      <c r="D112" s="20">
        <v>674211</v>
      </c>
    </row>
    <row r="113" spans="3:4">
      <c r="C113" s="2" t="s">
        <v>194</v>
      </c>
      <c r="D113" s="20">
        <v>1188838</v>
      </c>
    </row>
    <row r="114" spans="3:4">
      <c r="C114" s="19" t="s">
        <v>1288</v>
      </c>
      <c r="D114" s="20">
        <v>400977</v>
      </c>
    </row>
    <row r="115" spans="3:4">
      <c r="C115" s="19" t="s">
        <v>1289</v>
      </c>
      <c r="D115" s="20">
        <v>329347</v>
      </c>
    </row>
    <row r="116" spans="3:4">
      <c r="C116" s="19" t="s">
        <v>969</v>
      </c>
      <c r="D116" s="20">
        <v>458514</v>
      </c>
    </row>
    <row r="117" spans="3:4">
      <c r="C117" s="2" t="s">
        <v>198</v>
      </c>
      <c r="D117" s="20">
        <v>35972.361000000004</v>
      </c>
    </row>
    <row r="118" spans="3:4">
      <c r="C118" s="19" t="s">
        <v>971</v>
      </c>
      <c r="D118" s="20">
        <v>4326.3609999999999</v>
      </c>
    </row>
    <row r="119" spans="3:4">
      <c r="C119" s="19" t="s">
        <v>973</v>
      </c>
      <c r="D119" s="20">
        <v>5179</v>
      </c>
    </row>
    <row r="120" spans="3:4">
      <c r="C120" s="19" t="s">
        <v>976</v>
      </c>
      <c r="D120" s="20">
        <v>4504</v>
      </c>
    </row>
    <row r="121" spans="3:4">
      <c r="C121" s="19" t="s">
        <v>799</v>
      </c>
      <c r="D121" s="20">
        <v>21963</v>
      </c>
    </row>
    <row r="122" spans="3:4">
      <c r="C122" s="2" t="s">
        <v>207</v>
      </c>
      <c r="D122" s="20">
        <v>2445043.5420000004</v>
      </c>
    </row>
    <row r="123" spans="3:4">
      <c r="C123" s="19" t="s">
        <v>966</v>
      </c>
      <c r="D123" s="20">
        <v>28287.497000000003</v>
      </c>
    </row>
    <row r="124" spans="3:4">
      <c r="C124" s="19" t="s">
        <v>1290</v>
      </c>
      <c r="D124" s="20">
        <v>260960</v>
      </c>
    </row>
    <row r="125" spans="3:4">
      <c r="C125" s="19" t="s">
        <v>1303</v>
      </c>
      <c r="D125" s="20">
        <v>85000</v>
      </c>
    </row>
    <row r="126" spans="3:4">
      <c r="C126" s="19" t="s">
        <v>978</v>
      </c>
      <c r="D126" s="20">
        <v>507725</v>
      </c>
    </row>
    <row r="127" spans="3:4">
      <c r="C127" s="19" t="s">
        <v>982</v>
      </c>
      <c r="D127" s="20">
        <v>23848</v>
      </c>
    </row>
    <row r="128" spans="3:4">
      <c r="C128" s="19" t="s">
        <v>984</v>
      </c>
      <c r="D128" s="20">
        <v>20008</v>
      </c>
    </row>
    <row r="129" spans="3:4">
      <c r="C129" s="19" t="s">
        <v>986</v>
      </c>
      <c r="D129" s="20">
        <v>34150</v>
      </c>
    </row>
    <row r="130" spans="3:4">
      <c r="C130" s="19" t="s">
        <v>1294</v>
      </c>
      <c r="D130" s="20">
        <v>80000</v>
      </c>
    </row>
    <row r="131" spans="3:4">
      <c r="C131" s="19" t="s">
        <v>1295</v>
      </c>
      <c r="D131" s="20">
        <v>717730.34000000008</v>
      </c>
    </row>
    <row r="132" spans="3:4">
      <c r="C132" s="19" t="s">
        <v>988</v>
      </c>
      <c r="D132" s="20">
        <v>149909.70499999999</v>
      </c>
    </row>
    <row r="133" spans="3:4">
      <c r="C133" s="19" t="s">
        <v>1299</v>
      </c>
      <c r="D133" s="20">
        <v>342425</v>
      </c>
    </row>
    <row r="134" spans="3:4">
      <c r="C134" s="19" t="s">
        <v>1302</v>
      </c>
      <c r="D134" s="20">
        <v>195000</v>
      </c>
    </row>
    <row r="135" spans="3:4">
      <c r="C135" s="2" t="s">
        <v>218</v>
      </c>
      <c r="D135" s="20">
        <v>53366.070999999996</v>
      </c>
    </row>
    <row r="136" spans="3:4">
      <c r="C136" s="19" t="s">
        <v>991</v>
      </c>
      <c r="D136" s="20">
        <v>25077</v>
      </c>
    </row>
    <row r="137" spans="3:4">
      <c r="C137" s="19" t="s">
        <v>994</v>
      </c>
      <c r="D137" s="20">
        <v>24897</v>
      </c>
    </row>
    <row r="138" spans="3:4">
      <c r="C138" s="19" t="s">
        <v>996</v>
      </c>
      <c r="D138" s="20">
        <v>3392.0709999999999</v>
      </c>
    </row>
    <row r="139" spans="3:4">
      <c r="C139" s="2" t="s">
        <v>226</v>
      </c>
      <c r="D139" s="20">
        <v>38564</v>
      </c>
    </row>
    <row r="140" spans="3:4">
      <c r="C140" s="19" t="s">
        <v>999</v>
      </c>
      <c r="D140" s="20">
        <v>38564</v>
      </c>
    </row>
    <row r="141" spans="3:4">
      <c r="C141" s="2" t="s">
        <v>230</v>
      </c>
      <c r="D141" s="20">
        <v>76137</v>
      </c>
    </row>
    <row r="142" spans="3:4">
      <c r="C142" s="19" t="s">
        <v>1002</v>
      </c>
      <c r="D142" s="20">
        <v>45200</v>
      </c>
    </row>
    <row r="143" spans="3:4">
      <c r="C143" s="19" t="s">
        <v>1311</v>
      </c>
      <c r="D143" s="20">
        <v>30937</v>
      </c>
    </row>
    <row r="144" spans="3:4">
      <c r="C144" s="2" t="s">
        <v>234</v>
      </c>
      <c r="D144" s="20">
        <v>490897.62800000003</v>
      </c>
    </row>
    <row r="145" spans="3:4">
      <c r="C145" s="19" t="s">
        <v>1006</v>
      </c>
      <c r="D145" s="20">
        <v>22019</v>
      </c>
    </row>
    <row r="146" spans="3:4">
      <c r="C146" s="19" t="s">
        <v>1009</v>
      </c>
      <c r="D146" s="20">
        <v>30163</v>
      </c>
    </row>
    <row r="147" spans="3:4">
      <c r="C147" s="19" t="s">
        <v>1314</v>
      </c>
      <c r="D147" s="20">
        <v>310000</v>
      </c>
    </row>
    <row r="148" spans="3:4">
      <c r="C148" s="19" t="s">
        <v>1011</v>
      </c>
      <c r="D148" s="20">
        <v>21518.248</v>
      </c>
    </row>
    <row r="149" spans="3:4">
      <c r="C149" s="19" t="s">
        <v>1312</v>
      </c>
      <c r="D149" s="20">
        <v>80000</v>
      </c>
    </row>
    <row r="150" spans="3:4">
      <c r="C150" s="19" t="s">
        <v>1313</v>
      </c>
      <c r="D150" s="20">
        <v>27197.38</v>
      </c>
    </row>
    <row r="151" spans="3:4">
      <c r="C151" s="2" t="s">
        <v>241</v>
      </c>
      <c r="D151" s="20">
        <v>1987418.9339999999</v>
      </c>
    </row>
    <row r="152" spans="3:4">
      <c r="C152" s="19" t="s">
        <v>1013</v>
      </c>
      <c r="D152" s="20">
        <v>1987418.9339999999</v>
      </c>
    </row>
    <row r="153" spans="3:4">
      <c r="C153" s="2" t="s">
        <v>337</v>
      </c>
      <c r="D153" s="20">
        <v>315618</v>
      </c>
    </row>
    <row r="154" spans="3:4">
      <c r="C154" s="19" t="s">
        <v>1321</v>
      </c>
      <c r="D154" s="20">
        <v>315618</v>
      </c>
    </row>
    <row r="155" spans="3:4">
      <c r="C155" s="2" t="s">
        <v>246</v>
      </c>
      <c r="D155" s="20">
        <v>1213437.05</v>
      </c>
    </row>
    <row r="156" spans="3:4">
      <c r="C156" s="19" t="s">
        <v>1016</v>
      </c>
      <c r="D156" s="20">
        <v>568119.05000000005</v>
      </c>
    </row>
    <row r="157" spans="3:4">
      <c r="C157" s="19" t="s">
        <v>1327</v>
      </c>
      <c r="D157" s="20">
        <v>188977</v>
      </c>
    </row>
    <row r="158" spans="3:4">
      <c r="C158" s="19" t="s">
        <v>1326</v>
      </c>
      <c r="D158" s="20">
        <v>456341</v>
      </c>
    </row>
    <row r="159" spans="3:4">
      <c r="C159" s="2" t="s">
        <v>338</v>
      </c>
      <c r="D159" s="20">
        <v>49080</v>
      </c>
    </row>
    <row r="160" spans="3:4">
      <c r="C160" s="19" t="s">
        <v>338</v>
      </c>
      <c r="D160" s="20">
        <v>49080</v>
      </c>
    </row>
    <row r="161" spans="3:4">
      <c r="C161" s="2" t="s">
        <v>703</v>
      </c>
      <c r="D161" s="20">
        <v>130000</v>
      </c>
    </row>
    <row r="162" spans="3:4">
      <c r="C162" s="19" t="s">
        <v>1364</v>
      </c>
      <c r="D162" s="20">
        <v>130000</v>
      </c>
    </row>
    <row r="163" spans="3:4">
      <c r="C163" s="2" t="s">
        <v>250</v>
      </c>
      <c r="D163" s="20">
        <v>519376</v>
      </c>
    </row>
    <row r="164" spans="3:4">
      <c r="C164" s="19" t="s">
        <v>954</v>
      </c>
      <c r="D164" s="20">
        <v>25410</v>
      </c>
    </row>
    <row r="165" spans="3:4">
      <c r="C165" s="19" t="s">
        <v>1333</v>
      </c>
      <c r="D165" s="20">
        <v>127067</v>
      </c>
    </row>
    <row r="166" spans="3:4">
      <c r="C166" s="19" t="s">
        <v>1018</v>
      </c>
      <c r="D166" s="20">
        <v>33660</v>
      </c>
    </row>
    <row r="167" spans="3:4">
      <c r="C167" s="19" t="s">
        <v>1330</v>
      </c>
      <c r="D167" s="20">
        <v>67546</v>
      </c>
    </row>
    <row r="168" spans="3:4">
      <c r="C168" s="19" t="s">
        <v>1331</v>
      </c>
      <c r="D168" s="20">
        <v>205448</v>
      </c>
    </row>
    <row r="169" spans="3:4">
      <c r="C169" s="19" t="s">
        <v>1332</v>
      </c>
      <c r="D169" s="20">
        <v>60245</v>
      </c>
    </row>
    <row r="170" spans="3:4">
      <c r="C170" s="2" t="s">
        <v>252</v>
      </c>
      <c r="D170" s="20">
        <v>1166349</v>
      </c>
    </row>
    <row r="171" spans="3:4">
      <c r="C171" s="19" t="s">
        <v>1334</v>
      </c>
      <c r="D171" s="20">
        <v>796995</v>
      </c>
    </row>
    <row r="172" spans="3:4">
      <c r="C172" s="19" t="s">
        <v>1020</v>
      </c>
      <c r="D172" s="20">
        <v>292367</v>
      </c>
    </row>
    <row r="173" spans="3:4">
      <c r="C173" s="19" t="s">
        <v>1023</v>
      </c>
      <c r="D173" s="20">
        <v>76987</v>
      </c>
    </row>
    <row r="174" spans="3:4">
      <c r="C174" s="2" t="s">
        <v>260</v>
      </c>
      <c r="D174" s="20">
        <v>899859</v>
      </c>
    </row>
    <row r="175" spans="3:4">
      <c r="C175" s="19" t="s">
        <v>825</v>
      </c>
      <c r="D175" s="20">
        <v>72489</v>
      </c>
    </row>
    <row r="176" spans="3:4">
      <c r="C176" s="19" t="s">
        <v>1027</v>
      </c>
      <c r="D176" s="20">
        <v>709271</v>
      </c>
    </row>
    <row r="177" spans="3:4">
      <c r="C177" s="19" t="s">
        <v>1335</v>
      </c>
      <c r="D177" s="20">
        <v>118099</v>
      </c>
    </row>
    <row r="178" spans="3:4">
      <c r="C178" s="2" t="s">
        <v>266</v>
      </c>
      <c r="D178" s="20">
        <v>2556429.3699999996</v>
      </c>
    </row>
    <row r="179" spans="3:4">
      <c r="C179" s="19" t="s">
        <v>1336</v>
      </c>
      <c r="D179" s="20">
        <v>1059110.23</v>
      </c>
    </row>
    <row r="180" spans="3:4">
      <c r="C180" s="19" t="s">
        <v>1032</v>
      </c>
      <c r="D180" s="20">
        <v>128674</v>
      </c>
    </row>
    <row r="181" spans="3:4">
      <c r="C181" s="19" t="s">
        <v>1034</v>
      </c>
      <c r="D181" s="20">
        <v>184965</v>
      </c>
    </row>
    <row r="182" spans="3:4">
      <c r="C182" s="19" t="s">
        <v>1344</v>
      </c>
      <c r="D182" s="20">
        <v>125000</v>
      </c>
    </row>
    <row r="183" spans="3:4">
      <c r="C183" s="19" t="s">
        <v>1348</v>
      </c>
      <c r="D183" s="20">
        <v>155400.70000000001</v>
      </c>
    </row>
    <row r="184" spans="3:4">
      <c r="C184" s="19" t="s">
        <v>1346</v>
      </c>
      <c r="D184" s="20">
        <v>209844.54</v>
      </c>
    </row>
    <row r="185" spans="3:4">
      <c r="C185" s="19" t="s">
        <v>1037</v>
      </c>
      <c r="D185" s="20">
        <v>26250</v>
      </c>
    </row>
    <row r="186" spans="3:4">
      <c r="C186" s="19" t="s">
        <v>1039</v>
      </c>
      <c r="D186" s="20">
        <v>3516</v>
      </c>
    </row>
    <row r="187" spans="3:4">
      <c r="C187" s="19" t="s">
        <v>1041</v>
      </c>
      <c r="D187" s="20">
        <v>32834</v>
      </c>
    </row>
    <row r="188" spans="3:4">
      <c r="C188" s="19" t="s">
        <v>1044</v>
      </c>
      <c r="D188" s="20">
        <v>207800</v>
      </c>
    </row>
    <row r="189" spans="3:4">
      <c r="C189" s="19" t="s">
        <v>1341</v>
      </c>
      <c r="D189" s="20">
        <v>423034.9</v>
      </c>
    </row>
    <row r="190" spans="3:4">
      <c r="C190" s="2" t="s">
        <v>279</v>
      </c>
      <c r="D190" s="20">
        <v>1274815.6299999999</v>
      </c>
    </row>
    <row r="191" spans="3:4">
      <c r="C191" s="19" t="s">
        <v>1349</v>
      </c>
      <c r="D191" s="20">
        <v>1253515.6299999999</v>
      </c>
    </row>
    <row r="192" spans="3:4">
      <c r="C192" s="19" t="s">
        <v>1046</v>
      </c>
      <c r="D192" s="20">
        <v>21300</v>
      </c>
    </row>
    <row r="193" spans="3:4">
      <c r="C193" s="2" t="s">
        <v>339</v>
      </c>
      <c r="D193" s="20">
        <v>123758</v>
      </c>
    </row>
    <row r="194" spans="3:4">
      <c r="C194" s="19" t="s">
        <v>339</v>
      </c>
      <c r="D194" s="20">
        <v>123758</v>
      </c>
    </row>
    <row r="195" spans="3:4">
      <c r="C195" s="2" t="s">
        <v>283</v>
      </c>
      <c r="D195" s="20">
        <v>444127.24</v>
      </c>
    </row>
    <row r="196" spans="3:4">
      <c r="C196" s="19" t="s">
        <v>1353</v>
      </c>
      <c r="D196" s="20">
        <v>387855.24</v>
      </c>
    </row>
    <row r="197" spans="3:4">
      <c r="C197" s="19" t="s">
        <v>1050</v>
      </c>
      <c r="D197" s="20">
        <v>18617</v>
      </c>
    </row>
    <row r="198" spans="3:4">
      <c r="C198" s="19" t="s">
        <v>1053</v>
      </c>
      <c r="D198" s="20">
        <v>7029</v>
      </c>
    </row>
    <row r="199" spans="3:4">
      <c r="C199" s="19" t="s">
        <v>1056</v>
      </c>
      <c r="D199" s="20">
        <v>30626</v>
      </c>
    </row>
    <row r="200" spans="3:4">
      <c r="C200" s="2" t="s">
        <v>294</v>
      </c>
      <c r="D200" s="20">
        <v>413880.73</v>
      </c>
    </row>
    <row r="201" spans="3:4">
      <c r="C201" s="19" t="s">
        <v>1060</v>
      </c>
      <c r="D201" s="20">
        <v>413880.73</v>
      </c>
    </row>
    <row r="202" spans="3:4">
      <c r="C202" s="2" t="s">
        <v>298</v>
      </c>
      <c r="D202" s="20">
        <v>769417.5</v>
      </c>
    </row>
    <row r="203" spans="3:4">
      <c r="C203" s="19" t="s">
        <v>1356</v>
      </c>
      <c r="D203" s="20">
        <v>133078.5</v>
      </c>
    </row>
    <row r="204" spans="3:4">
      <c r="C204" s="19" t="s">
        <v>1358</v>
      </c>
      <c r="D204" s="20">
        <v>598933</v>
      </c>
    </row>
    <row r="205" spans="3:4">
      <c r="C205" s="19" t="s">
        <v>1062</v>
      </c>
      <c r="D205" s="20">
        <v>37406</v>
      </c>
    </row>
    <row r="206" spans="3:4">
      <c r="C206" s="2" t="s">
        <v>303</v>
      </c>
      <c r="D206" s="20">
        <v>359763.92300000001</v>
      </c>
    </row>
    <row r="207" spans="3:4">
      <c r="C207" s="19" t="s">
        <v>15</v>
      </c>
      <c r="D207" s="20">
        <v>153227</v>
      </c>
    </row>
    <row r="208" spans="3:4">
      <c r="C208" s="19" t="s">
        <v>1066</v>
      </c>
      <c r="D208" s="20">
        <v>206536.92300000001</v>
      </c>
    </row>
    <row r="209" spans="3:4">
      <c r="C209" s="2" t="s">
        <v>340</v>
      </c>
      <c r="D209" s="20">
        <v>37957225.176899157</v>
      </c>
    </row>
    <row r="210" spans="3:4">
      <c r="D210"/>
    </row>
    <row r="211" spans="3:4">
      <c r="D211"/>
    </row>
    <row r="212" spans="3:4">
      <c r="D212"/>
    </row>
    <row r="213" spans="3:4">
      <c r="D213"/>
    </row>
    <row r="214" spans="3:4">
      <c r="D214"/>
    </row>
    <row r="215" spans="3:4">
      <c r="D215"/>
    </row>
    <row r="216" spans="3:4">
      <c r="D216"/>
    </row>
    <row r="217" spans="3:4">
      <c r="D217"/>
    </row>
    <row r="218" spans="3:4">
      <c r="D218"/>
    </row>
    <row r="219" spans="3:4">
      <c r="D219"/>
    </row>
    <row r="220" spans="3:4">
      <c r="D220"/>
    </row>
    <row r="221" spans="3:4">
      <c r="D221"/>
    </row>
    <row r="222" spans="3:4">
      <c r="D222"/>
    </row>
    <row r="223" spans="3:4">
      <c r="D223"/>
    </row>
    <row r="224" spans="3:4">
      <c r="D224"/>
    </row>
    <row r="225" spans="4:4">
      <c r="D225"/>
    </row>
    <row r="226" spans="4:4">
      <c r="D226"/>
    </row>
    <row r="227" spans="4:4">
      <c r="D227"/>
    </row>
    <row r="228" spans="4:4">
      <c r="D228"/>
    </row>
    <row r="229" spans="4:4">
      <c r="D229"/>
    </row>
    <row r="230" spans="4:4">
      <c r="D230"/>
    </row>
    <row r="231" spans="4:4">
      <c r="D231"/>
    </row>
    <row r="232" spans="4:4">
      <c r="D232"/>
    </row>
    <row r="233" spans="4:4">
      <c r="D233"/>
    </row>
    <row r="234" spans="4:4">
      <c r="D234"/>
    </row>
    <row r="235" spans="4:4">
      <c r="D235"/>
    </row>
    <row r="236" spans="4:4">
      <c r="D236"/>
    </row>
    <row r="237" spans="4:4">
      <c r="D237"/>
    </row>
    <row r="238" spans="4:4">
      <c r="D238"/>
    </row>
    <row r="239" spans="4:4">
      <c r="D239"/>
    </row>
    <row r="240" spans="4:4">
      <c r="D240"/>
    </row>
    <row r="241" spans="4:4">
      <c r="D241"/>
    </row>
    <row r="242" spans="4:4">
      <c r="D242"/>
    </row>
    <row r="243" spans="4:4">
      <c r="D243"/>
    </row>
    <row r="244" spans="4:4">
      <c r="D244"/>
    </row>
    <row r="245" spans="4:4">
      <c r="D245"/>
    </row>
    <row r="246" spans="4:4">
      <c r="D246"/>
    </row>
    <row r="247" spans="4:4">
      <c r="D247"/>
    </row>
    <row r="248" spans="4:4">
      <c r="D248"/>
    </row>
    <row r="249" spans="4:4">
      <c r="D249"/>
    </row>
    <row r="250" spans="4:4">
      <c r="D250"/>
    </row>
    <row r="251" spans="4:4">
      <c r="D251"/>
    </row>
    <row r="252" spans="4:4">
      <c r="D252"/>
    </row>
    <row r="253" spans="4:4">
      <c r="D253"/>
    </row>
    <row r="254" spans="4:4">
      <c r="D254"/>
    </row>
    <row r="255" spans="4:4">
      <c r="D255"/>
    </row>
    <row r="256" spans="4:4">
      <c r="D256"/>
    </row>
    <row r="257" spans="4:4">
      <c r="D257"/>
    </row>
    <row r="258" spans="4:4">
      <c r="D258"/>
    </row>
    <row r="259" spans="4:4">
      <c r="D259"/>
    </row>
    <row r="260" spans="4:4">
      <c r="D260"/>
    </row>
    <row r="261" spans="4:4">
      <c r="D261"/>
    </row>
    <row r="262" spans="4:4">
      <c r="D262"/>
    </row>
    <row r="263" spans="4:4">
      <c r="D263"/>
    </row>
    <row r="264" spans="4:4">
      <c r="D264"/>
    </row>
    <row r="265" spans="4:4">
      <c r="D265"/>
    </row>
    <row r="266" spans="4:4">
      <c r="D266"/>
    </row>
    <row r="267" spans="4:4">
      <c r="D267"/>
    </row>
    <row r="268" spans="4:4">
      <c r="D268"/>
    </row>
    <row r="269" spans="4:4">
      <c r="D269"/>
    </row>
    <row r="270" spans="4:4">
      <c r="D270"/>
    </row>
    <row r="271" spans="4:4">
      <c r="D271"/>
    </row>
    <row r="272" spans="4:4">
      <c r="D272"/>
    </row>
    <row r="273" spans="4:4">
      <c r="D273"/>
    </row>
    <row r="274" spans="4:4">
      <c r="D274"/>
    </row>
    <row r="275" spans="4:4">
      <c r="D275"/>
    </row>
    <row r="276" spans="4:4">
      <c r="D276"/>
    </row>
    <row r="277" spans="4:4">
      <c r="D277"/>
    </row>
    <row r="278" spans="4:4">
      <c r="D278"/>
    </row>
    <row r="279" spans="4:4">
      <c r="D279"/>
    </row>
    <row r="280" spans="4:4">
      <c r="D280"/>
    </row>
    <row r="281" spans="4:4">
      <c r="D281"/>
    </row>
    <row r="282" spans="4:4">
      <c r="D282"/>
    </row>
    <row r="283" spans="4:4">
      <c r="D283"/>
    </row>
    <row r="284" spans="4:4">
      <c r="D284"/>
    </row>
    <row r="285" spans="4:4">
      <c r="D285"/>
    </row>
    <row r="286" spans="4:4">
      <c r="D286"/>
    </row>
    <row r="287" spans="4:4">
      <c r="D287"/>
    </row>
    <row r="288" spans="4:4">
      <c r="D288"/>
    </row>
    <row r="289" spans="4:4">
      <c r="D289"/>
    </row>
    <row r="290" spans="4:4">
      <c r="D290"/>
    </row>
    <row r="291" spans="4:4">
      <c r="D291"/>
    </row>
    <row r="292" spans="4:4">
      <c r="D292"/>
    </row>
    <row r="293" spans="4:4">
      <c r="D293"/>
    </row>
    <row r="294" spans="4:4">
      <c r="D294"/>
    </row>
    <row r="295" spans="4:4">
      <c r="D295"/>
    </row>
    <row r="296" spans="4:4">
      <c r="D296"/>
    </row>
    <row r="297" spans="4:4">
      <c r="D297"/>
    </row>
    <row r="298" spans="4:4">
      <c r="D298"/>
    </row>
    <row r="299" spans="4:4">
      <c r="D299"/>
    </row>
    <row r="300" spans="4:4">
      <c r="D300"/>
    </row>
    <row r="301" spans="4:4">
      <c r="D301"/>
    </row>
    <row r="302" spans="4:4">
      <c r="D302"/>
    </row>
    <row r="303" spans="4:4">
      <c r="D303"/>
    </row>
    <row r="304" spans="4:4">
      <c r="D304"/>
    </row>
    <row r="305" spans="4:4">
      <c r="D305"/>
    </row>
    <row r="306" spans="4:4">
      <c r="D306"/>
    </row>
    <row r="307" spans="4:4">
      <c r="D307"/>
    </row>
    <row r="308" spans="4:4">
      <c r="D308"/>
    </row>
    <row r="309" spans="4:4">
      <c r="D309"/>
    </row>
    <row r="310" spans="4:4">
      <c r="D310"/>
    </row>
    <row r="311" spans="4:4">
      <c r="D311"/>
    </row>
    <row r="312" spans="4:4">
      <c r="D312"/>
    </row>
    <row r="313" spans="4:4">
      <c r="D313"/>
    </row>
    <row r="314" spans="4:4">
      <c r="D314"/>
    </row>
    <row r="315" spans="4:4">
      <c r="D315"/>
    </row>
    <row r="316" spans="4:4">
      <c r="D316"/>
    </row>
    <row r="317" spans="4:4">
      <c r="D317"/>
    </row>
    <row r="318" spans="4:4">
      <c r="D318"/>
    </row>
    <row r="319" spans="4:4">
      <c r="D319"/>
    </row>
    <row r="320" spans="4:4">
      <c r="D320"/>
    </row>
    <row r="321" spans="4:4">
      <c r="D321"/>
    </row>
    <row r="322" spans="4:4">
      <c r="D322"/>
    </row>
    <row r="323" spans="4:4">
      <c r="D323"/>
    </row>
    <row r="324" spans="4:4">
      <c r="D324"/>
    </row>
    <row r="325" spans="4:4">
      <c r="D325"/>
    </row>
    <row r="326" spans="4:4">
      <c r="D326"/>
    </row>
    <row r="327" spans="4:4">
      <c r="D327"/>
    </row>
    <row r="328" spans="4:4">
      <c r="D328"/>
    </row>
    <row r="329" spans="4:4">
      <c r="D329"/>
    </row>
    <row r="330" spans="4:4">
      <c r="D330"/>
    </row>
    <row r="331" spans="4:4">
      <c r="D331"/>
    </row>
    <row r="332" spans="4:4">
      <c r="D332"/>
    </row>
    <row r="333" spans="4:4">
      <c r="D333"/>
    </row>
    <row r="334" spans="4:4">
      <c r="D334"/>
    </row>
    <row r="335" spans="4:4">
      <c r="D335"/>
    </row>
    <row r="336" spans="4:4">
      <c r="D336"/>
    </row>
    <row r="337" spans="4:4">
      <c r="D337"/>
    </row>
    <row r="338" spans="4:4">
      <c r="D338"/>
    </row>
    <row r="339" spans="4:4">
      <c r="D339"/>
    </row>
    <row r="340" spans="4:4">
      <c r="D340"/>
    </row>
    <row r="341" spans="4:4">
      <c r="D341"/>
    </row>
    <row r="342" spans="4:4">
      <c r="D342"/>
    </row>
    <row r="343" spans="4:4">
      <c r="D343"/>
    </row>
    <row r="344" spans="4:4">
      <c r="D344"/>
    </row>
    <row r="345" spans="4:4">
      <c r="D345"/>
    </row>
    <row r="346" spans="4:4">
      <c r="D346"/>
    </row>
    <row r="347" spans="4:4">
      <c r="D347"/>
    </row>
    <row r="348" spans="4:4">
      <c r="D348"/>
    </row>
    <row r="349" spans="4:4">
      <c r="D349"/>
    </row>
    <row r="350" spans="4:4">
      <c r="D350"/>
    </row>
    <row r="351" spans="4:4">
      <c r="D351"/>
    </row>
    <row r="352" spans="4:4">
      <c r="D352"/>
    </row>
    <row r="353" spans="4:4">
      <c r="D353"/>
    </row>
    <row r="354" spans="4:4">
      <c r="D354"/>
    </row>
    <row r="355" spans="4:4">
      <c r="D355"/>
    </row>
    <row r="356" spans="4:4">
      <c r="D356"/>
    </row>
    <row r="357" spans="4:4">
      <c r="D357"/>
    </row>
    <row r="358" spans="4:4">
      <c r="D358"/>
    </row>
    <row r="359" spans="4:4">
      <c r="D359"/>
    </row>
    <row r="360" spans="4:4">
      <c r="D360"/>
    </row>
    <row r="361" spans="4:4">
      <c r="D361"/>
    </row>
    <row r="362" spans="4:4">
      <c r="D362"/>
    </row>
    <row r="363" spans="4:4">
      <c r="D363"/>
    </row>
    <row r="364" spans="4:4">
      <c r="D364"/>
    </row>
    <row r="365" spans="4:4">
      <c r="D365"/>
    </row>
    <row r="366" spans="4:4">
      <c r="D366"/>
    </row>
    <row r="367" spans="4:4">
      <c r="D367"/>
    </row>
    <row r="368" spans="4:4">
      <c r="D368"/>
    </row>
    <row r="369" spans="4:4">
      <c r="D369"/>
    </row>
    <row r="370" spans="4:4">
      <c r="D370"/>
    </row>
    <row r="371" spans="4:4">
      <c r="D371"/>
    </row>
    <row r="372" spans="4:4">
      <c r="D372"/>
    </row>
    <row r="373" spans="4:4">
      <c r="D373"/>
    </row>
    <row r="374" spans="4:4">
      <c r="D374"/>
    </row>
    <row r="375" spans="4:4">
      <c r="D375"/>
    </row>
    <row r="376" spans="4:4">
      <c r="D376"/>
    </row>
    <row r="377" spans="4:4">
      <c r="D377"/>
    </row>
    <row r="378" spans="4:4">
      <c r="D378"/>
    </row>
    <row r="379" spans="4:4">
      <c r="D379"/>
    </row>
    <row r="380" spans="4:4">
      <c r="D380"/>
    </row>
    <row r="381" spans="4:4">
      <c r="D381"/>
    </row>
    <row r="382" spans="4:4">
      <c r="D382"/>
    </row>
    <row r="383" spans="4:4">
      <c r="D383"/>
    </row>
    <row r="384" spans="4:4">
      <c r="D384"/>
    </row>
    <row r="385" spans="4:4">
      <c r="D385"/>
    </row>
    <row r="386" spans="4:4">
      <c r="D386"/>
    </row>
    <row r="387" spans="4:4">
      <c r="D387"/>
    </row>
    <row r="388" spans="4:4">
      <c r="D388"/>
    </row>
    <row r="389" spans="4:4">
      <c r="D389"/>
    </row>
    <row r="390" spans="4:4">
      <c r="D390"/>
    </row>
    <row r="391" spans="4:4">
      <c r="D391"/>
    </row>
    <row r="392" spans="4:4">
      <c r="D392"/>
    </row>
    <row r="393" spans="4:4">
      <c r="D393"/>
    </row>
    <row r="394" spans="4:4">
      <c r="D394"/>
    </row>
    <row r="395" spans="4:4">
      <c r="D395"/>
    </row>
    <row r="396" spans="4:4">
      <c r="D396"/>
    </row>
    <row r="397" spans="4:4">
      <c r="D397"/>
    </row>
    <row r="398" spans="4:4">
      <c r="D398"/>
    </row>
    <row r="399" spans="4:4">
      <c r="D399"/>
    </row>
    <row r="400" spans="4:4">
      <c r="D400"/>
    </row>
    <row r="401" spans="4:4">
      <c r="D401"/>
    </row>
    <row r="402" spans="4:4">
      <c r="D402"/>
    </row>
    <row r="403" spans="4:4">
      <c r="D403"/>
    </row>
    <row r="404" spans="4:4">
      <c r="D404"/>
    </row>
    <row r="405" spans="4:4">
      <c r="D405"/>
    </row>
    <row r="406" spans="4:4">
      <c r="D406"/>
    </row>
    <row r="407" spans="4:4">
      <c r="D407"/>
    </row>
    <row r="408" spans="4:4">
      <c r="D408"/>
    </row>
    <row r="409" spans="4:4">
      <c r="D409"/>
    </row>
    <row r="410" spans="4:4">
      <c r="D410"/>
    </row>
    <row r="411" spans="4:4">
      <c r="D411"/>
    </row>
    <row r="412" spans="4:4">
      <c r="D412"/>
    </row>
    <row r="413" spans="4:4">
      <c r="D413"/>
    </row>
    <row r="414" spans="4:4">
      <c r="D414"/>
    </row>
    <row r="415" spans="4:4">
      <c r="D415"/>
    </row>
    <row r="416" spans="4:4">
      <c r="D416"/>
    </row>
    <row r="417" spans="4:4">
      <c r="D417"/>
    </row>
    <row r="418" spans="4:4">
      <c r="D418"/>
    </row>
    <row r="419" spans="4:4">
      <c r="D419"/>
    </row>
    <row r="420" spans="4:4">
      <c r="D420"/>
    </row>
    <row r="421" spans="4:4">
      <c r="D421"/>
    </row>
    <row r="422" spans="4:4">
      <c r="D422"/>
    </row>
    <row r="423" spans="4:4">
      <c r="D423"/>
    </row>
    <row r="424" spans="4:4">
      <c r="D424"/>
    </row>
    <row r="425" spans="4:4">
      <c r="D425"/>
    </row>
    <row r="426" spans="4:4">
      <c r="D426"/>
    </row>
    <row r="427" spans="4:4">
      <c r="D427"/>
    </row>
    <row r="428" spans="4:4">
      <c r="D428"/>
    </row>
    <row r="429" spans="4:4">
      <c r="D429"/>
    </row>
    <row r="430" spans="4:4">
      <c r="D430"/>
    </row>
    <row r="431" spans="4:4">
      <c r="D431"/>
    </row>
    <row r="432" spans="4:4">
      <c r="D432"/>
    </row>
    <row r="433" spans="4:4">
      <c r="D433"/>
    </row>
    <row r="434" spans="4:4">
      <c r="D434"/>
    </row>
    <row r="435" spans="4:4">
      <c r="D435"/>
    </row>
    <row r="436" spans="4:4">
      <c r="D436"/>
    </row>
    <row r="437" spans="4:4">
      <c r="D437"/>
    </row>
    <row r="438" spans="4:4">
      <c r="D438"/>
    </row>
    <row r="439" spans="4:4">
      <c r="D439"/>
    </row>
    <row r="440" spans="4:4">
      <c r="D440"/>
    </row>
    <row r="441" spans="4:4">
      <c r="D441"/>
    </row>
    <row r="442" spans="4:4">
      <c r="D442"/>
    </row>
    <row r="443" spans="4:4">
      <c r="D443"/>
    </row>
    <row r="444" spans="4:4">
      <c r="D444"/>
    </row>
    <row r="445" spans="4:4">
      <c r="D445"/>
    </row>
    <row r="446" spans="4:4">
      <c r="D446"/>
    </row>
    <row r="447" spans="4:4">
      <c r="D447"/>
    </row>
    <row r="448" spans="4:4">
      <c r="D448"/>
    </row>
    <row r="449" spans="4:4">
      <c r="D449"/>
    </row>
    <row r="450" spans="4:4">
      <c r="D450"/>
    </row>
    <row r="451" spans="4:4">
      <c r="D451"/>
    </row>
    <row r="452" spans="4:4">
      <c r="D452"/>
    </row>
    <row r="453" spans="4:4">
      <c r="D453"/>
    </row>
    <row r="454" spans="4:4">
      <c r="D454"/>
    </row>
    <row r="455" spans="4:4">
      <c r="D455"/>
    </row>
    <row r="456" spans="4:4">
      <c r="D456"/>
    </row>
    <row r="457" spans="4:4">
      <c r="D457"/>
    </row>
    <row r="458" spans="4:4">
      <c r="D458"/>
    </row>
    <row r="459" spans="4:4">
      <c r="D459"/>
    </row>
    <row r="460" spans="4:4">
      <c r="D460"/>
    </row>
    <row r="461" spans="4:4">
      <c r="D461"/>
    </row>
    <row r="462" spans="4:4">
      <c r="D462"/>
    </row>
    <row r="463" spans="4:4">
      <c r="D463"/>
    </row>
    <row r="464" spans="4:4">
      <c r="D464"/>
    </row>
    <row r="465" spans="4:4">
      <c r="D465"/>
    </row>
    <row r="466" spans="4:4">
      <c r="D466"/>
    </row>
    <row r="467" spans="4:4">
      <c r="D467"/>
    </row>
    <row r="468" spans="4:4">
      <c r="D468"/>
    </row>
    <row r="469" spans="4:4">
      <c r="D469"/>
    </row>
    <row r="470" spans="4:4">
      <c r="D470"/>
    </row>
    <row r="471" spans="4:4">
      <c r="D471"/>
    </row>
    <row r="472" spans="4:4">
      <c r="D472"/>
    </row>
    <row r="473" spans="4:4">
      <c r="D473"/>
    </row>
    <row r="474" spans="4:4">
      <c r="D474"/>
    </row>
    <row r="475" spans="4:4">
      <c r="D475"/>
    </row>
    <row r="476" spans="4:4">
      <c r="D476"/>
    </row>
    <row r="477" spans="4:4">
      <c r="D477"/>
    </row>
    <row r="478" spans="4:4">
      <c r="D478"/>
    </row>
    <row r="479" spans="4:4">
      <c r="D479"/>
    </row>
    <row r="480" spans="4:4">
      <c r="D480"/>
    </row>
    <row r="481" spans="4:4">
      <c r="D481"/>
    </row>
    <row r="482" spans="4:4">
      <c r="D482"/>
    </row>
    <row r="483" spans="4:4">
      <c r="D483"/>
    </row>
    <row r="484" spans="4:4">
      <c r="D484"/>
    </row>
    <row r="485" spans="4:4">
      <c r="D485"/>
    </row>
    <row r="486" spans="4:4">
      <c r="D486"/>
    </row>
    <row r="487" spans="4:4">
      <c r="D487"/>
    </row>
    <row r="488" spans="4:4">
      <c r="D488"/>
    </row>
    <row r="489" spans="4:4">
      <c r="D489"/>
    </row>
    <row r="490" spans="4:4">
      <c r="D490"/>
    </row>
    <row r="491" spans="4:4">
      <c r="D491"/>
    </row>
    <row r="492" spans="4:4">
      <c r="D492"/>
    </row>
    <row r="493" spans="4:4">
      <c r="D493"/>
    </row>
    <row r="494" spans="4:4">
      <c r="D494"/>
    </row>
    <row r="495" spans="4:4">
      <c r="D495"/>
    </row>
    <row r="496" spans="4:4">
      <c r="D496"/>
    </row>
    <row r="497" spans="4:4">
      <c r="D497"/>
    </row>
    <row r="498" spans="4:4">
      <c r="D498"/>
    </row>
    <row r="499" spans="4:4">
      <c r="D499"/>
    </row>
    <row r="500" spans="4:4">
      <c r="D500"/>
    </row>
    <row r="501" spans="4:4">
      <c r="D501"/>
    </row>
    <row r="502" spans="4:4">
      <c r="D502"/>
    </row>
    <row r="503" spans="4:4">
      <c r="D503"/>
    </row>
    <row r="504" spans="4:4">
      <c r="D504"/>
    </row>
    <row r="505" spans="4:4">
      <c r="D505"/>
    </row>
    <row r="506" spans="4:4">
      <c r="D506"/>
    </row>
    <row r="507" spans="4:4">
      <c r="D507"/>
    </row>
    <row r="508" spans="4:4">
      <c r="D508"/>
    </row>
    <row r="509" spans="4:4">
      <c r="D509"/>
    </row>
    <row r="510" spans="4:4">
      <c r="D510"/>
    </row>
    <row r="511" spans="4:4">
      <c r="D511"/>
    </row>
    <row r="512" spans="4:4">
      <c r="D512"/>
    </row>
    <row r="513" spans="4:4">
      <c r="D513"/>
    </row>
    <row r="514" spans="4:4">
      <c r="D514"/>
    </row>
    <row r="515" spans="4:4">
      <c r="D515"/>
    </row>
    <row r="516" spans="4:4">
      <c r="D516"/>
    </row>
    <row r="517" spans="4:4">
      <c r="D517"/>
    </row>
    <row r="518" spans="4:4">
      <c r="D518"/>
    </row>
    <row r="519" spans="4:4">
      <c r="D519"/>
    </row>
    <row r="520" spans="4:4">
      <c r="D520"/>
    </row>
    <row r="521" spans="4:4">
      <c r="D521"/>
    </row>
    <row r="522" spans="4:4">
      <c r="D522"/>
    </row>
    <row r="523" spans="4:4">
      <c r="D523"/>
    </row>
    <row r="524" spans="4:4">
      <c r="D524"/>
    </row>
    <row r="525" spans="4:4">
      <c r="D525"/>
    </row>
    <row r="526" spans="4:4">
      <c r="D526"/>
    </row>
    <row r="527" spans="4:4">
      <c r="D527"/>
    </row>
    <row r="528" spans="4:4">
      <c r="D528"/>
    </row>
    <row r="529" spans="4:4">
      <c r="D529"/>
    </row>
    <row r="530" spans="4:4">
      <c r="D530"/>
    </row>
    <row r="531" spans="4:4">
      <c r="D531"/>
    </row>
    <row r="532" spans="4:4">
      <c r="D532"/>
    </row>
    <row r="533" spans="4:4">
      <c r="D533"/>
    </row>
    <row r="534" spans="4:4">
      <c r="D534"/>
    </row>
    <row r="535" spans="4:4">
      <c r="D535"/>
    </row>
    <row r="536" spans="4:4">
      <c r="D536"/>
    </row>
    <row r="537" spans="4:4">
      <c r="D537"/>
    </row>
    <row r="538" spans="4:4">
      <c r="D538"/>
    </row>
    <row r="539" spans="4:4">
      <c r="D539"/>
    </row>
    <row r="540" spans="4:4">
      <c r="D540"/>
    </row>
    <row r="541" spans="4:4">
      <c r="D541"/>
    </row>
    <row r="542" spans="4:4">
      <c r="D542"/>
    </row>
    <row r="543" spans="4:4">
      <c r="D543"/>
    </row>
    <row r="544" spans="4:4">
      <c r="D544"/>
    </row>
    <row r="545" spans="4:4">
      <c r="D545"/>
    </row>
    <row r="546" spans="4:4">
      <c r="D546"/>
    </row>
    <row r="547" spans="4:4">
      <c r="D547"/>
    </row>
    <row r="548" spans="4:4">
      <c r="D548"/>
    </row>
    <row r="549" spans="4:4">
      <c r="D549"/>
    </row>
    <row r="550" spans="4:4">
      <c r="D550"/>
    </row>
    <row r="551" spans="4:4">
      <c r="D551"/>
    </row>
    <row r="552" spans="4:4">
      <c r="D552"/>
    </row>
    <row r="553" spans="4:4">
      <c r="D553"/>
    </row>
    <row r="554" spans="4:4">
      <c r="D554"/>
    </row>
    <row r="555" spans="4:4">
      <c r="D555"/>
    </row>
    <row r="556" spans="4:4">
      <c r="D55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C79E-01A3-4E69-9E1A-9DFAC35F4491}">
  <dimension ref="B1:F137"/>
  <sheetViews>
    <sheetView showGridLines="0" workbookViewId="0">
      <selection activeCell="B7" sqref="B7"/>
    </sheetView>
  </sheetViews>
  <sheetFormatPr defaultRowHeight="15"/>
  <cols>
    <col min="1" max="1" width="2.28515625" customWidth="1"/>
    <col min="2" max="2" width="6.85546875" customWidth="1"/>
    <col min="3" max="3" width="115.85546875" customWidth="1"/>
    <col min="4" max="4" width="74.5703125" customWidth="1"/>
    <col min="5" max="5" width="46" customWidth="1"/>
    <col min="6" max="6" width="22.5703125" bestFit="1" customWidth="1"/>
  </cols>
  <sheetData>
    <row r="1" spans="2:6">
      <c r="B1" s="82" t="s">
        <v>320</v>
      </c>
    </row>
    <row r="3" spans="2:6">
      <c r="B3" s="24" t="s">
        <v>1</v>
      </c>
    </row>
    <row r="4" spans="2:6">
      <c r="B4" s="47" t="s">
        <v>321</v>
      </c>
    </row>
    <row r="6" spans="2:6">
      <c r="B6" s="61" t="s">
        <v>3</v>
      </c>
      <c r="C6" s="48" t="s">
        <v>4</v>
      </c>
      <c r="D6" s="48" t="s">
        <v>5</v>
      </c>
      <c r="E6" s="48" t="s">
        <v>6</v>
      </c>
      <c r="F6" s="48" t="s">
        <v>7</v>
      </c>
    </row>
    <row r="7" spans="2:6" ht="15.75">
      <c r="B7" s="74" t="s">
        <v>9</v>
      </c>
      <c r="C7" s="52" t="s">
        <v>10</v>
      </c>
      <c r="D7" s="53" t="s">
        <v>11</v>
      </c>
      <c r="E7" s="53" t="s">
        <v>12</v>
      </c>
      <c r="F7" s="55">
        <v>19267.71</v>
      </c>
    </row>
    <row r="8" spans="2:6" ht="15.75">
      <c r="B8" s="75"/>
      <c r="C8" s="52" t="s">
        <v>13</v>
      </c>
      <c r="D8" s="53" t="s">
        <v>14</v>
      </c>
      <c r="E8" s="53" t="s">
        <v>12</v>
      </c>
      <c r="F8" s="55">
        <v>7938</v>
      </c>
    </row>
    <row r="9" spans="2:6" ht="15.75">
      <c r="B9" s="76" t="s">
        <v>15</v>
      </c>
      <c r="C9" s="49" t="s">
        <v>16</v>
      </c>
      <c r="D9" s="43" t="s">
        <v>17</v>
      </c>
      <c r="E9" s="43" t="s">
        <v>18</v>
      </c>
      <c r="F9" s="59">
        <v>7451</v>
      </c>
    </row>
    <row r="10" spans="2:6" ht="15.75">
      <c r="B10" s="74" t="s">
        <v>19</v>
      </c>
      <c r="C10" s="52" t="s">
        <v>20</v>
      </c>
      <c r="D10" s="53" t="s">
        <v>21</v>
      </c>
      <c r="E10" s="53" t="s">
        <v>22</v>
      </c>
      <c r="F10" s="55">
        <v>16729</v>
      </c>
    </row>
    <row r="11" spans="2:6" ht="15.75">
      <c r="B11" s="77" t="s">
        <v>23</v>
      </c>
      <c r="C11" s="49" t="s">
        <v>322</v>
      </c>
      <c r="D11" s="43" t="s">
        <v>34</v>
      </c>
      <c r="E11" s="43" t="s">
        <v>35</v>
      </c>
      <c r="F11" s="35">
        <v>20223.009999999998</v>
      </c>
    </row>
    <row r="12" spans="2:6" ht="15.75">
      <c r="B12" s="78"/>
      <c r="C12" s="49" t="s">
        <v>24</v>
      </c>
      <c r="D12" s="43" t="s">
        <v>25</v>
      </c>
      <c r="E12" s="43" t="s">
        <v>26</v>
      </c>
      <c r="F12" s="35">
        <v>72489</v>
      </c>
    </row>
    <row r="13" spans="2:6" ht="15.75">
      <c r="B13" s="78"/>
      <c r="C13" s="49" t="s">
        <v>27</v>
      </c>
      <c r="D13" s="43" t="s">
        <v>28</v>
      </c>
      <c r="E13" s="43" t="s">
        <v>29</v>
      </c>
      <c r="F13" s="35">
        <v>33327</v>
      </c>
    </row>
    <row r="14" spans="2:6" ht="15.75">
      <c r="B14" s="78"/>
      <c r="C14" s="49" t="s">
        <v>30</v>
      </c>
      <c r="D14" s="43" t="s">
        <v>31</v>
      </c>
      <c r="E14" s="43" t="s">
        <v>32</v>
      </c>
      <c r="F14" s="35">
        <v>9887</v>
      </c>
    </row>
    <row r="15" spans="2:6" ht="15.75">
      <c r="B15" s="78"/>
      <c r="C15" s="49" t="s">
        <v>33</v>
      </c>
      <c r="D15" s="43" t="s">
        <v>34</v>
      </c>
      <c r="E15" s="43" t="s">
        <v>35</v>
      </c>
      <c r="F15" s="35">
        <v>180642</v>
      </c>
    </row>
    <row r="16" spans="2:6" ht="15.75">
      <c r="B16" s="78"/>
      <c r="C16" s="49" t="s">
        <v>36</v>
      </c>
      <c r="D16" s="43" t="s">
        <v>34</v>
      </c>
      <c r="E16" s="43" t="s">
        <v>35</v>
      </c>
      <c r="F16" s="59">
        <v>40456</v>
      </c>
    </row>
    <row r="17" spans="2:6" ht="15.75">
      <c r="B17" s="74" t="s">
        <v>37</v>
      </c>
      <c r="C17" s="52" t="s">
        <v>38</v>
      </c>
      <c r="D17" s="53" t="s">
        <v>39</v>
      </c>
      <c r="E17" s="53" t="s">
        <v>40</v>
      </c>
      <c r="F17" s="55">
        <v>40521</v>
      </c>
    </row>
    <row r="18" spans="2:6" ht="15.75">
      <c r="B18" s="79"/>
      <c r="C18" s="52" t="s">
        <v>41</v>
      </c>
      <c r="D18" s="53" t="s">
        <v>42</v>
      </c>
      <c r="E18" s="53" t="s">
        <v>43</v>
      </c>
      <c r="F18" s="55">
        <v>997.30000000000007</v>
      </c>
    </row>
    <row r="19" spans="2:6" ht="15.75">
      <c r="B19" s="79"/>
      <c r="C19" s="52" t="s">
        <v>44</v>
      </c>
      <c r="D19" s="53" t="s">
        <v>39</v>
      </c>
      <c r="E19" s="53" t="s">
        <v>40</v>
      </c>
      <c r="F19" s="55">
        <v>34213</v>
      </c>
    </row>
    <row r="20" spans="2:6" ht="15.75">
      <c r="B20" s="79"/>
      <c r="C20" s="52" t="s">
        <v>45</v>
      </c>
      <c r="D20" s="53" t="s">
        <v>39</v>
      </c>
      <c r="E20" s="53" t="s">
        <v>40</v>
      </c>
      <c r="F20" s="55">
        <v>179661</v>
      </c>
    </row>
    <row r="21" spans="2:6" ht="15.75">
      <c r="B21" s="79"/>
      <c r="C21" s="52" t="s">
        <v>46</v>
      </c>
      <c r="D21" s="53" t="s">
        <v>47</v>
      </c>
      <c r="E21" s="53" t="s">
        <v>43</v>
      </c>
      <c r="F21" s="55">
        <v>21590</v>
      </c>
    </row>
    <row r="22" spans="2:6" ht="15.75">
      <c r="B22" s="79"/>
      <c r="C22" s="52" t="s">
        <v>48</v>
      </c>
      <c r="D22" s="53" t="s">
        <v>49</v>
      </c>
      <c r="E22" s="53" t="s">
        <v>50</v>
      </c>
      <c r="F22" s="55">
        <v>102281.66134359998</v>
      </c>
    </row>
    <row r="23" spans="2:6" ht="15.75">
      <c r="B23" s="79"/>
      <c r="C23" s="52" t="s">
        <v>51</v>
      </c>
      <c r="D23" s="53" t="s">
        <v>42</v>
      </c>
      <c r="E23" s="53" t="s">
        <v>43</v>
      </c>
      <c r="F23" s="55">
        <v>9563</v>
      </c>
    </row>
    <row r="24" spans="2:6" ht="15.75">
      <c r="B24" s="79"/>
      <c r="C24" s="52" t="s">
        <v>52</v>
      </c>
      <c r="D24" s="53" t="s">
        <v>53</v>
      </c>
      <c r="E24" s="53" t="s">
        <v>54</v>
      </c>
      <c r="F24" s="55">
        <v>8781.0550000000003</v>
      </c>
    </row>
    <row r="25" spans="2:6" ht="15.75">
      <c r="B25" s="79"/>
      <c r="C25" s="52" t="s">
        <v>55</v>
      </c>
      <c r="D25" s="53" t="s">
        <v>39</v>
      </c>
      <c r="E25" s="53" t="s">
        <v>40</v>
      </c>
      <c r="F25" s="55">
        <v>3708.4079999999999</v>
      </c>
    </row>
    <row r="26" spans="2:6" ht="15.75">
      <c r="B26" s="79"/>
      <c r="C26" s="52" t="s">
        <v>56</v>
      </c>
      <c r="D26" s="53" t="s">
        <v>39</v>
      </c>
      <c r="E26" s="53" t="s">
        <v>40</v>
      </c>
      <c r="F26" s="55">
        <v>26177.634000000002</v>
      </c>
    </row>
    <row r="27" spans="2:6" ht="15.75">
      <c r="B27" s="79"/>
      <c r="C27" s="52" t="s">
        <v>57</v>
      </c>
      <c r="D27" s="53" t="s">
        <v>58</v>
      </c>
      <c r="E27" s="53" t="s">
        <v>59</v>
      </c>
      <c r="F27" s="55">
        <v>62533</v>
      </c>
    </row>
    <row r="28" spans="2:6" ht="15.75">
      <c r="B28" s="79"/>
      <c r="C28" s="52" t="s">
        <v>60</v>
      </c>
      <c r="D28" s="53" t="s">
        <v>47</v>
      </c>
      <c r="E28" s="53" t="s">
        <v>43</v>
      </c>
      <c r="F28" s="55">
        <v>35344</v>
      </c>
    </row>
    <row r="29" spans="2:6" ht="15.75">
      <c r="B29" s="79"/>
      <c r="C29" s="52" t="s">
        <v>61</v>
      </c>
      <c r="D29" s="53" t="s">
        <v>39</v>
      </c>
      <c r="E29" s="53" t="s">
        <v>40</v>
      </c>
      <c r="F29" s="55">
        <v>9800</v>
      </c>
    </row>
    <row r="30" spans="2:6" ht="15.75">
      <c r="B30" s="79"/>
      <c r="C30" s="52" t="s">
        <v>62</v>
      </c>
      <c r="D30" s="53" t="s">
        <v>39</v>
      </c>
      <c r="E30" s="53" t="s">
        <v>40</v>
      </c>
      <c r="F30" s="55">
        <v>11823.6</v>
      </c>
    </row>
    <row r="31" spans="2:6" ht="15.75">
      <c r="B31" s="79"/>
      <c r="C31" s="52" t="s">
        <v>63</v>
      </c>
      <c r="D31" s="53" t="s">
        <v>64</v>
      </c>
      <c r="E31" s="53" t="s">
        <v>65</v>
      </c>
      <c r="F31" s="55">
        <v>13055</v>
      </c>
    </row>
    <row r="32" spans="2:6" ht="15.75">
      <c r="B32" s="79"/>
      <c r="C32" s="52" t="s">
        <v>66</v>
      </c>
      <c r="D32" s="53" t="s">
        <v>53</v>
      </c>
      <c r="E32" s="53" t="s">
        <v>54</v>
      </c>
      <c r="F32" s="55">
        <v>36577</v>
      </c>
    </row>
    <row r="33" spans="2:6" ht="15.75">
      <c r="B33" s="79"/>
      <c r="C33" s="52" t="s">
        <v>67</v>
      </c>
      <c r="D33" s="53" t="s">
        <v>53</v>
      </c>
      <c r="E33" s="53" t="s">
        <v>54</v>
      </c>
      <c r="F33" s="55">
        <v>63584</v>
      </c>
    </row>
    <row r="34" spans="2:6" ht="15.75">
      <c r="B34" s="77" t="s">
        <v>68</v>
      </c>
      <c r="C34" s="49" t="s">
        <v>69</v>
      </c>
      <c r="D34" s="43" t="s">
        <v>70</v>
      </c>
      <c r="E34" s="43" t="s">
        <v>71</v>
      </c>
      <c r="F34" s="35">
        <v>31976</v>
      </c>
    </row>
    <row r="35" spans="2:6" ht="15.75">
      <c r="B35" s="78"/>
      <c r="C35" s="49" t="s">
        <v>72</v>
      </c>
      <c r="D35" s="43" t="s">
        <v>73</v>
      </c>
      <c r="E35" s="43" t="s">
        <v>65</v>
      </c>
      <c r="F35" s="35">
        <v>12027</v>
      </c>
    </row>
    <row r="36" spans="2:6" ht="15.75">
      <c r="B36" s="78"/>
      <c r="C36" s="49" t="s">
        <v>74</v>
      </c>
      <c r="D36" s="43" t="s">
        <v>75</v>
      </c>
      <c r="E36" s="43" t="s">
        <v>65</v>
      </c>
      <c r="F36" s="35">
        <v>22969</v>
      </c>
    </row>
    <row r="37" spans="2:6" ht="15.75">
      <c r="B37" s="74" t="s">
        <v>76</v>
      </c>
      <c r="C37" s="52" t="s">
        <v>77</v>
      </c>
      <c r="D37" s="53" t="s">
        <v>78</v>
      </c>
      <c r="E37" s="53" t="s">
        <v>79</v>
      </c>
      <c r="F37" s="55">
        <v>3772.866</v>
      </c>
    </row>
    <row r="38" spans="2:6" ht="15.75">
      <c r="B38" s="79"/>
      <c r="C38" s="52" t="s">
        <v>80</v>
      </c>
      <c r="D38" s="53" t="s">
        <v>78</v>
      </c>
      <c r="E38" s="53" t="s">
        <v>79</v>
      </c>
      <c r="F38" s="55">
        <v>3960.2159999999999</v>
      </c>
    </row>
    <row r="39" spans="2:6" ht="15.75">
      <c r="B39" s="79"/>
      <c r="C39" s="52" t="s">
        <v>81</v>
      </c>
      <c r="D39" s="53" t="s">
        <v>78</v>
      </c>
      <c r="E39" s="53" t="s">
        <v>79</v>
      </c>
      <c r="F39" s="55">
        <v>2090</v>
      </c>
    </row>
    <row r="40" spans="2:6" ht="15.75">
      <c r="B40" s="79"/>
      <c r="C40" s="52" t="s">
        <v>82</v>
      </c>
      <c r="D40" s="53" t="s">
        <v>78</v>
      </c>
      <c r="E40" s="53" t="s">
        <v>79</v>
      </c>
      <c r="F40" s="55">
        <v>124292</v>
      </c>
    </row>
    <row r="41" spans="2:6" ht="15.75">
      <c r="B41" s="79"/>
      <c r="C41" s="52" t="s">
        <v>83</v>
      </c>
      <c r="D41" s="53" t="s">
        <v>84</v>
      </c>
      <c r="E41" s="53" t="s">
        <v>79</v>
      </c>
      <c r="F41" s="55">
        <v>38634</v>
      </c>
    </row>
    <row r="42" spans="2:6" ht="15.75">
      <c r="B42" s="77" t="s">
        <v>85</v>
      </c>
      <c r="C42" s="49" t="s">
        <v>86</v>
      </c>
      <c r="D42" s="43" t="s">
        <v>87</v>
      </c>
      <c r="E42" s="43" t="s">
        <v>88</v>
      </c>
      <c r="F42" s="35">
        <v>19835.019</v>
      </c>
    </row>
    <row r="43" spans="2:6" ht="15.75">
      <c r="B43" s="76"/>
      <c r="C43" s="49" t="s">
        <v>89</v>
      </c>
      <c r="D43" s="43" t="s">
        <v>87</v>
      </c>
      <c r="E43" s="43" t="s">
        <v>88</v>
      </c>
      <c r="F43" s="35">
        <v>36916</v>
      </c>
    </row>
    <row r="44" spans="2:6" ht="15.75">
      <c r="B44" s="79" t="s">
        <v>90</v>
      </c>
      <c r="C44" s="52" t="s">
        <v>91</v>
      </c>
      <c r="D44" s="53" t="s">
        <v>92</v>
      </c>
      <c r="E44" s="53" t="s">
        <v>93</v>
      </c>
      <c r="F44" s="55">
        <v>5666</v>
      </c>
    </row>
    <row r="45" spans="2:6" ht="15.75">
      <c r="B45" s="77" t="s">
        <v>94</v>
      </c>
      <c r="C45" s="49" t="s">
        <v>95</v>
      </c>
      <c r="D45" s="43" t="s">
        <v>96</v>
      </c>
      <c r="E45" s="43" t="s">
        <v>97</v>
      </c>
      <c r="F45" s="35">
        <v>30539.055555555624</v>
      </c>
    </row>
    <row r="46" spans="2:6" ht="15.75">
      <c r="B46" s="76"/>
      <c r="C46" s="49" t="s">
        <v>98</v>
      </c>
      <c r="D46" s="43" t="s">
        <v>99</v>
      </c>
      <c r="E46" s="43" t="s">
        <v>97</v>
      </c>
      <c r="F46" s="35">
        <v>33599</v>
      </c>
    </row>
    <row r="47" spans="2:6" ht="15.75">
      <c r="B47" s="75" t="s">
        <v>100</v>
      </c>
      <c r="C47" s="52" t="s">
        <v>101</v>
      </c>
      <c r="D47" s="53" t="s">
        <v>102</v>
      </c>
      <c r="E47" s="53" t="s">
        <v>103</v>
      </c>
      <c r="F47" s="55">
        <v>9932</v>
      </c>
    </row>
    <row r="48" spans="2:6" ht="15.75">
      <c r="B48" s="77" t="s">
        <v>104</v>
      </c>
      <c r="C48" s="49" t="s">
        <v>105</v>
      </c>
      <c r="D48" s="43" t="s">
        <v>106</v>
      </c>
      <c r="E48" s="43" t="s">
        <v>107</v>
      </c>
      <c r="F48" s="35">
        <v>14812</v>
      </c>
    </row>
    <row r="49" spans="2:6" ht="15.75">
      <c r="B49" s="74" t="s">
        <v>108</v>
      </c>
      <c r="C49" s="52" t="s">
        <v>109</v>
      </c>
      <c r="D49" s="53" t="s">
        <v>110</v>
      </c>
      <c r="E49" s="53" t="s">
        <v>111</v>
      </c>
      <c r="F49" s="55">
        <v>10128</v>
      </c>
    </row>
    <row r="50" spans="2:6" ht="15.75">
      <c r="B50" s="79"/>
      <c r="C50" s="52" t="s">
        <v>112</v>
      </c>
      <c r="D50" s="53" t="s">
        <v>110</v>
      </c>
      <c r="E50" s="53" t="s">
        <v>111</v>
      </c>
      <c r="F50" s="55">
        <v>8653.0259999999998</v>
      </c>
    </row>
    <row r="51" spans="2:6" ht="15.75">
      <c r="B51" s="77" t="s">
        <v>113</v>
      </c>
      <c r="C51" s="49" t="s">
        <v>114</v>
      </c>
      <c r="D51" s="43" t="s">
        <v>115</v>
      </c>
      <c r="E51" s="43" t="s">
        <v>116</v>
      </c>
      <c r="F51" s="35">
        <v>12572</v>
      </c>
    </row>
    <row r="52" spans="2:6" ht="15.75">
      <c r="B52" s="78"/>
      <c r="C52" s="49" t="s">
        <v>117</v>
      </c>
      <c r="D52" s="43" t="s">
        <v>118</v>
      </c>
      <c r="E52" s="43" t="s">
        <v>119</v>
      </c>
      <c r="F52" s="35">
        <v>27352</v>
      </c>
    </row>
    <row r="53" spans="2:6" ht="15.75">
      <c r="B53" s="78"/>
      <c r="C53" s="49" t="s">
        <v>120</v>
      </c>
      <c r="D53" s="43" t="s">
        <v>121</v>
      </c>
      <c r="E53" s="43" t="s">
        <v>122</v>
      </c>
      <c r="F53" s="35">
        <v>36628</v>
      </c>
    </row>
    <row r="54" spans="2:6" ht="15.75">
      <c r="B54" s="78"/>
      <c r="C54" s="49" t="s">
        <v>123</v>
      </c>
      <c r="D54" s="43" t="s">
        <v>121</v>
      </c>
      <c r="E54" s="43" t="s">
        <v>122</v>
      </c>
      <c r="F54" s="35">
        <v>59392</v>
      </c>
    </row>
    <row r="55" spans="2:6" ht="15.75">
      <c r="B55" s="78"/>
      <c r="C55" s="49" t="s">
        <v>124</v>
      </c>
      <c r="D55" s="43" t="s">
        <v>121</v>
      </c>
      <c r="E55" s="43" t="s">
        <v>122</v>
      </c>
      <c r="F55" s="35">
        <v>25384.993000000002</v>
      </c>
    </row>
    <row r="56" spans="2:6" ht="15.75">
      <c r="B56" s="74" t="s">
        <v>125</v>
      </c>
      <c r="C56" s="52" t="s">
        <v>126</v>
      </c>
      <c r="D56" s="53" t="s">
        <v>127</v>
      </c>
      <c r="E56" s="53" t="s">
        <v>128</v>
      </c>
      <c r="F56" s="55">
        <v>15375</v>
      </c>
    </row>
    <row r="57" spans="2:6" ht="15.75">
      <c r="B57" s="79"/>
      <c r="C57" s="52" t="s">
        <v>129</v>
      </c>
      <c r="D57" s="53" t="s">
        <v>130</v>
      </c>
      <c r="E57" s="53" t="s">
        <v>131</v>
      </c>
      <c r="F57" s="55">
        <v>14982</v>
      </c>
    </row>
    <row r="58" spans="2:6" ht="15.75">
      <c r="B58" s="79"/>
      <c r="C58" s="52" t="s">
        <v>132</v>
      </c>
      <c r="D58" s="53" t="s">
        <v>133</v>
      </c>
      <c r="E58" s="53" t="s">
        <v>134</v>
      </c>
      <c r="F58" s="55">
        <v>15686.460999999999</v>
      </c>
    </row>
    <row r="59" spans="2:6" ht="15.75">
      <c r="B59" s="79"/>
      <c r="C59" s="52" t="s">
        <v>135</v>
      </c>
      <c r="D59" s="53" t="s">
        <v>133</v>
      </c>
      <c r="E59" s="53" t="s">
        <v>134</v>
      </c>
      <c r="F59" s="55">
        <v>26470</v>
      </c>
    </row>
    <row r="60" spans="2:6" ht="15.75">
      <c r="B60" s="79"/>
      <c r="C60" s="52" t="s">
        <v>136</v>
      </c>
      <c r="D60" s="53" t="s">
        <v>133</v>
      </c>
      <c r="E60" s="53" t="s">
        <v>134</v>
      </c>
      <c r="F60" s="55">
        <v>7125</v>
      </c>
    </row>
    <row r="61" spans="2:6" ht="15.75">
      <c r="B61" s="77" t="s">
        <v>137</v>
      </c>
      <c r="C61" s="49" t="s">
        <v>138</v>
      </c>
      <c r="D61" s="43" t="s">
        <v>139</v>
      </c>
      <c r="E61" s="43" t="s">
        <v>140</v>
      </c>
      <c r="F61" s="35">
        <v>7624</v>
      </c>
    </row>
    <row r="62" spans="2:6" ht="15.75">
      <c r="B62" s="78"/>
      <c r="C62" s="49" t="s">
        <v>141</v>
      </c>
      <c r="D62" s="43" t="s">
        <v>139</v>
      </c>
      <c r="E62" s="43" t="s">
        <v>140</v>
      </c>
      <c r="F62" s="35">
        <v>26872.216</v>
      </c>
    </row>
    <row r="63" spans="2:6" ht="15.75">
      <c r="B63" s="74" t="s">
        <v>142</v>
      </c>
      <c r="C63" s="52" t="s">
        <v>143</v>
      </c>
      <c r="D63" s="53" t="s">
        <v>144</v>
      </c>
      <c r="E63" s="53" t="s">
        <v>145</v>
      </c>
      <c r="F63" s="55">
        <v>6625</v>
      </c>
    </row>
    <row r="64" spans="2:6" ht="15.75">
      <c r="B64" s="75"/>
      <c r="C64" s="52" t="s">
        <v>146</v>
      </c>
      <c r="D64" s="53" t="s">
        <v>147</v>
      </c>
      <c r="E64" s="53" t="s">
        <v>145</v>
      </c>
      <c r="F64" s="55">
        <v>31860</v>
      </c>
    </row>
    <row r="65" spans="2:6" ht="15.75">
      <c r="B65" s="78" t="s">
        <v>148</v>
      </c>
      <c r="C65" s="49" t="s">
        <v>149</v>
      </c>
      <c r="D65" s="43" t="s">
        <v>150</v>
      </c>
      <c r="E65" s="43" t="s">
        <v>151</v>
      </c>
      <c r="F65" s="35">
        <v>13856</v>
      </c>
    </row>
    <row r="66" spans="2:6" ht="15.75">
      <c r="B66" s="74" t="s">
        <v>152</v>
      </c>
      <c r="C66" s="52" t="s">
        <v>153</v>
      </c>
      <c r="D66" s="53" t="s">
        <v>154</v>
      </c>
      <c r="E66" s="53" t="s">
        <v>155</v>
      </c>
      <c r="F66" s="55">
        <v>15156</v>
      </c>
    </row>
    <row r="67" spans="2:6" ht="15.75">
      <c r="B67" s="79"/>
      <c r="C67" s="52" t="s">
        <v>156</v>
      </c>
      <c r="D67" s="53" t="s">
        <v>157</v>
      </c>
      <c r="E67" s="53" t="s">
        <v>158</v>
      </c>
      <c r="F67" s="55">
        <v>17110</v>
      </c>
    </row>
    <row r="68" spans="2:6" ht="15.75">
      <c r="B68" s="77" t="s">
        <v>159</v>
      </c>
      <c r="C68" s="49" t="s">
        <v>160</v>
      </c>
      <c r="D68" s="43" t="s">
        <v>161</v>
      </c>
      <c r="E68" s="43" t="s">
        <v>162</v>
      </c>
      <c r="F68" s="35">
        <v>151893</v>
      </c>
    </row>
    <row r="69" spans="2:6" ht="15.75">
      <c r="B69" s="74" t="s">
        <v>163</v>
      </c>
      <c r="C69" s="52" t="s">
        <v>164</v>
      </c>
      <c r="D69" s="53" t="s">
        <v>165</v>
      </c>
      <c r="E69" s="53" t="s">
        <v>166</v>
      </c>
      <c r="F69" s="55">
        <v>17147.22</v>
      </c>
    </row>
    <row r="70" spans="2:6" ht="15.75">
      <c r="B70" s="79"/>
      <c r="C70" s="52" t="s">
        <v>167</v>
      </c>
      <c r="D70" s="53" t="s">
        <v>165</v>
      </c>
      <c r="E70" s="53" t="s">
        <v>166</v>
      </c>
      <c r="F70" s="55">
        <v>10921</v>
      </c>
    </row>
    <row r="71" spans="2:6" ht="15.75">
      <c r="B71" s="79"/>
      <c r="C71" s="52" t="s">
        <v>168</v>
      </c>
      <c r="D71" s="53" t="s">
        <v>165</v>
      </c>
      <c r="E71" s="53" t="s">
        <v>166</v>
      </c>
      <c r="F71" s="55">
        <v>15726</v>
      </c>
    </row>
    <row r="72" spans="2:6" ht="15.75">
      <c r="B72" s="77" t="s">
        <v>169</v>
      </c>
      <c r="C72" s="49" t="s">
        <v>170</v>
      </c>
      <c r="D72" s="43" t="s">
        <v>171</v>
      </c>
      <c r="E72" s="43" t="s">
        <v>172</v>
      </c>
      <c r="F72" s="35">
        <v>123500</v>
      </c>
    </row>
    <row r="73" spans="2:6" ht="15.75">
      <c r="B73" s="78"/>
      <c r="C73" s="49" t="s">
        <v>173</v>
      </c>
      <c r="D73" s="43" t="s">
        <v>174</v>
      </c>
      <c r="E73" s="43" t="s">
        <v>175</v>
      </c>
      <c r="F73" s="35">
        <v>25410</v>
      </c>
    </row>
    <row r="74" spans="2:6" ht="15.75">
      <c r="B74" s="78"/>
      <c r="C74" s="49" t="s">
        <v>176</v>
      </c>
      <c r="D74" s="43" t="s">
        <v>171</v>
      </c>
      <c r="E74" s="43" t="s">
        <v>172</v>
      </c>
      <c r="F74" s="35">
        <v>26789</v>
      </c>
    </row>
    <row r="75" spans="2:6" ht="15.75">
      <c r="B75" s="76"/>
      <c r="C75" s="49" t="s">
        <v>177</v>
      </c>
      <c r="D75" s="43" t="s">
        <v>171</v>
      </c>
      <c r="E75" s="43" t="s">
        <v>172</v>
      </c>
      <c r="F75" s="35">
        <v>30267</v>
      </c>
    </row>
    <row r="76" spans="2:6" ht="15.75">
      <c r="B76" s="75" t="s">
        <v>178</v>
      </c>
      <c r="C76" s="52" t="s">
        <v>179</v>
      </c>
      <c r="D76" s="53" t="s">
        <v>180</v>
      </c>
      <c r="E76" s="53" t="s">
        <v>181</v>
      </c>
      <c r="F76" s="55">
        <v>38325</v>
      </c>
    </row>
    <row r="77" spans="2:6" ht="15.75">
      <c r="B77" s="77" t="s">
        <v>182</v>
      </c>
      <c r="C77" s="49" t="s">
        <v>183</v>
      </c>
      <c r="D77" s="43" t="s">
        <v>184</v>
      </c>
      <c r="E77" s="70" t="s">
        <v>185</v>
      </c>
      <c r="F77" s="35">
        <v>14434</v>
      </c>
    </row>
    <row r="78" spans="2:6" ht="15.75">
      <c r="B78" s="74" t="s">
        <v>186</v>
      </c>
      <c r="C78" s="52" t="s">
        <v>187</v>
      </c>
      <c r="D78" s="53" t="s">
        <v>188</v>
      </c>
      <c r="E78" s="53" t="s">
        <v>189</v>
      </c>
      <c r="F78" s="55">
        <v>16869</v>
      </c>
    </row>
    <row r="79" spans="2:6" ht="15.75">
      <c r="B79" s="79"/>
      <c r="C79" s="52" t="s">
        <v>190</v>
      </c>
      <c r="D79" s="53" t="s">
        <v>191</v>
      </c>
      <c r="E79" s="53" t="s">
        <v>192</v>
      </c>
      <c r="F79" s="55">
        <v>11621</v>
      </c>
    </row>
    <row r="80" spans="2:6" ht="15.75">
      <c r="B80" s="75"/>
      <c r="C80" s="52" t="s">
        <v>193</v>
      </c>
      <c r="D80" s="53" t="s">
        <v>191</v>
      </c>
      <c r="E80" s="53" t="s">
        <v>192</v>
      </c>
      <c r="F80" s="55">
        <v>28287.497000000003</v>
      </c>
    </row>
    <row r="81" spans="2:6" ht="15.75">
      <c r="B81" s="78" t="s">
        <v>194</v>
      </c>
      <c r="C81" s="49" t="s">
        <v>195</v>
      </c>
      <c r="D81" s="43" t="s">
        <v>196</v>
      </c>
      <c r="E81" s="70" t="s">
        <v>197</v>
      </c>
      <c r="F81" s="35">
        <v>29089</v>
      </c>
    </row>
    <row r="82" spans="2:6" ht="15.75">
      <c r="B82" s="74" t="s">
        <v>198</v>
      </c>
      <c r="C82" s="52" t="s">
        <v>199</v>
      </c>
      <c r="D82" s="53" t="s">
        <v>200</v>
      </c>
      <c r="E82" s="53" t="s">
        <v>201</v>
      </c>
      <c r="F82" s="55">
        <v>4326.3609999999999</v>
      </c>
    </row>
    <row r="83" spans="2:6" ht="15.75">
      <c r="B83" s="79"/>
      <c r="C83" s="52" t="s">
        <v>202</v>
      </c>
      <c r="D83" s="53" t="s">
        <v>200</v>
      </c>
      <c r="E83" s="53" t="s">
        <v>201</v>
      </c>
      <c r="F83" s="55">
        <v>21963</v>
      </c>
    </row>
    <row r="84" spans="2:6" ht="15.75">
      <c r="B84" s="79"/>
      <c r="C84" s="52" t="s">
        <v>203</v>
      </c>
      <c r="D84" s="53" t="s">
        <v>204</v>
      </c>
      <c r="E84" s="53" t="s">
        <v>205</v>
      </c>
      <c r="F84" s="55">
        <v>4504</v>
      </c>
    </row>
    <row r="85" spans="2:6" ht="15.75">
      <c r="B85" s="79"/>
      <c r="C85" s="52" t="s">
        <v>206</v>
      </c>
      <c r="D85" s="53" t="s">
        <v>200</v>
      </c>
      <c r="E85" s="53" t="s">
        <v>201</v>
      </c>
      <c r="F85" s="55">
        <v>5179</v>
      </c>
    </row>
    <row r="86" spans="2:6" ht="15.75">
      <c r="B86" s="77" t="s">
        <v>207</v>
      </c>
      <c r="C86" s="49" t="s">
        <v>208</v>
      </c>
      <c r="D86" s="43" t="s">
        <v>209</v>
      </c>
      <c r="E86" s="70" t="s">
        <v>210</v>
      </c>
      <c r="F86" s="35">
        <v>6628.7049999999999</v>
      </c>
    </row>
    <row r="87" spans="2:6" ht="15.75">
      <c r="B87" s="78"/>
      <c r="C87" s="49" t="s">
        <v>211</v>
      </c>
      <c r="D87" s="43" t="s">
        <v>191</v>
      </c>
      <c r="E87" s="70" t="s">
        <v>192</v>
      </c>
      <c r="F87" s="35">
        <v>34150</v>
      </c>
    </row>
    <row r="88" spans="2:6" ht="15.75">
      <c r="B88" s="78"/>
      <c r="C88" s="49" t="s">
        <v>212</v>
      </c>
      <c r="D88" s="43" t="s">
        <v>191</v>
      </c>
      <c r="E88" s="70" t="s">
        <v>192</v>
      </c>
      <c r="F88" s="35">
        <v>7673</v>
      </c>
    </row>
    <row r="89" spans="2:6" ht="15.75">
      <c r="B89" s="78"/>
      <c r="C89" s="49" t="s">
        <v>213</v>
      </c>
      <c r="D89" s="43" t="s">
        <v>191</v>
      </c>
      <c r="E89" s="70" t="s">
        <v>192</v>
      </c>
      <c r="F89" s="35">
        <v>25625</v>
      </c>
    </row>
    <row r="90" spans="2:6" ht="15.75">
      <c r="B90" s="78"/>
      <c r="C90" s="49" t="s">
        <v>214</v>
      </c>
      <c r="D90" s="43" t="s">
        <v>215</v>
      </c>
      <c r="E90" s="70" t="s">
        <v>216</v>
      </c>
      <c r="F90" s="35">
        <v>20008</v>
      </c>
    </row>
    <row r="91" spans="2:6" ht="15.75">
      <c r="B91" s="78"/>
      <c r="C91" s="49" t="s">
        <v>217</v>
      </c>
      <c r="D91" s="43" t="s">
        <v>215</v>
      </c>
      <c r="E91" s="70" t="s">
        <v>216</v>
      </c>
      <c r="F91" s="35">
        <v>23848</v>
      </c>
    </row>
    <row r="92" spans="2:6" ht="15.75">
      <c r="B92" s="76"/>
      <c r="C92" s="49" t="s">
        <v>193</v>
      </c>
      <c r="D92" s="43" t="s">
        <v>191</v>
      </c>
      <c r="E92" s="70" t="s">
        <v>192</v>
      </c>
      <c r="F92" s="35">
        <v>28287.497000000003</v>
      </c>
    </row>
    <row r="93" spans="2:6" ht="15.75">
      <c r="B93" s="74" t="s">
        <v>218</v>
      </c>
      <c r="C93" s="52" t="s">
        <v>219</v>
      </c>
      <c r="D93" s="53" t="s">
        <v>220</v>
      </c>
      <c r="E93" s="53" t="s">
        <v>221</v>
      </c>
      <c r="F93" s="55">
        <v>3392.0709999999999</v>
      </c>
    </row>
    <row r="94" spans="2:6" ht="15.75">
      <c r="B94" s="79"/>
      <c r="C94" s="52" t="s">
        <v>222</v>
      </c>
      <c r="D94" s="53" t="s">
        <v>223</v>
      </c>
      <c r="E94" s="53" t="s">
        <v>224</v>
      </c>
      <c r="F94" s="55">
        <v>25077</v>
      </c>
    </row>
    <row r="95" spans="2:6" ht="15.75">
      <c r="B95" s="75"/>
      <c r="C95" s="52" t="s">
        <v>225</v>
      </c>
      <c r="D95" s="53" t="s">
        <v>220</v>
      </c>
      <c r="E95" s="53" t="s">
        <v>221</v>
      </c>
      <c r="F95" s="55">
        <v>24897</v>
      </c>
    </row>
    <row r="96" spans="2:6" ht="15.75">
      <c r="B96" s="78" t="s">
        <v>226</v>
      </c>
      <c r="C96" s="49" t="s">
        <v>227</v>
      </c>
      <c r="D96" s="43" t="s">
        <v>228</v>
      </c>
      <c r="E96" s="70" t="s">
        <v>229</v>
      </c>
      <c r="F96" s="35">
        <v>38564</v>
      </c>
    </row>
    <row r="97" spans="2:6" ht="15.75">
      <c r="B97" s="80" t="s">
        <v>230</v>
      </c>
      <c r="C97" s="52" t="s">
        <v>231</v>
      </c>
      <c r="D97" s="53" t="s">
        <v>232</v>
      </c>
      <c r="E97" s="53" t="s">
        <v>233</v>
      </c>
      <c r="F97" s="55">
        <v>45200</v>
      </c>
    </row>
    <row r="98" spans="2:6" ht="15.75">
      <c r="B98" s="78" t="s">
        <v>234</v>
      </c>
      <c r="C98" s="49" t="s">
        <v>235</v>
      </c>
      <c r="D98" s="43" t="s">
        <v>188</v>
      </c>
      <c r="E98" s="70" t="s">
        <v>189</v>
      </c>
      <c r="F98" s="35">
        <v>21518.248</v>
      </c>
    </row>
    <row r="99" spans="2:6" ht="15.75">
      <c r="B99" s="78"/>
      <c r="C99" s="49" t="s">
        <v>236</v>
      </c>
      <c r="D99" s="43" t="s">
        <v>237</v>
      </c>
      <c r="E99" s="70" t="s">
        <v>238</v>
      </c>
      <c r="F99" s="35">
        <v>22019</v>
      </c>
    </row>
    <row r="100" spans="2:6" ht="15.75">
      <c r="B100" s="78"/>
      <c r="C100" s="49" t="s">
        <v>239</v>
      </c>
      <c r="D100" s="43" t="s">
        <v>240</v>
      </c>
      <c r="E100" s="70" t="s">
        <v>238</v>
      </c>
      <c r="F100" s="35">
        <v>30163</v>
      </c>
    </row>
    <row r="101" spans="2:6" ht="15.75">
      <c r="B101" s="74" t="s">
        <v>241</v>
      </c>
      <c r="C101" s="52" t="s">
        <v>242</v>
      </c>
      <c r="D101" s="53" t="s">
        <v>243</v>
      </c>
      <c r="E101" s="53" t="s">
        <v>244</v>
      </c>
      <c r="F101" s="55">
        <v>41662</v>
      </c>
    </row>
    <row r="102" spans="2:6" ht="15.75">
      <c r="B102" s="75"/>
      <c r="C102" s="52" t="s">
        <v>245</v>
      </c>
      <c r="D102" s="53" t="s">
        <v>243</v>
      </c>
      <c r="E102" s="53" t="s">
        <v>244</v>
      </c>
      <c r="F102" s="55">
        <v>8211.9340000000011</v>
      </c>
    </row>
    <row r="103" spans="2:6" ht="15.75">
      <c r="B103" s="81" t="s">
        <v>246</v>
      </c>
      <c r="C103" s="49" t="s">
        <v>247</v>
      </c>
      <c r="D103" s="43" t="s">
        <v>248</v>
      </c>
      <c r="E103" s="70" t="s">
        <v>249</v>
      </c>
      <c r="F103" s="35">
        <v>38409</v>
      </c>
    </row>
    <row r="104" spans="2:6" ht="15.75">
      <c r="B104" s="74" t="s">
        <v>250</v>
      </c>
      <c r="C104" s="52" t="s">
        <v>251</v>
      </c>
      <c r="D104" s="53" t="s">
        <v>174</v>
      </c>
      <c r="E104" s="53" t="s">
        <v>175</v>
      </c>
      <c r="F104" s="55">
        <v>33660</v>
      </c>
    </row>
    <row r="105" spans="2:6" ht="15.75">
      <c r="B105" s="79"/>
      <c r="C105" s="52" t="s">
        <v>173</v>
      </c>
      <c r="D105" s="53" t="s">
        <v>174</v>
      </c>
      <c r="E105" s="53" t="s">
        <v>175</v>
      </c>
      <c r="F105" s="55">
        <v>25410</v>
      </c>
    </row>
    <row r="106" spans="2:6" ht="15.75">
      <c r="B106" s="77" t="s">
        <v>252</v>
      </c>
      <c r="C106" s="49" t="s">
        <v>253</v>
      </c>
      <c r="D106" s="43" t="s">
        <v>254</v>
      </c>
      <c r="E106" s="70" t="s">
        <v>255</v>
      </c>
      <c r="F106" s="35">
        <v>22630</v>
      </c>
    </row>
    <row r="107" spans="2:6" ht="15.75">
      <c r="B107" s="78"/>
      <c r="C107" s="49" t="s">
        <v>256</v>
      </c>
      <c r="D107" s="43" t="s">
        <v>254</v>
      </c>
      <c r="E107" s="70" t="s">
        <v>255</v>
      </c>
      <c r="F107" s="35">
        <v>54357</v>
      </c>
    </row>
    <row r="108" spans="2:6" ht="15.75">
      <c r="B108" s="78"/>
      <c r="C108" s="49" t="s">
        <v>257</v>
      </c>
      <c r="D108" s="43" t="s">
        <v>258</v>
      </c>
      <c r="E108" s="70" t="s">
        <v>259</v>
      </c>
      <c r="F108" s="35">
        <v>9119</v>
      </c>
    </row>
    <row r="109" spans="2:6" ht="15.75">
      <c r="B109" s="74" t="s">
        <v>260</v>
      </c>
      <c r="C109" s="52" t="s">
        <v>24</v>
      </c>
      <c r="D109" s="53" t="s">
        <v>25</v>
      </c>
      <c r="E109" s="53" t="s">
        <v>26</v>
      </c>
      <c r="F109" s="55">
        <v>72489</v>
      </c>
    </row>
    <row r="110" spans="2:6" ht="15.75">
      <c r="B110" s="79"/>
      <c r="C110" s="52" t="s">
        <v>261</v>
      </c>
      <c r="D110" s="53" t="s">
        <v>262</v>
      </c>
      <c r="E110" s="53" t="s">
        <v>263</v>
      </c>
      <c r="F110" s="55">
        <v>11253</v>
      </c>
    </row>
    <row r="111" spans="2:6" ht="15.75">
      <c r="B111" s="79"/>
      <c r="C111" s="52" t="s">
        <v>264</v>
      </c>
      <c r="D111" s="53" t="s">
        <v>265</v>
      </c>
      <c r="E111" s="53" t="s">
        <v>263</v>
      </c>
      <c r="F111" s="55">
        <v>15326</v>
      </c>
    </row>
    <row r="112" spans="2:6" ht="15.75">
      <c r="B112" s="77" t="s">
        <v>266</v>
      </c>
      <c r="C112" s="49" t="s">
        <v>267</v>
      </c>
      <c r="D112" s="43" t="s">
        <v>268</v>
      </c>
      <c r="E112" s="70" t="s">
        <v>269</v>
      </c>
      <c r="F112" s="35">
        <v>207800</v>
      </c>
    </row>
    <row r="113" spans="2:6" ht="15.75">
      <c r="B113" s="78"/>
      <c r="C113" s="49" t="s">
        <v>270</v>
      </c>
      <c r="D113" s="43" t="s">
        <v>271</v>
      </c>
      <c r="E113" s="70" t="s">
        <v>272</v>
      </c>
      <c r="F113" s="35">
        <v>26250</v>
      </c>
    </row>
    <row r="114" spans="2:6" ht="15.75">
      <c r="B114" s="78"/>
      <c r="C114" s="49" t="s">
        <v>273</v>
      </c>
      <c r="D114" s="43" t="s">
        <v>171</v>
      </c>
      <c r="E114" s="70" t="s">
        <v>172</v>
      </c>
      <c r="F114" s="35">
        <v>32834</v>
      </c>
    </row>
    <row r="115" spans="2:6" ht="15.75">
      <c r="B115" s="78"/>
      <c r="C115" s="49" t="s">
        <v>274</v>
      </c>
      <c r="D115" s="43" t="s">
        <v>275</v>
      </c>
      <c r="E115" s="70" t="s">
        <v>276</v>
      </c>
      <c r="F115" s="35">
        <v>128674</v>
      </c>
    </row>
    <row r="116" spans="2:6" ht="15.75">
      <c r="B116" s="78"/>
      <c r="C116" s="49" t="s">
        <v>277</v>
      </c>
      <c r="D116" s="43" t="s">
        <v>271</v>
      </c>
      <c r="E116" s="70" t="s">
        <v>272</v>
      </c>
      <c r="F116" s="35">
        <v>3516</v>
      </c>
    </row>
    <row r="117" spans="2:6" ht="15.75">
      <c r="B117" s="76"/>
      <c r="C117" s="49" t="s">
        <v>278</v>
      </c>
      <c r="D117" s="43" t="s">
        <v>275</v>
      </c>
      <c r="E117" s="70" t="s">
        <v>276</v>
      </c>
      <c r="F117" s="35">
        <v>9965</v>
      </c>
    </row>
    <row r="118" spans="2:6" ht="15.75">
      <c r="B118" s="80" t="s">
        <v>279</v>
      </c>
      <c r="C118" s="52" t="s">
        <v>280</v>
      </c>
      <c r="D118" s="53" t="s">
        <v>281</v>
      </c>
      <c r="E118" s="53" t="s">
        <v>282</v>
      </c>
      <c r="F118" s="55">
        <v>21300</v>
      </c>
    </row>
    <row r="119" spans="2:6" ht="15.75">
      <c r="B119" s="78" t="s">
        <v>283</v>
      </c>
      <c r="C119" s="49" t="s">
        <v>284</v>
      </c>
      <c r="D119" s="43" t="s">
        <v>285</v>
      </c>
      <c r="E119" s="70" t="s">
        <v>286</v>
      </c>
      <c r="F119" s="35">
        <v>18617</v>
      </c>
    </row>
    <row r="120" spans="2:6" ht="15.75">
      <c r="B120" s="78"/>
      <c r="C120" s="49" t="s">
        <v>287</v>
      </c>
      <c r="D120" s="43" t="s">
        <v>288</v>
      </c>
      <c r="E120" s="70" t="s">
        <v>289</v>
      </c>
      <c r="F120" s="35">
        <v>7029</v>
      </c>
    </row>
    <row r="121" spans="2:6" ht="15.75">
      <c r="B121" s="78"/>
      <c r="C121" s="49" t="s">
        <v>290</v>
      </c>
      <c r="D121" s="43" t="s">
        <v>291</v>
      </c>
      <c r="E121" s="70" t="s">
        <v>292</v>
      </c>
      <c r="F121" s="35">
        <v>2886</v>
      </c>
    </row>
    <row r="122" spans="2:6" ht="15.75">
      <c r="B122" s="76"/>
      <c r="C122" s="49" t="s">
        <v>293</v>
      </c>
      <c r="D122" s="43" t="s">
        <v>291</v>
      </c>
      <c r="E122" s="70" t="s">
        <v>292</v>
      </c>
      <c r="F122" s="35">
        <v>27740</v>
      </c>
    </row>
    <row r="123" spans="2:6" ht="15.75">
      <c r="B123" s="80" t="s">
        <v>294</v>
      </c>
      <c r="C123" s="52" t="s">
        <v>295</v>
      </c>
      <c r="D123" s="53" t="s">
        <v>296</v>
      </c>
      <c r="E123" s="53" t="s">
        <v>297</v>
      </c>
      <c r="F123" s="55">
        <v>17200</v>
      </c>
    </row>
    <row r="124" spans="2:6" ht="15.75">
      <c r="B124" s="78" t="s">
        <v>298</v>
      </c>
      <c r="C124" s="49" t="s">
        <v>299</v>
      </c>
      <c r="D124" s="43" t="s">
        <v>300</v>
      </c>
      <c r="E124" s="70" t="s">
        <v>301</v>
      </c>
      <c r="F124" s="35">
        <v>36169</v>
      </c>
    </row>
    <row r="125" spans="2:6" ht="15.75">
      <c r="B125" s="78"/>
      <c r="C125" s="49" t="s">
        <v>302</v>
      </c>
      <c r="D125" s="43" t="s">
        <v>300</v>
      </c>
      <c r="E125" s="70" t="s">
        <v>301</v>
      </c>
      <c r="F125" s="35">
        <v>1237</v>
      </c>
    </row>
    <row r="126" spans="2:6" ht="15.75">
      <c r="B126" s="74" t="s">
        <v>303</v>
      </c>
      <c r="C126" s="52" t="s">
        <v>304</v>
      </c>
      <c r="D126" s="53" t="s">
        <v>305</v>
      </c>
      <c r="E126" s="53" t="s">
        <v>306</v>
      </c>
      <c r="F126" s="55">
        <v>15901.148999999999</v>
      </c>
    </row>
    <row r="127" spans="2:6">
      <c r="B127" s="60"/>
      <c r="C127" s="52" t="s">
        <v>307</v>
      </c>
      <c r="D127" s="53" t="s">
        <v>308</v>
      </c>
      <c r="E127" s="53" t="s">
        <v>309</v>
      </c>
      <c r="F127" s="55">
        <v>27900</v>
      </c>
    </row>
    <row r="128" spans="2:6">
      <c r="B128" s="60"/>
      <c r="C128" s="52" t="s">
        <v>310</v>
      </c>
      <c r="D128" s="53" t="s">
        <v>308</v>
      </c>
      <c r="E128" s="53" t="s">
        <v>309</v>
      </c>
      <c r="F128" s="55">
        <v>50170</v>
      </c>
    </row>
    <row r="129" spans="2:6">
      <c r="B129" s="60"/>
      <c r="C129" s="52" t="s">
        <v>311</v>
      </c>
      <c r="D129" s="53" t="s">
        <v>308</v>
      </c>
      <c r="E129" s="53" t="s">
        <v>309</v>
      </c>
      <c r="F129" s="55">
        <v>20112</v>
      </c>
    </row>
    <row r="130" spans="2:6">
      <c r="B130" s="60"/>
      <c r="C130" s="52" t="s">
        <v>312</v>
      </c>
      <c r="D130" s="53" t="s">
        <v>308</v>
      </c>
      <c r="E130" s="53" t="s">
        <v>309</v>
      </c>
      <c r="F130" s="55">
        <v>21140</v>
      </c>
    </row>
    <row r="131" spans="2:6">
      <c r="B131" s="60"/>
      <c r="C131" s="52" t="s">
        <v>313</v>
      </c>
      <c r="D131" s="53" t="s">
        <v>308</v>
      </c>
      <c r="E131" s="53" t="s">
        <v>309</v>
      </c>
      <c r="F131" s="55">
        <v>22331.4</v>
      </c>
    </row>
    <row r="132" spans="2:6">
      <c r="B132" s="60"/>
      <c r="C132" s="52" t="s">
        <v>314</v>
      </c>
      <c r="D132" s="53" t="s">
        <v>308</v>
      </c>
      <c r="E132" s="53" t="s">
        <v>309</v>
      </c>
      <c r="F132" s="55">
        <v>33629.999999999993</v>
      </c>
    </row>
    <row r="133" spans="2:6">
      <c r="B133" s="60"/>
      <c r="C133" s="52" t="s">
        <v>315</v>
      </c>
      <c r="D133" s="53" t="s">
        <v>308</v>
      </c>
      <c r="E133" s="53" t="s">
        <v>309</v>
      </c>
      <c r="F133" s="55">
        <v>52588</v>
      </c>
    </row>
    <row r="134" spans="2:6">
      <c r="B134" s="60"/>
      <c r="C134" s="52" t="s">
        <v>316</v>
      </c>
      <c r="D134" s="53" t="s">
        <v>305</v>
      </c>
      <c r="E134" s="53" t="s">
        <v>306</v>
      </c>
      <c r="F134" s="55">
        <v>28485.399999999998</v>
      </c>
    </row>
    <row r="135" spans="2:6">
      <c r="B135" s="60"/>
      <c r="C135" s="52" t="s">
        <v>317</v>
      </c>
      <c r="D135" s="53" t="s">
        <v>308</v>
      </c>
      <c r="E135" s="53" t="s">
        <v>309</v>
      </c>
      <c r="F135" s="55">
        <v>9327</v>
      </c>
    </row>
    <row r="136" spans="2:6">
      <c r="B136" s="60"/>
      <c r="C136" s="52" t="s">
        <v>318</v>
      </c>
      <c r="D136" s="53" t="s">
        <v>305</v>
      </c>
      <c r="E136" s="53" t="s">
        <v>306</v>
      </c>
      <c r="F136" s="55">
        <v>6978.9740000000002</v>
      </c>
    </row>
    <row r="137" spans="2:6">
      <c r="B137" s="57"/>
      <c r="C137" s="52" t="s">
        <v>319</v>
      </c>
      <c r="D137" s="53" t="s">
        <v>308</v>
      </c>
      <c r="E137" s="53" t="s">
        <v>309</v>
      </c>
      <c r="F137" s="55">
        <v>71200</v>
      </c>
    </row>
  </sheetData>
  <hyperlinks>
    <hyperlink ref="B1" r:id="rId1" display="../../../../:x:/r/sites/NPS-GAOATeam/Project Data/DOI GAOA Project Template/FY24 LRF Project List/2023.03.21_DOI FY24 GAOA Project List Template - NPS.xlsx?d=w33c28bb6e6964bc29593400e95e77f82&amp;csf=1&amp;web=1&amp;e=ytP5pc" xr:uid="{54BDD813-0C46-430D-843C-9467F4973AAE}"/>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FF166-AF1B-4C8C-85FA-E6659AFB44BC}">
  <dimension ref="B1:E62"/>
  <sheetViews>
    <sheetView showGridLines="0" topLeftCell="A4" workbookViewId="0">
      <selection activeCell="D18" sqref="D18"/>
    </sheetView>
  </sheetViews>
  <sheetFormatPr defaultRowHeight="15"/>
  <cols>
    <col min="1" max="1" width="2.28515625" customWidth="1"/>
    <col min="2" max="2" width="15.42578125" bestFit="1" customWidth="1"/>
    <col min="3" max="3" width="13.140625" bestFit="1" customWidth="1"/>
    <col min="4" max="4" width="12.5703125" bestFit="1" customWidth="1"/>
    <col min="5" max="5" width="20.85546875" customWidth="1"/>
  </cols>
  <sheetData>
    <row r="1" spans="2:5" ht="18.75">
      <c r="B1" s="41" t="s">
        <v>323</v>
      </c>
    </row>
    <row r="2" spans="2:5" ht="16.5" customHeight="1">
      <c r="B2" s="41"/>
    </row>
    <row r="3" spans="2:5" ht="13.5" customHeight="1">
      <c r="B3" s="24" t="s">
        <v>1</v>
      </c>
    </row>
    <row r="4" spans="2:5" ht="13.5" customHeight="1">
      <c r="B4" s="47" t="s">
        <v>324</v>
      </c>
    </row>
    <row r="11" spans="2:5">
      <c r="B11" s="42" t="s">
        <v>325</v>
      </c>
    </row>
    <row r="13" spans="2:5">
      <c r="B13" s="40" t="s">
        <v>326</v>
      </c>
    </row>
    <row r="14" spans="2:5">
      <c r="B14" s="36" t="s">
        <v>327</v>
      </c>
      <c r="C14" s="36" t="s">
        <v>328</v>
      </c>
      <c r="D14" s="36" t="s">
        <v>329</v>
      </c>
      <c r="E14" s="61" t="s">
        <v>330</v>
      </c>
    </row>
    <row r="15" spans="2:5">
      <c r="B15" s="33" t="s">
        <v>9</v>
      </c>
      <c r="C15" s="34">
        <v>2</v>
      </c>
      <c r="D15" s="35">
        <v>57255</v>
      </c>
      <c r="E15" s="94">
        <v>57</v>
      </c>
    </row>
    <row r="16" spans="2:5">
      <c r="B16" s="33" t="s">
        <v>15</v>
      </c>
      <c r="C16" s="34">
        <v>2</v>
      </c>
      <c r="D16" s="35">
        <v>256314</v>
      </c>
      <c r="E16" s="94">
        <v>256</v>
      </c>
    </row>
    <row r="17" spans="2:5">
      <c r="B17" s="33" t="s">
        <v>19</v>
      </c>
      <c r="C17" s="34">
        <v>5</v>
      </c>
      <c r="D17" s="35">
        <v>548743</v>
      </c>
      <c r="E17" s="94">
        <v>549</v>
      </c>
    </row>
    <row r="18" spans="2:5">
      <c r="B18" s="33" t="s">
        <v>23</v>
      </c>
      <c r="C18" s="34">
        <v>2</v>
      </c>
      <c r="D18" s="35">
        <v>670355</v>
      </c>
      <c r="E18" s="94">
        <v>670</v>
      </c>
    </row>
    <row r="19" spans="2:5">
      <c r="B19" s="33" t="s">
        <v>37</v>
      </c>
      <c r="C19" s="34">
        <v>2</v>
      </c>
      <c r="D19" s="35">
        <v>1766546</v>
      </c>
      <c r="E19" s="94">
        <v>1767</v>
      </c>
    </row>
    <row r="20" spans="2:5">
      <c r="B20" s="33" t="s">
        <v>68</v>
      </c>
      <c r="C20" s="34">
        <v>5</v>
      </c>
      <c r="D20" s="35">
        <v>934312</v>
      </c>
      <c r="E20" s="94">
        <v>934</v>
      </c>
    </row>
    <row r="21" spans="2:5">
      <c r="B21" s="33" t="s">
        <v>331</v>
      </c>
      <c r="C21" s="34">
        <v>3</v>
      </c>
      <c r="D21" s="35">
        <v>133583</v>
      </c>
      <c r="E21" s="94">
        <v>134</v>
      </c>
    </row>
    <row r="22" spans="2:5">
      <c r="B22" s="33" t="s">
        <v>76</v>
      </c>
      <c r="C22" s="34">
        <v>5</v>
      </c>
      <c r="D22" s="35">
        <v>1280165</v>
      </c>
      <c r="E22" s="94">
        <v>1280</v>
      </c>
    </row>
    <row r="23" spans="2:5">
      <c r="B23" s="33" t="s">
        <v>332</v>
      </c>
      <c r="C23" s="34">
        <v>2</v>
      </c>
      <c r="D23" s="35">
        <v>192310</v>
      </c>
      <c r="E23" s="94">
        <v>192</v>
      </c>
    </row>
    <row r="24" spans="2:5">
      <c r="B24" s="33" t="s">
        <v>85</v>
      </c>
      <c r="C24" s="34">
        <v>2</v>
      </c>
      <c r="D24" s="35">
        <v>391330</v>
      </c>
      <c r="E24" s="94">
        <v>391</v>
      </c>
    </row>
    <row r="25" spans="2:5">
      <c r="B25" s="33" t="s">
        <v>90</v>
      </c>
      <c r="C25" s="34">
        <v>11</v>
      </c>
      <c r="D25" s="35">
        <v>1314053</v>
      </c>
      <c r="E25" s="94">
        <v>1314</v>
      </c>
    </row>
    <row r="26" spans="2:5">
      <c r="B26" s="33" t="s">
        <v>94</v>
      </c>
      <c r="C26" s="34">
        <v>7</v>
      </c>
      <c r="D26" s="35">
        <v>1576426.72</v>
      </c>
      <c r="E26" s="94">
        <v>1576</v>
      </c>
    </row>
    <row r="27" spans="2:5">
      <c r="B27" s="33" t="s">
        <v>100</v>
      </c>
      <c r="C27" s="34">
        <v>1</v>
      </c>
      <c r="D27" s="35">
        <v>89662.69</v>
      </c>
      <c r="E27" s="94">
        <v>90</v>
      </c>
    </row>
    <row r="28" spans="2:5">
      <c r="B28" s="33" t="s">
        <v>104</v>
      </c>
      <c r="C28" s="34">
        <v>4</v>
      </c>
      <c r="D28" s="35">
        <v>438545</v>
      </c>
      <c r="E28" s="94">
        <v>439</v>
      </c>
    </row>
    <row r="29" spans="2:5">
      <c r="B29" s="33" t="s">
        <v>333</v>
      </c>
      <c r="C29" s="34">
        <v>3</v>
      </c>
      <c r="D29" s="35">
        <v>520313</v>
      </c>
      <c r="E29" s="94">
        <v>520</v>
      </c>
    </row>
    <row r="30" spans="2:5">
      <c r="B30" s="33" t="s">
        <v>108</v>
      </c>
      <c r="C30" s="34">
        <v>3</v>
      </c>
      <c r="D30" s="35">
        <v>318423</v>
      </c>
      <c r="E30" s="94">
        <v>318</v>
      </c>
    </row>
    <row r="31" spans="2:5">
      <c r="B31" s="33" t="s">
        <v>334</v>
      </c>
      <c r="C31" s="34">
        <v>3</v>
      </c>
      <c r="D31" s="35">
        <v>294096</v>
      </c>
      <c r="E31" s="94">
        <v>294</v>
      </c>
    </row>
    <row r="32" spans="2:5">
      <c r="B32" s="33" t="s">
        <v>113</v>
      </c>
      <c r="C32" s="34">
        <v>12</v>
      </c>
      <c r="D32" s="35">
        <v>1390602</v>
      </c>
      <c r="E32" s="94">
        <v>1391</v>
      </c>
    </row>
    <row r="33" spans="2:5">
      <c r="B33" s="33" t="s">
        <v>125</v>
      </c>
      <c r="C33" s="34">
        <v>12</v>
      </c>
      <c r="D33" s="35">
        <v>1938670</v>
      </c>
      <c r="E33" s="94">
        <v>1939</v>
      </c>
    </row>
    <row r="34" spans="2:5">
      <c r="B34" s="33" t="s">
        <v>142</v>
      </c>
      <c r="C34" s="34">
        <v>5</v>
      </c>
      <c r="D34" s="35">
        <v>187596</v>
      </c>
      <c r="E34" s="94">
        <v>188</v>
      </c>
    </row>
    <row r="35" spans="2:5">
      <c r="B35" s="33" t="s">
        <v>148</v>
      </c>
      <c r="C35" s="34">
        <v>10</v>
      </c>
      <c r="D35" s="35">
        <v>1090854</v>
      </c>
      <c r="E35" s="94">
        <v>1091</v>
      </c>
    </row>
    <row r="36" spans="2:5">
      <c r="B36" s="33" t="s">
        <v>152</v>
      </c>
      <c r="C36" s="34">
        <v>8</v>
      </c>
      <c r="D36" s="35">
        <v>1110374</v>
      </c>
      <c r="E36" s="94">
        <v>1110</v>
      </c>
    </row>
    <row r="37" spans="2:5">
      <c r="B37" s="33" t="s">
        <v>159</v>
      </c>
      <c r="C37" s="34">
        <v>7</v>
      </c>
      <c r="D37" s="35">
        <v>508990</v>
      </c>
      <c r="E37" s="94">
        <v>509</v>
      </c>
    </row>
    <row r="38" spans="2:5">
      <c r="B38" s="33" t="s">
        <v>163</v>
      </c>
      <c r="C38" s="34">
        <v>1</v>
      </c>
      <c r="D38" s="35">
        <v>190400</v>
      </c>
      <c r="E38" s="94">
        <v>190</v>
      </c>
    </row>
    <row r="39" spans="2:5">
      <c r="B39" s="33" t="s">
        <v>335</v>
      </c>
      <c r="C39" s="34">
        <v>1</v>
      </c>
      <c r="D39" s="35">
        <v>130000</v>
      </c>
      <c r="E39" s="94">
        <v>130</v>
      </c>
    </row>
    <row r="40" spans="2:5">
      <c r="B40" s="33" t="s">
        <v>169</v>
      </c>
      <c r="C40" s="34">
        <v>5</v>
      </c>
      <c r="D40" s="35">
        <v>605742</v>
      </c>
      <c r="E40" s="94">
        <v>606</v>
      </c>
    </row>
    <row r="41" spans="2:5">
      <c r="B41" s="33" t="s">
        <v>178</v>
      </c>
      <c r="C41" s="34">
        <v>1</v>
      </c>
      <c r="D41" s="35">
        <v>34981</v>
      </c>
      <c r="E41" s="94">
        <v>35</v>
      </c>
    </row>
    <row r="42" spans="2:5">
      <c r="B42" s="33" t="s">
        <v>336</v>
      </c>
      <c r="C42" s="34">
        <v>2</v>
      </c>
      <c r="D42" s="35">
        <v>107104</v>
      </c>
      <c r="E42" s="94">
        <v>107</v>
      </c>
    </row>
    <row r="43" spans="2:5">
      <c r="B43" s="33" t="s">
        <v>182</v>
      </c>
      <c r="C43" s="34">
        <v>2</v>
      </c>
      <c r="D43" s="35">
        <v>150000</v>
      </c>
      <c r="E43" s="94">
        <v>150</v>
      </c>
    </row>
    <row r="44" spans="2:5">
      <c r="B44" s="33" t="s">
        <v>186</v>
      </c>
      <c r="C44" s="34">
        <v>6</v>
      </c>
      <c r="D44" s="35">
        <v>954481</v>
      </c>
      <c r="E44" s="94">
        <v>954</v>
      </c>
    </row>
    <row r="45" spans="2:5">
      <c r="B45" s="33" t="s">
        <v>194</v>
      </c>
      <c r="C45" s="34">
        <v>4</v>
      </c>
      <c r="D45" s="35">
        <v>1159749</v>
      </c>
      <c r="E45" s="94">
        <v>1160</v>
      </c>
    </row>
    <row r="46" spans="2:5">
      <c r="B46" s="33" t="s">
        <v>207</v>
      </c>
      <c r="C46" s="34">
        <v>21</v>
      </c>
      <c r="D46" s="35">
        <v>2738784</v>
      </c>
      <c r="E46" s="94">
        <v>2739</v>
      </c>
    </row>
    <row r="47" spans="2:5">
      <c r="B47" s="33" t="s">
        <v>230</v>
      </c>
      <c r="C47" s="34">
        <v>1</v>
      </c>
      <c r="D47" s="35">
        <v>30937</v>
      </c>
      <c r="E47" s="94">
        <v>31</v>
      </c>
    </row>
    <row r="48" spans="2:5">
      <c r="B48" s="33" t="s">
        <v>234</v>
      </c>
      <c r="C48" s="34">
        <v>6</v>
      </c>
      <c r="D48" s="35">
        <v>417197</v>
      </c>
      <c r="E48" s="94">
        <v>417</v>
      </c>
    </row>
    <row r="49" spans="2:5">
      <c r="B49" s="33" t="s">
        <v>241</v>
      </c>
      <c r="C49" s="34">
        <v>6</v>
      </c>
      <c r="D49" s="35">
        <v>1937545</v>
      </c>
      <c r="E49" s="94">
        <v>1938</v>
      </c>
    </row>
    <row r="50" spans="2:5">
      <c r="B50" s="33" t="s">
        <v>337</v>
      </c>
      <c r="C50" s="34">
        <v>4</v>
      </c>
      <c r="D50" s="35">
        <v>311768</v>
      </c>
      <c r="E50" s="94">
        <v>312</v>
      </c>
    </row>
    <row r="51" spans="2:5">
      <c r="B51" s="33" t="s">
        <v>246</v>
      </c>
      <c r="C51" s="34">
        <v>14</v>
      </c>
      <c r="D51" s="35">
        <v>1175028</v>
      </c>
      <c r="E51" s="94">
        <v>1175</v>
      </c>
    </row>
    <row r="52" spans="2:5">
      <c r="B52" s="33" t="s">
        <v>338</v>
      </c>
      <c r="C52" s="34">
        <v>1</v>
      </c>
      <c r="D52" s="35">
        <v>49080</v>
      </c>
      <c r="E52" s="94">
        <v>49</v>
      </c>
    </row>
    <row r="53" spans="2:5">
      <c r="B53" s="33" t="s">
        <v>250</v>
      </c>
      <c r="C53" s="34">
        <v>4</v>
      </c>
      <c r="D53" s="35">
        <v>460306</v>
      </c>
      <c r="E53" s="94">
        <v>460</v>
      </c>
    </row>
    <row r="54" spans="2:5">
      <c r="B54" s="33" t="s">
        <v>252</v>
      </c>
      <c r="C54" s="34">
        <v>4</v>
      </c>
      <c r="D54" s="35">
        <v>1080243</v>
      </c>
      <c r="E54" s="94">
        <v>1080</v>
      </c>
    </row>
    <row r="55" spans="2:5">
      <c r="B55" s="33" t="s">
        <v>260</v>
      </c>
      <c r="C55" s="34">
        <v>6</v>
      </c>
      <c r="D55" s="35">
        <v>800791</v>
      </c>
      <c r="E55" s="94">
        <v>801</v>
      </c>
    </row>
    <row r="56" spans="2:5">
      <c r="B56" s="33" t="s">
        <v>266</v>
      </c>
      <c r="C56" s="34">
        <v>23</v>
      </c>
      <c r="D56" s="35">
        <v>2147391</v>
      </c>
      <c r="E56" s="94">
        <v>2147</v>
      </c>
    </row>
    <row r="57" spans="2:5">
      <c r="B57" s="33" t="s">
        <v>279</v>
      </c>
      <c r="C57" s="34">
        <v>6</v>
      </c>
      <c r="D57" s="35">
        <v>1253516</v>
      </c>
      <c r="E57" s="94">
        <v>1254</v>
      </c>
    </row>
    <row r="58" spans="2:5">
      <c r="B58" s="33" t="s">
        <v>339</v>
      </c>
      <c r="C58" s="34">
        <v>1</v>
      </c>
      <c r="D58" s="35">
        <v>119908</v>
      </c>
      <c r="E58" s="94">
        <v>120</v>
      </c>
    </row>
    <row r="59" spans="2:5">
      <c r="B59" s="33" t="s">
        <v>283</v>
      </c>
      <c r="C59" s="34">
        <v>2</v>
      </c>
      <c r="D59" s="35">
        <v>387855.24</v>
      </c>
      <c r="E59" s="94">
        <v>388</v>
      </c>
    </row>
    <row r="60" spans="2:5">
      <c r="B60" s="33" t="s">
        <v>294</v>
      </c>
      <c r="C60" s="34">
        <v>7</v>
      </c>
      <c r="D60" s="35">
        <v>536071</v>
      </c>
      <c r="E60" s="94">
        <v>536</v>
      </c>
    </row>
    <row r="61" spans="2:5">
      <c r="B61" s="33" t="s">
        <v>298</v>
      </c>
      <c r="C61" s="34">
        <v>5</v>
      </c>
      <c r="D61" s="35">
        <v>732012</v>
      </c>
      <c r="E61" s="94">
        <v>732</v>
      </c>
    </row>
    <row r="62" spans="2:5">
      <c r="B62" s="37" t="s">
        <v>340</v>
      </c>
      <c r="C62" s="38">
        <v>249</v>
      </c>
      <c r="D62" s="39">
        <v>34520407.649999999</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95249-95EB-4811-8517-F32E6A0490E9}">
  <dimension ref="B1:I271"/>
  <sheetViews>
    <sheetView showGridLines="0" workbookViewId="0">
      <selection activeCell="A23" sqref="A23"/>
    </sheetView>
  </sheetViews>
  <sheetFormatPr defaultRowHeight="15"/>
  <cols>
    <col min="1" max="1" width="2.28515625" customWidth="1"/>
    <col min="2" max="2" width="13.85546875" customWidth="1"/>
    <col min="3" max="3" width="40" customWidth="1"/>
    <col min="4" max="4" width="19.7109375" customWidth="1"/>
    <col min="5" max="5" width="10.28515625" customWidth="1"/>
    <col min="6" max="6" width="30.42578125" customWidth="1"/>
    <col min="7" max="7" width="21.5703125" customWidth="1"/>
    <col min="8" max="8" width="20.85546875" customWidth="1"/>
    <col min="9" max="9" width="93.140625" customWidth="1"/>
  </cols>
  <sheetData>
    <row r="1" spans="2:4" ht="18.75">
      <c r="B1" s="41" t="s">
        <v>341</v>
      </c>
    </row>
    <row r="3" spans="2:4">
      <c r="B3" s="24" t="s">
        <v>1</v>
      </c>
      <c r="C3" s="24"/>
    </row>
    <row r="4" spans="2:4">
      <c r="B4" t="s">
        <v>342</v>
      </c>
    </row>
    <row r="5" spans="2:4">
      <c r="B5" t="s">
        <v>343</v>
      </c>
    </row>
    <row r="6" spans="2:4">
      <c r="B6" s="73" t="s">
        <v>326</v>
      </c>
    </row>
    <row r="12" spans="2:4">
      <c r="D12" s="73"/>
    </row>
    <row r="18" spans="2:9">
      <c r="B18" s="42" t="s">
        <v>344</v>
      </c>
    </row>
    <row r="19" spans="2:9">
      <c r="B19" s="42"/>
    </row>
    <row r="20" spans="2:9">
      <c r="B20" s="25" t="s">
        <v>345</v>
      </c>
      <c r="C20" s="25"/>
    </row>
    <row r="21" spans="2:9">
      <c r="B21">
        <f>SUBTOTAL(103,AllMATProjects[Park Alpha])</f>
        <v>249</v>
      </c>
      <c r="G21" s="20">
        <f>SUBTOTAL(109,AllMATProjects[Project Cost])</f>
        <v>34520407.650000006</v>
      </c>
    </row>
    <row r="22" spans="2:9">
      <c r="B22" t="s">
        <v>346</v>
      </c>
      <c r="C22" t="s">
        <v>5</v>
      </c>
      <c r="D22" t="s">
        <v>347</v>
      </c>
      <c r="E22" t="s">
        <v>348</v>
      </c>
      <c r="F22" t="s">
        <v>327</v>
      </c>
      <c r="G22" t="s">
        <v>349</v>
      </c>
      <c r="H22" t="s">
        <v>8</v>
      </c>
      <c r="I22" t="s">
        <v>350</v>
      </c>
    </row>
    <row r="23" spans="2:9">
      <c r="B23" t="s">
        <v>351</v>
      </c>
      <c r="C23" t="s">
        <v>352</v>
      </c>
      <c r="D23">
        <v>318910</v>
      </c>
      <c r="E23" t="s">
        <v>353</v>
      </c>
      <c r="F23" t="s">
        <v>90</v>
      </c>
      <c r="G23" s="20">
        <v>39324</v>
      </c>
      <c r="H23">
        <v>2021</v>
      </c>
      <c r="I23" t="s">
        <v>354</v>
      </c>
    </row>
    <row r="24" spans="2:9">
      <c r="B24" t="s">
        <v>351</v>
      </c>
      <c r="C24" t="s">
        <v>352</v>
      </c>
      <c r="D24">
        <v>318910</v>
      </c>
      <c r="E24" t="s">
        <v>353</v>
      </c>
      <c r="F24" t="s">
        <v>90</v>
      </c>
      <c r="G24" s="20">
        <v>677</v>
      </c>
      <c r="H24">
        <v>2021</v>
      </c>
      <c r="I24" t="s">
        <v>355</v>
      </c>
    </row>
    <row r="25" spans="2:9">
      <c r="B25" t="s">
        <v>356</v>
      </c>
      <c r="C25" t="s">
        <v>357</v>
      </c>
      <c r="D25">
        <v>254993</v>
      </c>
      <c r="E25" t="s">
        <v>358</v>
      </c>
      <c r="F25" t="s">
        <v>125</v>
      </c>
      <c r="G25" s="20">
        <v>265996</v>
      </c>
      <c r="H25">
        <v>2021</v>
      </c>
      <c r="I25" t="s">
        <v>359</v>
      </c>
    </row>
    <row r="26" spans="2:9">
      <c r="B26" t="s">
        <v>356</v>
      </c>
      <c r="C26" t="s">
        <v>357</v>
      </c>
      <c r="D26">
        <v>254993</v>
      </c>
      <c r="E26" t="s">
        <v>358</v>
      </c>
      <c r="F26" t="s">
        <v>125</v>
      </c>
      <c r="G26" s="20">
        <v>2756</v>
      </c>
      <c r="H26">
        <v>2021</v>
      </c>
      <c r="I26" t="s">
        <v>355</v>
      </c>
    </row>
    <row r="27" spans="2:9">
      <c r="B27" t="s">
        <v>356</v>
      </c>
      <c r="C27" t="s">
        <v>357</v>
      </c>
      <c r="D27">
        <v>273771</v>
      </c>
      <c r="E27" t="s">
        <v>358</v>
      </c>
      <c r="F27" t="s">
        <v>125</v>
      </c>
      <c r="G27" s="20">
        <v>425966</v>
      </c>
      <c r="H27">
        <v>2021</v>
      </c>
      <c r="I27" t="s">
        <v>360</v>
      </c>
    </row>
    <row r="28" spans="2:9">
      <c r="B28" t="s">
        <v>356</v>
      </c>
      <c r="C28" t="s">
        <v>357</v>
      </c>
      <c r="D28">
        <v>273771</v>
      </c>
      <c r="E28" t="s">
        <v>358</v>
      </c>
      <c r="F28" t="s">
        <v>125</v>
      </c>
      <c r="G28" s="20">
        <v>2825</v>
      </c>
      <c r="H28">
        <v>2021</v>
      </c>
      <c r="I28" t="s">
        <v>355</v>
      </c>
    </row>
    <row r="29" spans="2:9">
      <c r="B29" t="s">
        <v>361</v>
      </c>
      <c r="C29" t="s">
        <v>296</v>
      </c>
      <c r="D29">
        <v>254879</v>
      </c>
      <c r="E29" t="s">
        <v>362</v>
      </c>
      <c r="F29" t="s">
        <v>294</v>
      </c>
      <c r="G29" s="20">
        <v>139391</v>
      </c>
      <c r="H29">
        <v>2021</v>
      </c>
      <c r="I29" t="s">
        <v>363</v>
      </c>
    </row>
    <row r="30" spans="2:9">
      <c r="B30" t="s">
        <v>361</v>
      </c>
      <c r="C30" t="s">
        <v>296</v>
      </c>
      <c r="D30">
        <v>254879</v>
      </c>
      <c r="E30" t="s">
        <v>362</v>
      </c>
      <c r="F30" t="s">
        <v>294</v>
      </c>
      <c r="G30" s="20">
        <v>18960</v>
      </c>
      <c r="H30">
        <v>2021</v>
      </c>
      <c r="I30" t="s">
        <v>355</v>
      </c>
    </row>
    <row r="31" spans="2:9">
      <c r="B31" t="s">
        <v>361</v>
      </c>
      <c r="C31" t="s">
        <v>296</v>
      </c>
      <c r="D31">
        <v>305044</v>
      </c>
      <c r="E31" t="s">
        <v>362</v>
      </c>
      <c r="F31" t="s">
        <v>294</v>
      </c>
      <c r="G31" s="20">
        <v>130793</v>
      </c>
      <c r="H31">
        <v>2021</v>
      </c>
      <c r="I31" t="s">
        <v>364</v>
      </c>
    </row>
    <row r="32" spans="2:9">
      <c r="B32" t="s">
        <v>361</v>
      </c>
      <c r="C32" t="s">
        <v>296</v>
      </c>
      <c r="D32">
        <v>305044</v>
      </c>
      <c r="E32" t="s">
        <v>362</v>
      </c>
      <c r="F32" t="s">
        <v>294</v>
      </c>
      <c r="G32" s="20">
        <v>7751</v>
      </c>
      <c r="H32">
        <v>2021</v>
      </c>
      <c r="I32" t="s">
        <v>355</v>
      </c>
    </row>
    <row r="33" spans="2:9">
      <c r="B33" t="s">
        <v>361</v>
      </c>
      <c r="C33" t="s">
        <v>296</v>
      </c>
      <c r="D33">
        <v>312709</v>
      </c>
      <c r="E33" t="s">
        <v>362</v>
      </c>
      <c r="F33" t="s">
        <v>294</v>
      </c>
      <c r="G33" s="20">
        <v>93366</v>
      </c>
      <c r="H33">
        <v>2021</v>
      </c>
      <c r="I33" t="s">
        <v>365</v>
      </c>
    </row>
    <row r="34" spans="2:9">
      <c r="B34" t="s">
        <v>361</v>
      </c>
      <c r="C34" t="s">
        <v>296</v>
      </c>
      <c r="D34">
        <v>312709</v>
      </c>
      <c r="E34" t="s">
        <v>362</v>
      </c>
      <c r="F34" t="s">
        <v>294</v>
      </c>
      <c r="G34" s="20">
        <v>6419</v>
      </c>
      <c r="H34">
        <v>2021</v>
      </c>
      <c r="I34" t="s">
        <v>355</v>
      </c>
    </row>
    <row r="35" spans="2:9">
      <c r="B35" t="s">
        <v>366</v>
      </c>
      <c r="C35" t="s">
        <v>367</v>
      </c>
      <c r="D35">
        <v>246853</v>
      </c>
      <c r="E35" t="s">
        <v>368</v>
      </c>
      <c r="F35" t="s">
        <v>266</v>
      </c>
      <c r="G35" s="20">
        <v>204936</v>
      </c>
      <c r="H35">
        <v>2021</v>
      </c>
      <c r="I35" t="s">
        <v>369</v>
      </c>
    </row>
    <row r="36" spans="2:9">
      <c r="B36" t="s">
        <v>366</v>
      </c>
      <c r="C36" t="s">
        <v>367</v>
      </c>
      <c r="D36">
        <v>246853</v>
      </c>
      <c r="E36" t="s">
        <v>368</v>
      </c>
      <c r="F36" t="s">
        <v>266</v>
      </c>
      <c r="G36" s="20">
        <v>4909</v>
      </c>
      <c r="H36">
        <v>2021</v>
      </c>
      <c r="I36" t="s">
        <v>355</v>
      </c>
    </row>
    <row r="37" spans="2:9">
      <c r="B37" t="s">
        <v>370</v>
      </c>
      <c r="C37" t="s">
        <v>371</v>
      </c>
      <c r="D37">
        <v>318340</v>
      </c>
      <c r="E37" t="s">
        <v>353</v>
      </c>
      <c r="F37" t="s">
        <v>334</v>
      </c>
      <c r="G37" s="20">
        <v>141905</v>
      </c>
      <c r="H37">
        <v>2021</v>
      </c>
      <c r="I37" t="s">
        <v>372</v>
      </c>
    </row>
    <row r="38" spans="2:9">
      <c r="B38" t="s">
        <v>370</v>
      </c>
      <c r="C38" t="s">
        <v>371</v>
      </c>
      <c r="D38">
        <v>318340</v>
      </c>
      <c r="E38" t="s">
        <v>353</v>
      </c>
      <c r="F38" t="s">
        <v>334</v>
      </c>
      <c r="G38" s="20">
        <v>9238</v>
      </c>
      <c r="H38">
        <v>2021</v>
      </c>
      <c r="I38" t="s">
        <v>355</v>
      </c>
    </row>
    <row r="39" spans="2:9">
      <c r="B39" t="s">
        <v>373</v>
      </c>
      <c r="C39" t="s">
        <v>374</v>
      </c>
      <c r="D39">
        <v>246813</v>
      </c>
      <c r="E39" t="s">
        <v>353</v>
      </c>
      <c r="F39" t="s">
        <v>246</v>
      </c>
      <c r="G39" s="20">
        <v>13328</v>
      </c>
      <c r="H39">
        <v>2021</v>
      </c>
      <c r="I39" t="s">
        <v>375</v>
      </c>
    </row>
    <row r="40" spans="2:9">
      <c r="B40" t="s">
        <v>373</v>
      </c>
      <c r="C40" t="s">
        <v>374</v>
      </c>
      <c r="D40">
        <v>246813</v>
      </c>
      <c r="E40" t="s">
        <v>353</v>
      </c>
      <c r="F40" t="s">
        <v>246</v>
      </c>
      <c r="G40" s="20">
        <v>7163</v>
      </c>
      <c r="H40">
        <v>2021</v>
      </c>
      <c r="I40" t="s">
        <v>355</v>
      </c>
    </row>
    <row r="41" spans="2:9">
      <c r="B41" t="s">
        <v>373</v>
      </c>
      <c r="C41" t="s">
        <v>374</v>
      </c>
      <c r="D41">
        <v>256177</v>
      </c>
      <c r="E41" t="s">
        <v>353</v>
      </c>
      <c r="F41" t="s">
        <v>246</v>
      </c>
      <c r="G41" s="20">
        <v>95752</v>
      </c>
      <c r="H41">
        <v>2021</v>
      </c>
      <c r="I41" t="s">
        <v>376</v>
      </c>
    </row>
    <row r="42" spans="2:9">
      <c r="B42" t="s">
        <v>373</v>
      </c>
      <c r="C42" t="s">
        <v>374</v>
      </c>
      <c r="D42">
        <v>256177</v>
      </c>
      <c r="E42" t="s">
        <v>353</v>
      </c>
      <c r="F42" t="s">
        <v>246</v>
      </c>
      <c r="G42" s="20">
        <v>7163</v>
      </c>
      <c r="H42">
        <v>2021</v>
      </c>
      <c r="I42" t="s">
        <v>355</v>
      </c>
    </row>
    <row r="43" spans="2:9">
      <c r="B43" t="s">
        <v>373</v>
      </c>
      <c r="C43" t="s">
        <v>374</v>
      </c>
      <c r="D43">
        <v>316095</v>
      </c>
      <c r="E43" t="s">
        <v>353</v>
      </c>
      <c r="F43" t="s">
        <v>246</v>
      </c>
      <c r="G43" s="20">
        <v>28505</v>
      </c>
      <c r="H43">
        <v>2021</v>
      </c>
      <c r="I43" t="s">
        <v>377</v>
      </c>
    </row>
    <row r="44" spans="2:9">
      <c r="B44" t="s">
        <v>373</v>
      </c>
      <c r="C44" t="s">
        <v>374</v>
      </c>
      <c r="D44">
        <v>316095</v>
      </c>
      <c r="E44" t="s">
        <v>353</v>
      </c>
      <c r="F44" t="s">
        <v>246</v>
      </c>
      <c r="G44" s="20">
        <v>7163</v>
      </c>
      <c r="H44">
        <v>2021</v>
      </c>
      <c r="I44" t="s">
        <v>355</v>
      </c>
    </row>
    <row r="45" spans="2:9">
      <c r="B45" t="s">
        <v>378</v>
      </c>
      <c r="C45" t="s">
        <v>379</v>
      </c>
      <c r="D45">
        <v>248469</v>
      </c>
      <c r="E45" t="s">
        <v>353</v>
      </c>
      <c r="F45" t="s">
        <v>279</v>
      </c>
      <c r="G45" s="20">
        <v>589405</v>
      </c>
      <c r="H45">
        <v>2021</v>
      </c>
      <c r="I45" t="s">
        <v>380</v>
      </c>
    </row>
    <row r="46" spans="2:9">
      <c r="B46" t="s">
        <v>378</v>
      </c>
      <c r="C46" t="s">
        <v>379</v>
      </c>
      <c r="D46">
        <v>248469</v>
      </c>
      <c r="E46" t="s">
        <v>353</v>
      </c>
      <c r="F46" t="s">
        <v>279</v>
      </c>
      <c r="G46" s="20">
        <v>0</v>
      </c>
      <c r="H46">
        <v>2021</v>
      </c>
      <c r="I46" t="s">
        <v>355</v>
      </c>
    </row>
    <row r="47" spans="2:9">
      <c r="B47" t="s">
        <v>378</v>
      </c>
      <c r="C47" t="s">
        <v>379</v>
      </c>
      <c r="D47">
        <v>248591</v>
      </c>
      <c r="E47" t="s">
        <v>353</v>
      </c>
      <c r="F47" t="s">
        <v>279</v>
      </c>
      <c r="G47" s="20">
        <v>74047</v>
      </c>
      <c r="H47">
        <v>2021</v>
      </c>
      <c r="I47" t="s">
        <v>381</v>
      </c>
    </row>
    <row r="48" spans="2:9">
      <c r="B48" t="s">
        <v>378</v>
      </c>
      <c r="C48" t="s">
        <v>379</v>
      </c>
      <c r="D48">
        <v>248591</v>
      </c>
      <c r="E48" t="s">
        <v>353</v>
      </c>
      <c r="F48" t="s">
        <v>279</v>
      </c>
      <c r="G48" s="20">
        <v>5064</v>
      </c>
      <c r="H48">
        <v>2021</v>
      </c>
      <c r="I48" t="s">
        <v>355</v>
      </c>
    </row>
    <row r="49" spans="2:9">
      <c r="B49" t="s">
        <v>382</v>
      </c>
      <c r="C49" t="s">
        <v>383</v>
      </c>
      <c r="D49">
        <v>315994</v>
      </c>
      <c r="E49" t="s">
        <v>384</v>
      </c>
      <c r="F49" t="s">
        <v>68</v>
      </c>
      <c r="G49" s="20">
        <v>239190</v>
      </c>
      <c r="H49">
        <v>2021</v>
      </c>
      <c r="I49" t="s">
        <v>385</v>
      </c>
    </row>
    <row r="50" spans="2:9">
      <c r="B50" t="s">
        <v>382</v>
      </c>
      <c r="C50" t="s">
        <v>383</v>
      </c>
      <c r="D50">
        <v>315994</v>
      </c>
      <c r="E50" t="s">
        <v>384</v>
      </c>
      <c r="F50" t="s">
        <v>68</v>
      </c>
      <c r="G50" s="20">
        <v>9105</v>
      </c>
      <c r="H50">
        <v>2021</v>
      </c>
      <c r="I50" t="s">
        <v>355</v>
      </c>
    </row>
    <row r="51" spans="2:9">
      <c r="B51" t="s">
        <v>382</v>
      </c>
      <c r="C51" t="s">
        <v>383</v>
      </c>
      <c r="D51">
        <v>316015</v>
      </c>
      <c r="E51" t="s">
        <v>384</v>
      </c>
      <c r="F51" t="s">
        <v>68</v>
      </c>
      <c r="G51" s="20">
        <v>387615</v>
      </c>
      <c r="H51">
        <v>2021</v>
      </c>
      <c r="I51" t="s">
        <v>386</v>
      </c>
    </row>
    <row r="52" spans="2:9">
      <c r="B52" t="s">
        <v>382</v>
      </c>
      <c r="C52" t="s">
        <v>383</v>
      </c>
      <c r="D52">
        <v>316015</v>
      </c>
      <c r="E52" t="s">
        <v>384</v>
      </c>
      <c r="F52" t="s">
        <v>68</v>
      </c>
      <c r="G52" s="20">
        <v>9105</v>
      </c>
      <c r="H52">
        <v>2021</v>
      </c>
      <c r="I52" t="s">
        <v>355</v>
      </c>
    </row>
    <row r="53" spans="2:9">
      <c r="B53" t="s">
        <v>387</v>
      </c>
      <c r="C53" t="s">
        <v>388</v>
      </c>
      <c r="D53">
        <v>256281</v>
      </c>
      <c r="E53" t="s">
        <v>362</v>
      </c>
      <c r="F53" t="s">
        <v>333</v>
      </c>
      <c r="G53" s="20">
        <v>81164</v>
      </c>
      <c r="H53">
        <v>2021</v>
      </c>
      <c r="I53" t="s">
        <v>389</v>
      </c>
    </row>
    <row r="54" spans="2:9">
      <c r="B54" t="s">
        <v>387</v>
      </c>
      <c r="C54" t="s">
        <v>388</v>
      </c>
      <c r="D54">
        <v>256281</v>
      </c>
      <c r="E54" t="s">
        <v>362</v>
      </c>
      <c r="F54" t="s">
        <v>333</v>
      </c>
      <c r="G54" s="20">
        <v>7954</v>
      </c>
      <c r="H54">
        <v>2021</v>
      </c>
      <c r="I54" t="s">
        <v>355</v>
      </c>
    </row>
    <row r="55" spans="2:9">
      <c r="B55" t="s">
        <v>390</v>
      </c>
      <c r="C55" t="s">
        <v>391</v>
      </c>
      <c r="D55">
        <v>219351</v>
      </c>
      <c r="E55" t="s">
        <v>353</v>
      </c>
      <c r="F55" t="s">
        <v>90</v>
      </c>
      <c r="G55" s="20">
        <v>242961</v>
      </c>
      <c r="H55">
        <v>2021</v>
      </c>
      <c r="I55" t="s">
        <v>392</v>
      </c>
    </row>
    <row r="56" spans="2:9">
      <c r="B56" t="s">
        <v>390</v>
      </c>
      <c r="C56" t="s">
        <v>391</v>
      </c>
      <c r="D56">
        <v>219351</v>
      </c>
      <c r="E56" t="s">
        <v>353</v>
      </c>
      <c r="F56" t="s">
        <v>90</v>
      </c>
      <c r="G56" s="20">
        <v>10415</v>
      </c>
      <c r="H56">
        <v>2021</v>
      </c>
      <c r="I56" t="s">
        <v>355</v>
      </c>
    </row>
    <row r="57" spans="2:9">
      <c r="B57" t="s">
        <v>393</v>
      </c>
      <c r="C57" t="s">
        <v>394</v>
      </c>
      <c r="D57">
        <v>257375</v>
      </c>
      <c r="E57" t="s">
        <v>362</v>
      </c>
      <c r="F57" t="s">
        <v>19</v>
      </c>
      <c r="G57" s="20">
        <v>340221</v>
      </c>
      <c r="H57">
        <v>2021</v>
      </c>
      <c r="I57" t="s">
        <v>395</v>
      </c>
    </row>
    <row r="58" spans="2:9">
      <c r="B58" t="s">
        <v>393</v>
      </c>
      <c r="C58" t="s">
        <v>394</v>
      </c>
      <c r="D58">
        <v>257375</v>
      </c>
      <c r="E58" t="s">
        <v>362</v>
      </c>
      <c r="F58" t="s">
        <v>19</v>
      </c>
      <c r="G58" s="20">
        <v>7905</v>
      </c>
      <c r="H58">
        <v>2021</v>
      </c>
      <c r="I58" t="s">
        <v>355</v>
      </c>
    </row>
    <row r="59" spans="2:9">
      <c r="B59" t="s">
        <v>396</v>
      </c>
      <c r="C59" t="s">
        <v>248</v>
      </c>
      <c r="D59">
        <v>316075</v>
      </c>
      <c r="E59" t="s">
        <v>353</v>
      </c>
      <c r="F59" t="s">
        <v>246</v>
      </c>
      <c r="G59" s="20">
        <v>127200</v>
      </c>
      <c r="H59">
        <v>2021</v>
      </c>
      <c r="I59" t="s">
        <v>397</v>
      </c>
    </row>
    <row r="60" spans="2:9">
      <c r="B60" t="s">
        <v>396</v>
      </c>
      <c r="C60" t="s">
        <v>248</v>
      </c>
      <c r="D60">
        <v>316075</v>
      </c>
      <c r="E60" t="s">
        <v>353</v>
      </c>
      <c r="F60" t="s">
        <v>246</v>
      </c>
      <c r="G60" s="20">
        <v>3950</v>
      </c>
      <c r="H60">
        <v>2021</v>
      </c>
      <c r="I60" t="s">
        <v>355</v>
      </c>
    </row>
    <row r="61" spans="2:9">
      <c r="B61" t="s">
        <v>398</v>
      </c>
      <c r="C61" t="s">
        <v>399</v>
      </c>
      <c r="D61">
        <v>311808</v>
      </c>
      <c r="E61" t="s">
        <v>368</v>
      </c>
      <c r="F61" t="s">
        <v>266</v>
      </c>
      <c r="G61" s="20">
        <v>118346</v>
      </c>
      <c r="H61">
        <v>2021</v>
      </c>
      <c r="I61" t="s">
        <v>400</v>
      </c>
    </row>
    <row r="62" spans="2:9">
      <c r="B62" t="s">
        <v>398</v>
      </c>
      <c r="C62" t="s">
        <v>399</v>
      </c>
      <c r="D62">
        <v>311808</v>
      </c>
      <c r="E62" t="s">
        <v>368</v>
      </c>
      <c r="F62" t="s">
        <v>266</v>
      </c>
      <c r="G62" s="20">
        <v>1631</v>
      </c>
      <c r="H62">
        <v>2021</v>
      </c>
      <c r="I62" t="s">
        <v>355</v>
      </c>
    </row>
    <row r="63" spans="2:9">
      <c r="B63" t="s">
        <v>401</v>
      </c>
      <c r="C63" t="s">
        <v>402</v>
      </c>
      <c r="D63">
        <v>319029</v>
      </c>
      <c r="E63" t="s">
        <v>368</v>
      </c>
      <c r="F63" t="s">
        <v>332</v>
      </c>
      <c r="G63" s="20">
        <v>192309</v>
      </c>
      <c r="H63">
        <v>2021</v>
      </c>
      <c r="I63" t="s">
        <v>403</v>
      </c>
    </row>
    <row r="64" spans="2:9">
      <c r="B64" t="s">
        <v>401</v>
      </c>
      <c r="C64" t="s">
        <v>402</v>
      </c>
      <c r="D64">
        <v>319029</v>
      </c>
      <c r="E64" t="s">
        <v>368</v>
      </c>
      <c r="F64" t="s">
        <v>332</v>
      </c>
      <c r="G64" s="20">
        <v>1</v>
      </c>
      <c r="H64">
        <v>2021</v>
      </c>
      <c r="I64" t="s">
        <v>355</v>
      </c>
    </row>
    <row r="65" spans="2:9">
      <c r="B65" t="s">
        <v>404</v>
      </c>
      <c r="C65" t="s">
        <v>405</v>
      </c>
      <c r="D65">
        <v>257172</v>
      </c>
      <c r="E65" t="s">
        <v>368</v>
      </c>
      <c r="F65" t="s">
        <v>266</v>
      </c>
      <c r="G65" s="20">
        <v>138240</v>
      </c>
      <c r="H65">
        <v>2021</v>
      </c>
      <c r="I65" t="s">
        <v>406</v>
      </c>
    </row>
    <row r="66" spans="2:9">
      <c r="B66" t="s">
        <v>404</v>
      </c>
      <c r="C66" t="s">
        <v>405</v>
      </c>
      <c r="D66">
        <v>257172</v>
      </c>
      <c r="E66" t="s">
        <v>368</v>
      </c>
      <c r="F66" t="s">
        <v>266</v>
      </c>
      <c r="G66" s="20">
        <v>1516</v>
      </c>
      <c r="H66">
        <v>2021</v>
      </c>
      <c r="I66" t="s">
        <v>355</v>
      </c>
    </row>
    <row r="67" spans="2:9">
      <c r="B67" t="s">
        <v>404</v>
      </c>
      <c r="C67" t="s">
        <v>405</v>
      </c>
      <c r="D67">
        <v>318707</v>
      </c>
      <c r="E67" t="s">
        <v>368</v>
      </c>
      <c r="F67" t="s">
        <v>266</v>
      </c>
      <c r="G67" s="20">
        <v>39874</v>
      </c>
      <c r="H67">
        <v>2021</v>
      </c>
      <c r="I67" t="s">
        <v>407</v>
      </c>
    </row>
    <row r="68" spans="2:9">
      <c r="B68" t="s">
        <v>404</v>
      </c>
      <c r="C68" t="s">
        <v>405</v>
      </c>
      <c r="D68">
        <v>318707</v>
      </c>
      <c r="E68" t="s">
        <v>368</v>
      </c>
      <c r="F68" t="s">
        <v>266</v>
      </c>
      <c r="G68" s="20">
        <v>3316</v>
      </c>
      <c r="H68">
        <v>2021</v>
      </c>
      <c r="I68" t="s">
        <v>355</v>
      </c>
    </row>
    <row r="69" spans="2:9">
      <c r="B69" t="s">
        <v>408</v>
      </c>
      <c r="C69" t="s">
        <v>409</v>
      </c>
      <c r="D69">
        <v>307259</v>
      </c>
      <c r="E69" t="s">
        <v>362</v>
      </c>
      <c r="F69" t="s">
        <v>148</v>
      </c>
      <c r="G69" s="20">
        <v>205064</v>
      </c>
      <c r="H69">
        <v>2021</v>
      </c>
      <c r="I69" t="s">
        <v>410</v>
      </c>
    </row>
    <row r="70" spans="2:9">
      <c r="B70" t="s">
        <v>408</v>
      </c>
      <c r="C70" t="s">
        <v>409</v>
      </c>
      <c r="D70">
        <v>307259</v>
      </c>
      <c r="E70" t="s">
        <v>362</v>
      </c>
      <c r="F70" t="s">
        <v>148</v>
      </c>
      <c r="G70" s="20">
        <v>11131</v>
      </c>
      <c r="H70">
        <v>2021</v>
      </c>
      <c r="I70" t="s">
        <v>411</v>
      </c>
    </row>
    <row r="71" spans="2:9">
      <c r="B71" t="s">
        <v>412</v>
      </c>
      <c r="C71" t="s">
        <v>413</v>
      </c>
      <c r="D71">
        <v>307282</v>
      </c>
      <c r="E71" t="s">
        <v>362</v>
      </c>
      <c r="F71" t="s">
        <v>152</v>
      </c>
      <c r="G71" s="20">
        <v>272172</v>
      </c>
      <c r="H71">
        <v>2021</v>
      </c>
      <c r="I71" t="s">
        <v>414</v>
      </c>
    </row>
    <row r="72" spans="2:9">
      <c r="B72" t="s">
        <v>412</v>
      </c>
      <c r="C72" t="s">
        <v>413</v>
      </c>
      <c r="D72">
        <v>307282</v>
      </c>
      <c r="E72" t="s">
        <v>362</v>
      </c>
      <c r="F72" t="s">
        <v>152</v>
      </c>
      <c r="G72" s="20">
        <v>1364</v>
      </c>
      <c r="H72">
        <v>2021</v>
      </c>
      <c r="I72" t="s">
        <v>355</v>
      </c>
    </row>
    <row r="73" spans="2:9">
      <c r="B73" t="s">
        <v>415</v>
      </c>
      <c r="C73" t="s">
        <v>416</v>
      </c>
      <c r="D73">
        <v>242955</v>
      </c>
      <c r="E73" t="s">
        <v>358</v>
      </c>
      <c r="F73" t="s">
        <v>298</v>
      </c>
      <c r="G73" s="20">
        <v>274106</v>
      </c>
      <c r="H73">
        <v>2021</v>
      </c>
      <c r="I73" t="s">
        <v>417</v>
      </c>
    </row>
    <row r="74" spans="2:9">
      <c r="B74" t="s">
        <v>415</v>
      </c>
      <c r="C74" t="s">
        <v>416</v>
      </c>
      <c r="D74">
        <v>242955</v>
      </c>
      <c r="E74" t="s">
        <v>358</v>
      </c>
      <c r="F74" t="s">
        <v>298</v>
      </c>
      <c r="G74" s="20">
        <v>4800</v>
      </c>
      <c r="H74">
        <v>2021</v>
      </c>
      <c r="I74" t="s">
        <v>355</v>
      </c>
    </row>
    <row r="75" spans="2:9">
      <c r="B75" t="s">
        <v>418</v>
      </c>
      <c r="C75" t="s">
        <v>419</v>
      </c>
      <c r="D75">
        <v>240373</v>
      </c>
      <c r="E75" t="s">
        <v>384</v>
      </c>
      <c r="F75" t="s">
        <v>260</v>
      </c>
      <c r="G75" s="20">
        <v>210362</v>
      </c>
      <c r="H75">
        <v>2021</v>
      </c>
      <c r="I75" t="s">
        <v>420</v>
      </c>
    </row>
    <row r="76" spans="2:9">
      <c r="B76" t="s">
        <v>418</v>
      </c>
      <c r="C76" t="s">
        <v>419</v>
      </c>
      <c r="D76">
        <v>240373</v>
      </c>
      <c r="E76" t="s">
        <v>384</v>
      </c>
      <c r="F76" t="s">
        <v>260</v>
      </c>
      <c r="G76" s="20">
        <v>9105</v>
      </c>
      <c r="H76">
        <v>2021</v>
      </c>
      <c r="I76" t="s">
        <v>355</v>
      </c>
    </row>
    <row r="77" spans="2:9">
      <c r="B77" t="s">
        <v>418</v>
      </c>
      <c r="C77" t="s">
        <v>419</v>
      </c>
      <c r="D77">
        <v>306053</v>
      </c>
      <c r="E77" t="s">
        <v>384</v>
      </c>
      <c r="F77" t="s">
        <v>260</v>
      </c>
      <c r="G77" s="20">
        <v>108994</v>
      </c>
      <c r="H77">
        <v>2021</v>
      </c>
      <c r="I77" t="s">
        <v>421</v>
      </c>
    </row>
    <row r="78" spans="2:9">
      <c r="B78" t="s">
        <v>418</v>
      </c>
      <c r="C78" t="s">
        <v>419</v>
      </c>
      <c r="D78">
        <v>306053</v>
      </c>
      <c r="E78" t="s">
        <v>384</v>
      </c>
      <c r="F78" t="s">
        <v>260</v>
      </c>
      <c r="G78" s="20">
        <v>9105</v>
      </c>
      <c r="H78">
        <v>2021</v>
      </c>
      <c r="I78" t="s">
        <v>355</v>
      </c>
    </row>
    <row r="79" spans="2:9">
      <c r="B79" t="s">
        <v>422</v>
      </c>
      <c r="C79" t="s">
        <v>423</v>
      </c>
      <c r="D79">
        <v>244816</v>
      </c>
      <c r="E79" t="s">
        <v>362</v>
      </c>
      <c r="F79" t="s">
        <v>152</v>
      </c>
      <c r="G79" s="20">
        <v>22322</v>
      </c>
      <c r="H79">
        <v>2021</v>
      </c>
      <c r="I79" t="s">
        <v>424</v>
      </c>
    </row>
    <row r="80" spans="2:9">
      <c r="B80" t="s">
        <v>422</v>
      </c>
      <c r="C80" t="s">
        <v>423</v>
      </c>
      <c r="D80">
        <v>244816</v>
      </c>
      <c r="E80" t="s">
        <v>362</v>
      </c>
      <c r="F80" t="s">
        <v>152</v>
      </c>
      <c r="G80" s="20">
        <v>8004</v>
      </c>
      <c r="H80">
        <v>2021</v>
      </c>
      <c r="I80" t="s">
        <v>355</v>
      </c>
    </row>
    <row r="81" spans="2:9">
      <c r="B81" t="s">
        <v>425</v>
      </c>
      <c r="C81" t="s">
        <v>426</v>
      </c>
      <c r="D81">
        <v>318445</v>
      </c>
      <c r="E81" t="s">
        <v>353</v>
      </c>
      <c r="F81" t="s">
        <v>90</v>
      </c>
      <c r="G81" s="20">
        <v>120092</v>
      </c>
      <c r="H81">
        <v>2021</v>
      </c>
      <c r="I81" t="s">
        <v>427</v>
      </c>
    </row>
    <row r="82" spans="2:9">
      <c r="B82" t="s">
        <v>425</v>
      </c>
      <c r="C82" t="s">
        <v>426</v>
      </c>
      <c r="D82">
        <v>318445</v>
      </c>
      <c r="E82" t="s">
        <v>353</v>
      </c>
      <c r="F82" t="s">
        <v>90</v>
      </c>
      <c r="G82" s="20">
        <v>4072</v>
      </c>
      <c r="H82">
        <v>2021</v>
      </c>
      <c r="I82" t="s">
        <v>355</v>
      </c>
    </row>
    <row r="83" spans="2:9">
      <c r="B83" t="s">
        <v>428</v>
      </c>
      <c r="C83" t="s">
        <v>429</v>
      </c>
      <c r="D83">
        <v>308967</v>
      </c>
      <c r="E83" t="s">
        <v>368</v>
      </c>
      <c r="F83" t="s">
        <v>234</v>
      </c>
      <c r="G83" s="20">
        <v>22254</v>
      </c>
      <c r="H83">
        <v>2021</v>
      </c>
      <c r="I83" t="s">
        <v>430</v>
      </c>
    </row>
    <row r="84" spans="2:9">
      <c r="B84" t="s">
        <v>428</v>
      </c>
      <c r="C84" t="s">
        <v>429</v>
      </c>
      <c r="D84">
        <v>308967</v>
      </c>
      <c r="E84" t="s">
        <v>368</v>
      </c>
      <c r="F84" t="s">
        <v>234</v>
      </c>
      <c r="G84" s="20">
        <v>4943</v>
      </c>
      <c r="H84">
        <v>2021</v>
      </c>
      <c r="I84" t="s">
        <v>355</v>
      </c>
    </row>
    <row r="85" spans="2:9">
      <c r="B85" t="s">
        <v>431</v>
      </c>
      <c r="C85" t="s">
        <v>432</v>
      </c>
      <c r="D85">
        <v>227046</v>
      </c>
      <c r="E85" t="s">
        <v>433</v>
      </c>
      <c r="F85" t="s">
        <v>94</v>
      </c>
      <c r="G85" s="20">
        <v>82300</v>
      </c>
      <c r="H85">
        <v>2021</v>
      </c>
      <c r="I85" t="s">
        <v>434</v>
      </c>
    </row>
    <row r="86" spans="2:9">
      <c r="B86" t="s">
        <v>431</v>
      </c>
      <c r="C86" t="s">
        <v>432</v>
      </c>
      <c r="D86">
        <v>227046</v>
      </c>
      <c r="E86" t="s">
        <v>433</v>
      </c>
      <c r="F86" t="s">
        <v>94</v>
      </c>
      <c r="G86" s="20">
        <v>0</v>
      </c>
      <c r="H86">
        <v>2021</v>
      </c>
      <c r="I86" t="s">
        <v>355</v>
      </c>
    </row>
    <row r="87" spans="2:9">
      <c r="B87" t="s">
        <v>435</v>
      </c>
      <c r="C87" t="s">
        <v>436</v>
      </c>
      <c r="D87">
        <v>255196</v>
      </c>
      <c r="E87" t="s">
        <v>353</v>
      </c>
      <c r="F87" t="s">
        <v>246</v>
      </c>
      <c r="G87" s="20">
        <v>264553</v>
      </c>
      <c r="H87">
        <v>2021</v>
      </c>
      <c r="I87" t="s">
        <v>437</v>
      </c>
    </row>
    <row r="88" spans="2:9">
      <c r="B88" t="s">
        <v>435</v>
      </c>
      <c r="C88" t="s">
        <v>436</v>
      </c>
      <c r="D88">
        <v>255196</v>
      </c>
      <c r="E88" t="s">
        <v>353</v>
      </c>
      <c r="F88" t="s">
        <v>246</v>
      </c>
      <c r="G88" s="20">
        <v>6953</v>
      </c>
      <c r="H88">
        <v>2021</v>
      </c>
      <c r="I88" t="s">
        <v>355</v>
      </c>
    </row>
    <row r="89" spans="2:9">
      <c r="B89" t="s">
        <v>438</v>
      </c>
      <c r="C89" t="s">
        <v>439</v>
      </c>
      <c r="D89">
        <v>313859</v>
      </c>
      <c r="E89" t="s">
        <v>362</v>
      </c>
      <c r="F89" t="s">
        <v>104</v>
      </c>
      <c r="G89" s="20">
        <v>110524</v>
      </c>
      <c r="H89">
        <v>2021</v>
      </c>
      <c r="I89" t="s">
        <v>440</v>
      </c>
    </row>
    <row r="90" spans="2:9">
      <c r="B90" t="s">
        <v>438</v>
      </c>
      <c r="C90" t="s">
        <v>439</v>
      </c>
      <c r="D90">
        <v>313859</v>
      </c>
      <c r="E90" t="s">
        <v>362</v>
      </c>
      <c r="F90" t="s">
        <v>104</v>
      </c>
      <c r="G90" s="20">
        <v>12306</v>
      </c>
      <c r="H90">
        <v>2021</v>
      </c>
      <c r="I90" t="s">
        <v>355</v>
      </c>
    </row>
    <row r="91" spans="2:9">
      <c r="B91" t="s">
        <v>441</v>
      </c>
      <c r="C91" t="s">
        <v>442</v>
      </c>
      <c r="D91">
        <v>304922</v>
      </c>
      <c r="E91" t="s">
        <v>368</v>
      </c>
      <c r="F91" t="s">
        <v>266</v>
      </c>
      <c r="G91" s="20">
        <v>162258</v>
      </c>
      <c r="H91">
        <v>2021</v>
      </c>
      <c r="I91" t="s">
        <v>443</v>
      </c>
    </row>
    <row r="92" spans="2:9">
      <c r="B92" t="s">
        <v>441</v>
      </c>
      <c r="C92" t="s">
        <v>442</v>
      </c>
      <c r="D92">
        <v>304922</v>
      </c>
      <c r="E92" t="s">
        <v>368</v>
      </c>
      <c r="F92" t="s">
        <v>266</v>
      </c>
      <c r="G92" s="20">
        <v>5070</v>
      </c>
      <c r="H92">
        <v>2021</v>
      </c>
      <c r="I92" t="s">
        <v>355</v>
      </c>
    </row>
    <row r="93" spans="2:9">
      <c r="B93" t="s">
        <v>444</v>
      </c>
      <c r="C93" t="s">
        <v>445</v>
      </c>
      <c r="D93">
        <v>225278</v>
      </c>
      <c r="E93" t="s">
        <v>358</v>
      </c>
      <c r="F93" t="s">
        <v>125</v>
      </c>
      <c r="G93" s="20">
        <v>255848</v>
      </c>
      <c r="H93">
        <v>2021</v>
      </c>
      <c r="I93" t="s">
        <v>446</v>
      </c>
    </row>
    <row r="94" spans="2:9">
      <c r="B94" t="s">
        <v>444</v>
      </c>
      <c r="C94" t="s">
        <v>445</v>
      </c>
      <c r="D94">
        <v>225278</v>
      </c>
      <c r="E94" t="s">
        <v>358</v>
      </c>
      <c r="F94" t="s">
        <v>125</v>
      </c>
      <c r="G94" s="20">
        <v>2917</v>
      </c>
      <c r="H94">
        <v>2021</v>
      </c>
      <c r="I94" t="s">
        <v>355</v>
      </c>
    </row>
    <row r="95" spans="2:9">
      <c r="B95" t="s">
        <v>447</v>
      </c>
      <c r="C95" t="s">
        <v>448</v>
      </c>
      <c r="D95">
        <v>317575</v>
      </c>
      <c r="E95" t="s">
        <v>353</v>
      </c>
      <c r="F95" t="s">
        <v>159</v>
      </c>
      <c r="G95" s="20">
        <v>42000</v>
      </c>
      <c r="H95">
        <v>2021</v>
      </c>
      <c r="I95" t="s">
        <v>449</v>
      </c>
    </row>
    <row r="96" spans="2:9">
      <c r="B96" t="s">
        <v>447</v>
      </c>
      <c r="C96" t="s">
        <v>448</v>
      </c>
      <c r="D96">
        <v>317575</v>
      </c>
      <c r="E96" t="s">
        <v>353</v>
      </c>
      <c r="F96" t="s">
        <v>159</v>
      </c>
      <c r="G96" s="20">
        <v>7760</v>
      </c>
      <c r="H96">
        <v>2021</v>
      </c>
      <c r="I96" t="s">
        <v>355</v>
      </c>
    </row>
    <row r="97" spans="2:9">
      <c r="B97" t="s">
        <v>450</v>
      </c>
      <c r="C97" t="s">
        <v>300</v>
      </c>
      <c r="D97">
        <v>318756</v>
      </c>
      <c r="E97" t="s">
        <v>358</v>
      </c>
      <c r="F97" t="s">
        <v>298</v>
      </c>
      <c r="G97" s="20">
        <v>133078</v>
      </c>
      <c r="H97">
        <v>2021</v>
      </c>
      <c r="I97" t="s">
        <v>451</v>
      </c>
    </row>
    <row r="98" spans="2:9">
      <c r="B98" t="s">
        <v>450</v>
      </c>
      <c r="C98" t="s">
        <v>300</v>
      </c>
      <c r="D98">
        <v>318756</v>
      </c>
      <c r="E98" t="s">
        <v>358</v>
      </c>
      <c r="F98" t="s">
        <v>298</v>
      </c>
      <c r="G98" s="20">
        <v>1</v>
      </c>
      <c r="H98">
        <v>2021</v>
      </c>
      <c r="I98" t="s">
        <v>452</v>
      </c>
    </row>
    <row r="99" spans="2:9">
      <c r="B99" t="s">
        <v>453</v>
      </c>
      <c r="C99" t="s">
        <v>454</v>
      </c>
      <c r="D99">
        <v>243535</v>
      </c>
      <c r="E99" t="s">
        <v>368</v>
      </c>
      <c r="F99" t="s">
        <v>266</v>
      </c>
      <c r="G99" s="20">
        <v>155401</v>
      </c>
      <c r="H99">
        <v>2021</v>
      </c>
      <c r="I99" t="s">
        <v>455</v>
      </c>
    </row>
    <row r="100" spans="2:9">
      <c r="B100" t="s">
        <v>453</v>
      </c>
      <c r="C100" t="s">
        <v>454</v>
      </c>
      <c r="D100">
        <v>243535</v>
      </c>
      <c r="E100" t="s">
        <v>368</v>
      </c>
      <c r="F100" t="s">
        <v>266</v>
      </c>
      <c r="G100" s="20">
        <v>0</v>
      </c>
      <c r="H100">
        <v>2021</v>
      </c>
      <c r="I100" t="s">
        <v>355</v>
      </c>
    </row>
    <row r="101" spans="2:9">
      <c r="B101" t="s">
        <v>456</v>
      </c>
      <c r="C101" t="s">
        <v>457</v>
      </c>
      <c r="D101">
        <v>226916</v>
      </c>
      <c r="E101" t="s">
        <v>362</v>
      </c>
      <c r="F101" t="s">
        <v>142</v>
      </c>
      <c r="G101" s="20">
        <v>68475</v>
      </c>
      <c r="H101">
        <v>2021</v>
      </c>
      <c r="I101" t="s">
        <v>458</v>
      </c>
    </row>
    <row r="102" spans="2:9">
      <c r="B102" t="s">
        <v>456</v>
      </c>
      <c r="C102" t="s">
        <v>457</v>
      </c>
      <c r="D102">
        <v>226916</v>
      </c>
      <c r="E102" t="s">
        <v>362</v>
      </c>
      <c r="F102" t="s">
        <v>142</v>
      </c>
      <c r="G102" s="20">
        <v>16608</v>
      </c>
      <c r="H102">
        <v>2021</v>
      </c>
      <c r="I102" t="s">
        <v>355</v>
      </c>
    </row>
    <row r="103" spans="2:9">
      <c r="B103" t="s">
        <v>456</v>
      </c>
      <c r="C103" t="s">
        <v>457</v>
      </c>
      <c r="D103">
        <v>226919</v>
      </c>
      <c r="E103" t="s">
        <v>362</v>
      </c>
      <c r="F103" t="s">
        <v>142</v>
      </c>
      <c r="G103" s="20">
        <v>0</v>
      </c>
      <c r="H103">
        <v>2021</v>
      </c>
      <c r="I103" t="s">
        <v>459</v>
      </c>
    </row>
    <row r="104" spans="2:9">
      <c r="B104" t="s">
        <v>456</v>
      </c>
      <c r="C104" t="s">
        <v>457</v>
      </c>
      <c r="D104">
        <v>226919</v>
      </c>
      <c r="E104" t="s">
        <v>362</v>
      </c>
      <c r="F104" t="s">
        <v>142</v>
      </c>
      <c r="G104" s="20">
        <v>3003</v>
      </c>
      <c r="H104">
        <v>2021</v>
      </c>
      <c r="I104" t="s">
        <v>355</v>
      </c>
    </row>
    <row r="105" spans="2:9">
      <c r="B105" t="s">
        <v>460</v>
      </c>
      <c r="C105" t="s">
        <v>461</v>
      </c>
      <c r="D105">
        <v>244901</v>
      </c>
      <c r="E105" t="s">
        <v>368</v>
      </c>
      <c r="F105" t="s">
        <v>266</v>
      </c>
      <c r="G105" s="20">
        <v>278110</v>
      </c>
      <c r="H105">
        <v>2021</v>
      </c>
      <c r="I105" t="s">
        <v>462</v>
      </c>
    </row>
    <row r="106" spans="2:9">
      <c r="B106" t="s">
        <v>460</v>
      </c>
      <c r="C106" t="s">
        <v>461</v>
      </c>
      <c r="D106">
        <v>244901</v>
      </c>
      <c r="E106" t="s">
        <v>368</v>
      </c>
      <c r="F106" t="s">
        <v>266</v>
      </c>
      <c r="G106" s="20">
        <v>4325</v>
      </c>
      <c r="H106">
        <v>2021</v>
      </c>
      <c r="I106" t="s">
        <v>355</v>
      </c>
    </row>
    <row r="107" spans="2:9">
      <c r="B107" t="s">
        <v>463</v>
      </c>
      <c r="C107" t="s">
        <v>464</v>
      </c>
      <c r="D107">
        <v>309265</v>
      </c>
      <c r="E107" t="s">
        <v>353</v>
      </c>
      <c r="F107" t="s">
        <v>246</v>
      </c>
      <c r="G107" s="20">
        <v>223638</v>
      </c>
      <c r="H107">
        <v>2021</v>
      </c>
      <c r="I107" t="s">
        <v>465</v>
      </c>
    </row>
    <row r="108" spans="2:9">
      <c r="B108" t="s">
        <v>463</v>
      </c>
      <c r="C108" t="s">
        <v>464</v>
      </c>
      <c r="D108">
        <v>309265</v>
      </c>
      <c r="E108" t="s">
        <v>353</v>
      </c>
      <c r="F108" t="s">
        <v>246</v>
      </c>
      <c r="G108" s="20">
        <v>15848</v>
      </c>
      <c r="H108">
        <v>2021</v>
      </c>
      <c r="I108" t="s">
        <v>355</v>
      </c>
    </row>
    <row r="109" spans="2:9">
      <c r="B109" t="s">
        <v>466</v>
      </c>
      <c r="C109" t="s">
        <v>467</v>
      </c>
      <c r="D109">
        <v>256343</v>
      </c>
      <c r="E109" t="s">
        <v>368</v>
      </c>
      <c r="F109" t="s">
        <v>337</v>
      </c>
      <c r="G109" s="20">
        <v>17811</v>
      </c>
      <c r="H109">
        <v>2021</v>
      </c>
      <c r="I109" t="s">
        <v>468</v>
      </c>
    </row>
    <row r="110" spans="2:9">
      <c r="B110" t="s">
        <v>466</v>
      </c>
      <c r="C110" t="s">
        <v>467</v>
      </c>
      <c r="D110">
        <v>256343</v>
      </c>
      <c r="E110" t="s">
        <v>368</v>
      </c>
      <c r="F110" t="s">
        <v>337</v>
      </c>
      <c r="G110" s="20">
        <v>1013</v>
      </c>
      <c r="H110">
        <v>2021</v>
      </c>
      <c r="I110" t="s">
        <v>355</v>
      </c>
    </row>
    <row r="111" spans="2:9">
      <c r="B111" t="s">
        <v>469</v>
      </c>
      <c r="C111" t="s">
        <v>470</v>
      </c>
      <c r="D111">
        <v>296334</v>
      </c>
      <c r="E111" t="s">
        <v>384</v>
      </c>
      <c r="F111" t="s">
        <v>252</v>
      </c>
      <c r="G111" s="20">
        <v>289926</v>
      </c>
      <c r="H111">
        <v>2021</v>
      </c>
      <c r="I111" t="s">
        <v>471</v>
      </c>
    </row>
    <row r="112" spans="2:9">
      <c r="B112" t="s">
        <v>469</v>
      </c>
      <c r="C112" t="s">
        <v>470</v>
      </c>
      <c r="D112">
        <v>296334</v>
      </c>
      <c r="E112" t="s">
        <v>384</v>
      </c>
      <c r="F112" t="s">
        <v>252</v>
      </c>
      <c r="G112" s="20">
        <v>9105</v>
      </c>
      <c r="H112">
        <v>2021</v>
      </c>
      <c r="I112" t="s">
        <v>355</v>
      </c>
    </row>
    <row r="113" spans="2:9">
      <c r="B113" t="s">
        <v>472</v>
      </c>
      <c r="C113" t="s">
        <v>473</v>
      </c>
      <c r="D113">
        <v>319052</v>
      </c>
      <c r="E113" t="s">
        <v>368</v>
      </c>
      <c r="F113" t="s">
        <v>182</v>
      </c>
      <c r="G113" s="20">
        <v>144000</v>
      </c>
      <c r="H113">
        <v>2021</v>
      </c>
      <c r="I113" t="s">
        <v>474</v>
      </c>
    </row>
    <row r="114" spans="2:9">
      <c r="B114" t="s">
        <v>472</v>
      </c>
      <c r="C114" t="s">
        <v>473</v>
      </c>
      <c r="D114">
        <v>319052</v>
      </c>
      <c r="E114" t="s">
        <v>368</v>
      </c>
      <c r="F114" t="s">
        <v>182</v>
      </c>
      <c r="G114" s="20">
        <v>6000</v>
      </c>
      <c r="H114">
        <v>2021</v>
      </c>
      <c r="I114" t="s">
        <v>355</v>
      </c>
    </row>
    <row r="115" spans="2:9">
      <c r="B115" t="s">
        <v>475</v>
      </c>
      <c r="C115" t="s">
        <v>243</v>
      </c>
      <c r="D115">
        <v>172956</v>
      </c>
      <c r="E115" t="s">
        <v>353</v>
      </c>
      <c r="F115" t="s">
        <v>241</v>
      </c>
      <c r="G115" s="20">
        <v>433918</v>
      </c>
      <c r="H115">
        <v>2021</v>
      </c>
      <c r="I115" t="s">
        <v>476</v>
      </c>
    </row>
    <row r="116" spans="2:9">
      <c r="B116" t="s">
        <v>475</v>
      </c>
      <c r="C116" t="s">
        <v>243</v>
      </c>
      <c r="D116">
        <v>172956</v>
      </c>
      <c r="E116" t="s">
        <v>353</v>
      </c>
      <c r="F116" t="s">
        <v>241</v>
      </c>
      <c r="G116" s="20">
        <v>19720</v>
      </c>
      <c r="H116">
        <v>2021</v>
      </c>
      <c r="I116" t="s">
        <v>355</v>
      </c>
    </row>
    <row r="117" spans="2:9">
      <c r="B117" t="s">
        <v>475</v>
      </c>
      <c r="C117" t="s">
        <v>243</v>
      </c>
      <c r="D117">
        <v>237280</v>
      </c>
      <c r="E117" t="s">
        <v>353</v>
      </c>
      <c r="F117" t="s">
        <v>241</v>
      </c>
      <c r="G117" s="20">
        <v>645187</v>
      </c>
      <c r="H117">
        <v>2021</v>
      </c>
      <c r="I117" t="s">
        <v>477</v>
      </c>
    </row>
    <row r="118" spans="2:9">
      <c r="B118" t="s">
        <v>475</v>
      </c>
      <c r="C118" t="s">
        <v>243</v>
      </c>
      <c r="D118">
        <v>237280</v>
      </c>
      <c r="E118" t="s">
        <v>353</v>
      </c>
      <c r="F118" t="s">
        <v>241</v>
      </c>
      <c r="G118" s="20">
        <v>19720</v>
      </c>
      <c r="H118">
        <v>2021</v>
      </c>
      <c r="I118" t="s">
        <v>355</v>
      </c>
    </row>
    <row r="119" spans="2:9">
      <c r="B119" t="s">
        <v>475</v>
      </c>
      <c r="C119" t="s">
        <v>243</v>
      </c>
      <c r="D119">
        <v>237331</v>
      </c>
      <c r="E119" t="s">
        <v>353</v>
      </c>
      <c r="F119" t="s">
        <v>241</v>
      </c>
      <c r="G119" s="20">
        <v>799280</v>
      </c>
      <c r="H119">
        <v>2021</v>
      </c>
      <c r="I119" t="s">
        <v>478</v>
      </c>
    </row>
    <row r="120" spans="2:9">
      <c r="B120" t="s">
        <v>475</v>
      </c>
      <c r="C120" t="s">
        <v>243</v>
      </c>
      <c r="D120">
        <v>237331</v>
      </c>
      <c r="E120" t="s">
        <v>353</v>
      </c>
      <c r="F120" t="s">
        <v>241</v>
      </c>
      <c r="G120" s="20">
        <v>19720</v>
      </c>
      <c r="H120">
        <v>2021</v>
      </c>
      <c r="I120" t="s">
        <v>355</v>
      </c>
    </row>
    <row r="121" spans="2:9">
      <c r="B121" t="s">
        <v>479</v>
      </c>
      <c r="C121" t="s">
        <v>480</v>
      </c>
      <c r="D121">
        <v>246474</v>
      </c>
      <c r="E121" t="s">
        <v>362</v>
      </c>
      <c r="F121" t="s">
        <v>336</v>
      </c>
      <c r="G121" s="20">
        <v>99000</v>
      </c>
      <c r="H121">
        <v>2021</v>
      </c>
      <c r="I121" t="s">
        <v>481</v>
      </c>
    </row>
    <row r="122" spans="2:9">
      <c r="B122" t="s">
        <v>479</v>
      </c>
      <c r="C122" t="s">
        <v>480</v>
      </c>
      <c r="D122">
        <v>246474</v>
      </c>
      <c r="E122" t="s">
        <v>362</v>
      </c>
      <c r="F122" t="s">
        <v>336</v>
      </c>
      <c r="G122" s="20">
        <v>8104</v>
      </c>
      <c r="H122">
        <v>2021</v>
      </c>
      <c r="I122" t="s">
        <v>355</v>
      </c>
    </row>
    <row r="123" spans="2:9">
      <c r="B123" t="s">
        <v>482</v>
      </c>
      <c r="C123" t="s">
        <v>483</v>
      </c>
      <c r="D123">
        <v>318984</v>
      </c>
      <c r="E123" t="s">
        <v>353</v>
      </c>
      <c r="F123" t="s">
        <v>15</v>
      </c>
      <c r="G123" s="20">
        <v>248360</v>
      </c>
      <c r="H123">
        <v>2021</v>
      </c>
      <c r="I123" t="s">
        <v>484</v>
      </c>
    </row>
    <row r="124" spans="2:9">
      <c r="B124" t="s">
        <v>482</v>
      </c>
      <c r="C124" t="s">
        <v>483</v>
      </c>
      <c r="D124">
        <v>318984</v>
      </c>
      <c r="E124" t="s">
        <v>353</v>
      </c>
      <c r="F124" t="s">
        <v>15</v>
      </c>
      <c r="G124" s="20">
        <v>7954</v>
      </c>
      <c r="H124">
        <v>2021</v>
      </c>
      <c r="I124" t="s">
        <v>355</v>
      </c>
    </row>
    <row r="125" spans="2:9">
      <c r="B125" t="s">
        <v>485</v>
      </c>
      <c r="C125" t="s">
        <v>486</v>
      </c>
      <c r="D125">
        <v>258019</v>
      </c>
      <c r="E125" t="s">
        <v>384</v>
      </c>
      <c r="F125" t="s">
        <v>194</v>
      </c>
      <c r="G125" s="20">
        <v>420320</v>
      </c>
      <c r="H125">
        <v>2021</v>
      </c>
      <c r="I125" t="s">
        <v>487</v>
      </c>
    </row>
    <row r="126" spans="2:9">
      <c r="B126" t="s">
        <v>485</v>
      </c>
      <c r="C126" t="s">
        <v>486</v>
      </c>
      <c r="D126">
        <v>258019</v>
      </c>
      <c r="E126" t="s">
        <v>384</v>
      </c>
      <c r="F126" t="s">
        <v>194</v>
      </c>
      <c r="G126" s="20">
        <v>9105</v>
      </c>
      <c r="H126">
        <v>2021</v>
      </c>
      <c r="I126" t="s">
        <v>355</v>
      </c>
    </row>
    <row r="127" spans="2:9">
      <c r="B127" t="s">
        <v>488</v>
      </c>
      <c r="C127" t="s">
        <v>489</v>
      </c>
      <c r="D127">
        <v>232935</v>
      </c>
      <c r="E127" t="s">
        <v>368</v>
      </c>
      <c r="F127" t="s">
        <v>207</v>
      </c>
      <c r="G127" s="20">
        <v>164349</v>
      </c>
      <c r="H127">
        <v>2021</v>
      </c>
      <c r="I127" t="s">
        <v>490</v>
      </c>
    </row>
    <row r="128" spans="2:9">
      <c r="B128" t="s">
        <v>488</v>
      </c>
      <c r="C128" t="s">
        <v>489</v>
      </c>
      <c r="D128">
        <v>232935</v>
      </c>
      <c r="E128" t="s">
        <v>368</v>
      </c>
      <c r="F128" t="s">
        <v>207</v>
      </c>
      <c r="G128" s="20">
        <v>4101</v>
      </c>
      <c r="H128">
        <v>2021</v>
      </c>
      <c r="I128" t="s">
        <v>355</v>
      </c>
    </row>
    <row r="129" spans="2:9">
      <c r="B129" t="s">
        <v>488</v>
      </c>
      <c r="C129" t="s">
        <v>489</v>
      </c>
      <c r="D129">
        <v>237563</v>
      </c>
      <c r="E129" t="s">
        <v>368</v>
      </c>
      <c r="F129" t="s">
        <v>207</v>
      </c>
      <c r="G129" s="20">
        <v>460251</v>
      </c>
      <c r="H129">
        <v>2021</v>
      </c>
      <c r="I129" t="s">
        <v>491</v>
      </c>
    </row>
    <row r="130" spans="2:9">
      <c r="B130" t="s">
        <v>488</v>
      </c>
      <c r="C130" t="s">
        <v>489</v>
      </c>
      <c r="D130">
        <v>237563</v>
      </c>
      <c r="E130" t="s">
        <v>368</v>
      </c>
      <c r="F130" t="s">
        <v>207</v>
      </c>
      <c r="G130" s="20">
        <v>4029</v>
      </c>
      <c r="H130">
        <v>2021</v>
      </c>
      <c r="I130" t="s">
        <v>355</v>
      </c>
    </row>
    <row r="131" spans="2:9">
      <c r="B131" t="s">
        <v>492</v>
      </c>
      <c r="C131" t="s">
        <v>493</v>
      </c>
      <c r="D131">
        <v>229394</v>
      </c>
      <c r="E131" t="s">
        <v>353</v>
      </c>
      <c r="F131" t="s">
        <v>159</v>
      </c>
      <c r="G131" s="20">
        <v>127621</v>
      </c>
      <c r="H131">
        <v>2021</v>
      </c>
      <c r="I131" t="s">
        <v>494</v>
      </c>
    </row>
    <row r="132" spans="2:9">
      <c r="B132" t="s">
        <v>492</v>
      </c>
      <c r="C132" t="s">
        <v>493</v>
      </c>
      <c r="D132">
        <v>229394</v>
      </c>
      <c r="E132" t="s">
        <v>353</v>
      </c>
      <c r="F132" t="s">
        <v>159</v>
      </c>
      <c r="G132" s="20">
        <v>4007</v>
      </c>
      <c r="H132">
        <v>2021</v>
      </c>
      <c r="I132" t="s">
        <v>355</v>
      </c>
    </row>
    <row r="133" spans="2:9">
      <c r="B133" t="s">
        <v>492</v>
      </c>
      <c r="C133" t="s">
        <v>493</v>
      </c>
      <c r="D133">
        <v>240048</v>
      </c>
      <c r="E133" t="s">
        <v>353</v>
      </c>
      <c r="F133" t="s">
        <v>159</v>
      </c>
      <c r="G133" s="20">
        <v>211551</v>
      </c>
      <c r="H133">
        <v>2021</v>
      </c>
      <c r="I133" t="s">
        <v>495</v>
      </c>
    </row>
    <row r="134" spans="2:9">
      <c r="B134" t="s">
        <v>492</v>
      </c>
      <c r="C134" t="s">
        <v>493</v>
      </c>
      <c r="D134">
        <v>240048</v>
      </c>
      <c r="E134" t="s">
        <v>353</v>
      </c>
      <c r="F134" t="s">
        <v>159</v>
      </c>
      <c r="G134" s="20">
        <v>6478</v>
      </c>
      <c r="H134">
        <v>2021</v>
      </c>
      <c r="I134" t="s">
        <v>452</v>
      </c>
    </row>
    <row r="135" spans="2:9">
      <c r="B135" t="s">
        <v>496</v>
      </c>
      <c r="C135" t="s">
        <v>497</v>
      </c>
      <c r="D135">
        <v>205145</v>
      </c>
      <c r="E135" t="s">
        <v>362</v>
      </c>
      <c r="F135" t="s">
        <v>148</v>
      </c>
      <c r="G135" s="20">
        <v>220268</v>
      </c>
      <c r="H135">
        <v>2021</v>
      </c>
      <c r="I135" t="s">
        <v>498</v>
      </c>
    </row>
    <row r="136" spans="2:9">
      <c r="B136" t="s">
        <v>496</v>
      </c>
      <c r="C136" t="s">
        <v>497</v>
      </c>
      <c r="D136">
        <v>205145</v>
      </c>
      <c r="E136" t="s">
        <v>362</v>
      </c>
      <c r="F136" t="s">
        <v>148</v>
      </c>
      <c r="G136" s="20">
        <v>0</v>
      </c>
      <c r="H136">
        <v>2021</v>
      </c>
      <c r="I136" t="s">
        <v>355</v>
      </c>
    </row>
    <row r="137" spans="2:9">
      <c r="B137" t="s">
        <v>496</v>
      </c>
      <c r="C137" t="s">
        <v>497</v>
      </c>
      <c r="D137">
        <v>209891</v>
      </c>
      <c r="E137" t="s">
        <v>362</v>
      </c>
      <c r="F137" t="s">
        <v>148</v>
      </c>
      <c r="G137" s="20">
        <v>76681</v>
      </c>
      <c r="H137">
        <v>2021</v>
      </c>
      <c r="I137" t="s">
        <v>499</v>
      </c>
    </row>
    <row r="138" spans="2:9">
      <c r="B138" t="s">
        <v>496</v>
      </c>
      <c r="C138" t="s">
        <v>497</v>
      </c>
      <c r="D138">
        <v>209891</v>
      </c>
      <c r="E138" t="s">
        <v>362</v>
      </c>
      <c r="F138" t="s">
        <v>148</v>
      </c>
      <c r="G138" s="20">
        <v>9565</v>
      </c>
      <c r="H138">
        <v>2021</v>
      </c>
      <c r="I138" t="s">
        <v>355</v>
      </c>
    </row>
    <row r="139" spans="2:9">
      <c r="B139" t="s">
        <v>496</v>
      </c>
      <c r="C139" t="s">
        <v>497</v>
      </c>
      <c r="D139">
        <v>237374</v>
      </c>
      <c r="E139" t="s">
        <v>362</v>
      </c>
      <c r="F139" t="s">
        <v>148</v>
      </c>
      <c r="G139" s="20">
        <v>0</v>
      </c>
      <c r="H139">
        <v>2021</v>
      </c>
      <c r="I139" t="s">
        <v>500</v>
      </c>
    </row>
    <row r="140" spans="2:9">
      <c r="B140" t="s">
        <v>496</v>
      </c>
      <c r="C140" t="s">
        <v>497</v>
      </c>
      <c r="D140">
        <v>237374</v>
      </c>
      <c r="E140" t="s">
        <v>362</v>
      </c>
      <c r="F140" t="s">
        <v>148</v>
      </c>
      <c r="G140" s="20">
        <v>9565</v>
      </c>
      <c r="H140">
        <v>2021</v>
      </c>
      <c r="I140" t="s">
        <v>355</v>
      </c>
    </row>
    <row r="141" spans="2:9">
      <c r="B141" t="s">
        <v>501</v>
      </c>
      <c r="C141" t="s">
        <v>502</v>
      </c>
      <c r="D141">
        <v>313400</v>
      </c>
      <c r="E141" t="s">
        <v>368</v>
      </c>
      <c r="F141" t="s">
        <v>331</v>
      </c>
      <c r="G141" s="20">
        <v>48732</v>
      </c>
      <c r="H141">
        <v>2021</v>
      </c>
      <c r="I141" t="s">
        <v>503</v>
      </c>
    </row>
    <row r="142" spans="2:9">
      <c r="B142" t="s">
        <v>501</v>
      </c>
      <c r="C142" t="s">
        <v>502</v>
      </c>
      <c r="D142">
        <v>313400</v>
      </c>
      <c r="E142" t="s">
        <v>368</v>
      </c>
      <c r="F142" t="s">
        <v>331</v>
      </c>
      <c r="G142" s="20">
        <v>1</v>
      </c>
      <c r="H142">
        <v>2021</v>
      </c>
      <c r="I142" t="s">
        <v>355</v>
      </c>
    </row>
    <row r="143" spans="2:9">
      <c r="B143" t="s">
        <v>504</v>
      </c>
      <c r="C143" t="s">
        <v>505</v>
      </c>
      <c r="D143">
        <v>319040</v>
      </c>
      <c r="E143" t="s">
        <v>358</v>
      </c>
      <c r="F143" t="s">
        <v>76</v>
      </c>
      <c r="G143" s="20">
        <v>490400</v>
      </c>
      <c r="H143">
        <v>2021</v>
      </c>
      <c r="I143" t="s">
        <v>506</v>
      </c>
    </row>
    <row r="144" spans="2:9">
      <c r="B144" t="s">
        <v>504</v>
      </c>
      <c r="C144" t="s">
        <v>505</v>
      </c>
      <c r="D144">
        <v>319040</v>
      </c>
      <c r="E144" t="s">
        <v>358</v>
      </c>
      <c r="F144" t="s">
        <v>76</v>
      </c>
      <c r="G144" s="20">
        <v>2412</v>
      </c>
      <c r="H144">
        <v>2021</v>
      </c>
      <c r="I144" t="s">
        <v>355</v>
      </c>
    </row>
    <row r="145" spans="2:9">
      <c r="B145" t="s">
        <v>507</v>
      </c>
      <c r="C145" t="s">
        <v>508</v>
      </c>
      <c r="D145">
        <v>319043</v>
      </c>
      <c r="E145" t="s">
        <v>368</v>
      </c>
      <c r="F145" t="s">
        <v>113</v>
      </c>
      <c r="G145" s="20">
        <v>84852</v>
      </c>
      <c r="H145">
        <v>2021</v>
      </c>
      <c r="I145" t="s">
        <v>509</v>
      </c>
    </row>
    <row r="146" spans="2:9">
      <c r="B146" t="s">
        <v>510</v>
      </c>
      <c r="C146" t="s">
        <v>511</v>
      </c>
      <c r="D146">
        <v>319049</v>
      </c>
      <c r="E146" t="s">
        <v>368</v>
      </c>
      <c r="F146" t="s">
        <v>337</v>
      </c>
      <c r="G146" s="20">
        <v>167944</v>
      </c>
      <c r="H146">
        <v>2021</v>
      </c>
      <c r="I146" t="s">
        <v>512</v>
      </c>
    </row>
    <row r="147" spans="2:9">
      <c r="B147" t="s">
        <v>513</v>
      </c>
      <c r="C147" t="s">
        <v>514</v>
      </c>
      <c r="D147">
        <v>319047</v>
      </c>
      <c r="E147" t="s">
        <v>368</v>
      </c>
      <c r="F147" t="s">
        <v>186</v>
      </c>
      <c r="G147" s="20">
        <v>163631</v>
      </c>
      <c r="H147">
        <v>2021</v>
      </c>
      <c r="I147" t="s">
        <v>515</v>
      </c>
    </row>
    <row r="148" spans="2:9">
      <c r="B148" t="s">
        <v>516</v>
      </c>
      <c r="C148" t="s">
        <v>517</v>
      </c>
      <c r="D148">
        <v>235873</v>
      </c>
      <c r="E148" t="s">
        <v>368</v>
      </c>
      <c r="F148" t="s">
        <v>207</v>
      </c>
      <c r="G148" s="20">
        <v>137110</v>
      </c>
      <c r="H148">
        <v>2021</v>
      </c>
      <c r="I148" t="s">
        <v>518</v>
      </c>
    </row>
    <row r="149" spans="2:9">
      <c r="B149" t="s">
        <v>519</v>
      </c>
      <c r="C149" t="s">
        <v>520</v>
      </c>
      <c r="D149">
        <v>319060</v>
      </c>
      <c r="E149" t="s">
        <v>368</v>
      </c>
      <c r="F149" t="s">
        <v>207</v>
      </c>
      <c r="G149" s="20">
        <v>168055</v>
      </c>
      <c r="H149">
        <v>2021</v>
      </c>
      <c r="I149" t="s">
        <v>521</v>
      </c>
    </row>
    <row r="150" spans="2:9">
      <c r="B150" t="s">
        <v>522</v>
      </c>
      <c r="C150" t="s">
        <v>523</v>
      </c>
      <c r="D150">
        <v>319045</v>
      </c>
      <c r="E150" t="s">
        <v>368</v>
      </c>
      <c r="F150" t="s">
        <v>113</v>
      </c>
      <c r="G150" s="20">
        <v>90962</v>
      </c>
      <c r="H150">
        <v>2021</v>
      </c>
      <c r="I150" t="s">
        <v>524</v>
      </c>
    </row>
    <row r="151" spans="2:9">
      <c r="B151" t="s">
        <v>525</v>
      </c>
      <c r="C151" t="s">
        <v>526</v>
      </c>
      <c r="D151">
        <v>210135</v>
      </c>
      <c r="E151" t="s">
        <v>368</v>
      </c>
      <c r="F151" t="s">
        <v>207</v>
      </c>
      <c r="G151" s="20">
        <v>0</v>
      </c>
      <c r="H151">
        <v>2021</v>
      </c>
      <c r="I151" t="s">
        <v>527</v>
      </c>
    </row>
    <row r="152" spans="2:9">
      <c r="B152" t="s">
        <v>525</v>
      </c>
      <c r="C152" t="s">
        <v>526</v>
      </c>
      <c r="D152">
        <v>238452</v>
      </c>
      <c r="E152" t="s">
        <v>368</v>
      </c>
      <c r="F152" t="s">
        <v>207</v>
      </c>
      <c r="G152" s="20">
        <v>152420</v>
      </c>
      <c r="H152">
        <v>2021</v>
      </c>
      <c r="I152" t="s">
        <v>528</v>
      </c>
    </row>
    <row r="153" spans="2:9">
      <c r="B153" t="s">
        <v>525</v>
      </c>
      <c r="C153" t="s">
        <v>526</v>
      </c>
      <c r="D153">
        <v>238456</v>
      </c>
      <c r="E153" t="s">
        <v>368</v>
      </c>
      <c r="F153" t="s">
        <v>207</v>
      </c>
      <c r="G153" s="20">
        <v>0</v>
      </c>
      <c r="H153">
        <v>2021</v>
      </c>
      <c r="I153" t="s">
        <v>529</v>
      </c>
    </row>
    <row r="154" spans="2:9">
      <c r="B154" t="s">
        <v>530</v>
      </c>
      <c r="C154" t="s">
        <v>531</v>
      </c>
      <c r="D154">
        <v>319058</v>
      </c>
      <c r="E154" t="s">
        <v>368</v>
      </c>
      <c r="F154" t="s">
        <v>207</v>
      </c>
      <c r="G154" s="20">
        <v>84307</v>
      </c>
      <c r="H154">
        <v>2021</v>
      </c>
      <c r="I154" t="s">
        <v>532</v>
      </c>
    </row>
    <row r="155" spans="2:9">
      <c r="B155" t="s">
        <v>533</v>
      </c>
      <c r="C155" t="s">
        <v>534</v>
      </c>
      <c r="D155">
        <v>246847</v>
      </c>
      <c r="E155" t="s">
        <v>368</v>
      </c>
      <c r="F155" t="s">
        <v>113</v>
      </c>
      <c r="G155" s="20">
        <v>228894</v>
      </c>
      <c r="H155">
        <v>2021</v>
      </c>
      <c r="I155" t="s">
        <v>535</v>
      </c>
    </row>
    <row r="156" spans="2:9">
      <c r="B156" t="s">
        <v>533</v>
      </c>
      <c r="C156" t="s">
        <v>534</v>
      </c>
      <c r="D156">
        <v>256626</v>
      </c>
      <c r="E156" t="s">
        <v>368</v>
      </c>
      <c r="F156" t="s">
        <v>113</v>
      </c>
      <c r="G156" s="20">
        <v>40060</v>
      </c>
      <c r="H156">
        <v>2021</v>
      </c>
      <c r="I156" t="s">
        <v>536</v>
      </c>
    </row>
    <row r="157" spans="2:9">
      <c r="B157" t="s">
        <v>537</v>
      </c>
      <c r="C157" t="s">
        <v>538</v>
      </c>
      <c r="D157">
        <v>319051</v>
      </c>
      <c r="E157" t="s">
        <v>368</v>
      </c>
      <c r="F157" t="s">
        <v>339</v>
      </c>
      <c r="G157" s="20">
        <v>119908</v>
      </c>
      <c r="H157">
        <v>2021</v>
      </c>
      <c r="I157" t="s">
        <v>539</v>
      </c>
    </row>
    <row r="158" spans="2:9">
      <c r="B158" t="s">
        <v>540</v>
      </c>
      <c r="C158" t="s">
        <v>541</v>
      </c>
      <c r="D158">
        <v>227839</v>
      </c>
      <c r="E158" t="s">
        <v>368</v>
      </c>
      <c r="F158" t="s">
        <v>186</v>
      </c>
      <c r="G158" s="20">
        <v>281540</v>
      </c>
      <c r="H158">
        <v>2021</v>
      </c>
      <c r="I158" t="s">
        <v>542</v>
      </c>
    </row>
    <row r="159" spans="2:9">
      <c r="B159" t="s">
        <v>540</v>
      </c>
      <c r="C159" t="s">
        <v>541</v>
      </c>
      <c r="D159">
        <v>319055</v>
      </c>
      <c r="E159" t="s">
        <v>368</v>
      </c>
      <c r="F159" t="s">
        <v>186</v>
      </c>
      <c r="G159" s="20">
        <v>89310</v>
      </c>
      <c r="H159">
        <v>2021</v>
      </c>
      <c r="I159" t="s">
        <v>543</v>
      </c>
    </row>
    <row r="160" spans="2:9">
      <c r="B160" t="s">
        <v>544</v>
      </c>
      <c r="C160" t="s">
        <v>545</v>
      </c>
      <c r="D160">
        <v>319048</v>
      </c>
      <c r="E160" t="s">
        <v>368</v>
      </c>
      <c r="F160" t="s">
        <v>113</v>
      </c>
      <c r="G160" s="20">
        <v>85982</v>
      </c>
      <c r="H160">
        <v>2021</v>
      </c>
      <c r="I160" t="s">
        <v>546</v>
      </c>
    </row>
    <row r="161" spans="2:9">
      <c r="B161" t="s">
        <v>547</v>
      </c>
      <c r="C161" t="s">
        <v>548</v>
      </c>
      <c r="D161">
        <v>319046</v>
      </c>
      <c r="E161" t="s">
        <v>368</v>
      </c>
      <c r="F161" t="s">
        <v>113</v>
      </c>
      <c r="G161" s="20">
        <v>84852</v>
      </c>
      <c r="H161">
        <v>2021</v>
      </c>
      <c r="I161" t="s">
        <v>549</v>
      </c>
    </row>
    <row r="162" spans="2:9">
      <c r="B162" t="s">
        <v>550</v>
      </c>
      <c r="C162" t="s">
        <v>209</v>
      </c>
      <c r="D162">
        <v>257042</v>
      </c>
      <c r="E162" t="s">
        <v>368</v>
      </c>
      <c r="F162" t="s">
        <v>207</v>
      </c>
      <c r="G162" s="20">
        <v>138911</v>
      </c>
      <c r="H162">
        <v>2021</v>
      </c>
      <c r="I162" t="s">
        <v>551</v>
      </c>
    </row>
    <row r="163" spans="2:9">
      <c r="B163" t="s">
        <v>501</v>
      </c>
      <c r="C163" t="s">
        <v>502</v>
      </c>
      <c r="D163">
        <v>319057</v>
      </c>
      <c r="E163" t="s">
        <v>368</v>
      </c>
      <c r="F163" t="s">
        <v>331</v>
      </c>
      <c r="G163" s="20">
        <v>84850</v>
      </c>
      <c r="H163">
        <v>2021</v>
      </c>
      <c r="I163" t="s">
        <v>552</v>
      </c>
    </row>
    <row r="164" spans="2:9">
      <c r="B164" t="s">
        <v>553</v>
      </c>
      <c r="C164" t="s">
        <v>554</v>
      </c>
      <c r="D164">
        <v>309154</v>
      </c>
      <c r="E164" t="s">
        <v>555</v>
      </c>
      <c r="F164" t="s">
        <v>9</v>
      </c>
      <c r="G164" s="20">
        <v>28653</v>
      </c>
      <c r="H164">
        <v>2023</v>
      </c>
      <c r="I164" t="s">
        <v>556</v>
      </c>
    </row>
    <row r="165" spans="2:9">
      <c r="B165" t="s">
        <v>553</v>
      </c>
      <c r="C165" t="s">
        <v>554</v>
      </c>
      <c r="D165">
        <v>309165</v>
      </c>
      <c r="E165" t="s">
        <v>555</v>
      </c>
      <c r="F165" t="s">
        <v>9</v>
      </c>
      <c r="G165" s="20">
        <v>28602</v>
      </c>
      <c r="H165">
        <v>2023</v>
      </c>
      <c r="I165" t="s">
        <v>557</v>
      </c>
    </row>
    <row r="166" spans="2:9">
      <c r="B166" t="s">
        <v>558</v>
      </c>
      <c r="C166" t="s">
        <v>559</v>
      </c>
      <c r="D166">
        <v>323020</v>
      </c>
      <c r="E166" t="s">
        <v>384</v>
      </c>
      <c r="F166" t="s">
        <v>260</v>
      </c>
      <c r="G166" s="20">
        <v>198312</v>
      </c>
      <c r="H166">
        <v>2023</v>
      </c>
      <c r="I166" t="s">
        <v>560</v>
      </c>
    </row>
    <row r="167" spans="2:9">
      <c r="B167" t="s">
        <v>561</v>
      </c>
      <c r="C167" t="s">
        <v>562</v>
      </c>
      <c r="D167">
        <v>315390</v>
      </c>
      <c r="E167" t="s">
        <v>384</v>
      </c>
      <c r="F167" t="s">
        <v>260</v>
      </c>
      <c r="G167" s="20">
        <v>264913</v>
      </c>
      <c r="H167">
        <v>2023</v>
      </c>
      <c r="I167" t="s">
        <v>563</v>
      </c>
    </row>
    <row r="168" spans="2:9">
      <c r="B168" t="s">
        <v>564</v>
      </c>
      <c r="C168" t="s">
        <v>565</v>
      </c>
      <c r="D168">
        <v>330893</v>
      </c>
      <c r="E168" t="s">
        <v>384</v>
      </c>
      <c r="F168" t="s">
        <v>68</v>
      </c>
      <c r="G168" s="20">
        <v>289297</v>
      </c>
      <c r="H168">
        <v>2023</v>
      </c>
      <c r="I168" t="s">
        <v>566</v>
      </c>
    </row>
    <row r="169" spans="2:9">
      <c r="B169" t="s">
        <v>567</v>
      </c>
      <c r="C169" t="s">
        <v>568</v>
      </c>
      <c r="D169">
        <v>322833</v>
      </c>
      <c r="E169" t="s">
        <v>384</v>
      </c>
      <c r="F169" t="s">
        <v>194</v>
      </c>
      <c r="G169" s="20">
        <v>329347</v>
      </c>
      <c r="H169">
        <v>2023</v>
      </c>
      <c r="I169" t="s">
        <v>569</v>
      </c>
    </row>
    <row r="170" spans="2:9">
      <c r="B170" t="s">
        <v>570</v>
      </c>
      <c r="C170" t="s">
        <v>571</v>
      </c>
      <c r="D170">
        <v>258759</v>
      </c>
      <c r="E170" t="s">
        <v>384</v>
      </c>
      <c r="F170" t="s">
        <v>23</v>
      </c>
      <c r="G170" s="20">
        <v>170430</v>
      </c>
      <c r="H170">
        <v>2023</v>
      </c>
      <c r="I170" t="s">
        <v>572</v>
      </c>
    </row>
    <row r="171" spans="2:9">
      <c r="B171" t="s">
        <v>573</v>
      </c>
      <c r="C171" t="s">
        <v>574</v>
      </c>
      <c r="D171">
        <v>329510</v>
      </c>
      <c r="E171" t="s">
        <v>384</v>
      </c>
      <c r="F171" t="s">
        <v>163</v>
      </c>
      <c r="G171" s="20">
        <v>190400</v>
      </c>
      <c r="H171">
        <v>2023</v>
      </c>
      <c r="I171" t="s">
        <v>575</v>
      </c>
    </row>
    <row r="172" spans="2:9">
      <c r="B172" t="s">
        <v>576</v>
      </c>
      <c r="C172" t="s">
        <v>577</v>
      </c>
      <c r="D172">
        <v>250231</v>
      </c>
      <c r="E172" t="s">
        <v>384</v>
      </c>
      <c r="F172" t="s">
        <v>252</v>
      </c>
      <c r="G172" s="20">
        <v>283248</v>
      </c>
      <c r="H172">
        <v>2023</v>
      </c>
      <c r="I172" t="s">
        <v>578</v>
      </c>
    </row>
    <row r="173" spans="2:9">
      <c r="B173" t="s">
        <v>579</v>
      </c>
      <c r="C173" t="s">
        <v>580</v>
      </c>
      <c r="D173">
        <v>313901</v>
      </c>
      <c r="E173" t="s">
        <v>384</v>
      </c>
      <c r="F173" t="s">
        <v>194</v>
      </c>
      <c r="G173" s="20">
        <v>400977</v>
      </c>
      <c r="H173">
        <v>2023</v>
      </c>
      <c r="I173" t="s">
        <v>581</v>
      </c>
    </row>
    <row r="174" spans="2:9">
      <c r="B174" t="s">
        <v>469</v>
      </c>
      <c r="C174" t="s">
        <v>470</v>
      </c>
      <c r="D174">
        <v>326469</v>
      </c>
      <c r="E174" t="s">
        <v>384</v>
      </c>
      <c r="F174" t="s">
        <v>252</v>
      </c>
      <c r="G174" s="20">
        <v>497964</v>
      </c>
      <c r="H174">
        <v>2023</v>
      </c>
      <c r="I174" t="s">
        <v>582</v>
      </c>
    </row>
    <row r="175" spans="2:9">
      <c r="B175" t="s">
        <v>583</v>
      </c>
      <c r="C175" t="s">
        <v>584</v>
      </c>
      <c r="D175">
        <v>313043</v>
      </c>
      <c r="E175" t="s">
        <v>384</v>
      </c>
      <c r="F175" t="s">
        <v>23</v>
      </c>
      <c r="G175" s="20">
        <v>499925</v>
      </c>
      <c r="H175">
        <v>2023</v>
      </c>
      <c r="I175" t="s">
        <v>585</v>
      </c>
    </row>
    <row r="176" spans="2:9">
      <c r="B176" t="s">
        <v>586</v>
      </c>
      <c r="C176" t="s">
        <v>587</v>
      </c>
      <c r="D176" t="s">
        <v>588</v>
      </c>
      <c r="E176" t="s">
        <v>362</v>
      </c>
      <c r="F176" t="s">
        <v>19</v>
      </c>
      <c r="G176" s="20">
        <v>61014</v>
      </c>
      <c r="H176">
        <v>2023</v>
      </c>
      <c r="I176" t="s">
        <v>589</v>
      </c>
    </row>
    <row r="177" spans="2:9">
      <c r="B177" t="s">
        <v>393</v>
      </c>
      <c r="C177" t="s">
        <v>394</v>
      </c>
      <c r="D177" t="s">
        <v>590</v>
      </c>
      <c r="E177" t="s">
        <v>362</v>
      </c>
      <c r="F177" t="s">
        <v>19</v>
      </c>
      <c r="G177" s="20">
        <v>46943</v>
      </c>
      <c r="H177">
        <v>2023</v>
      </c>
      <c r="I177" t="s">
        <v>591</v>
      </c>
    </row>
    <row r="178" spans="2:9">
      <c r="B178" t="s">
        <v>592</v>
      </c>
      <c r="C178" t="s">
        <v>593</v>
      </c>
      <c r="D178" t="s">
        <v>594</v>
      </c>
      <c r="E178" t="s">
        <v>362</v>
      </c>
      <c r="F178" t="s">
        <v>19</v>
      </c>
      <c r="G178" s="20">
        <v>92660</v>
      </c>
      <c r="H178">
        <v>2023</v>
      </c>
      <c r="I178" t="s">
        <v>595</v>
      </c>
    </row>
    <row r="179" spans="2:9">
      <c r="B179" t="s">
        <v>438</v>
      </c>
      <c r="C179" t="s">
        <v>439</v>
      </c>
      <c r="D179" t="s">
        <v>596</v>
      </c>
      <c r="E179" t="s">
        <v>362</v>
      </c>
      <c r="F179" t="s">
        <v>104</v>
      </c>
      <c r="G179" s="20">
        <v>266251</v>
      </c>
      <c r="H179">
        <v>2023</v>
      </c>
      <c r="I179" t="s">
        <v>597</v>
      </c>
    </row>
    <row r="180" spans="2:9">
      <c r="B180" t="s">
        <v>438</v>
      </c>
      <c r="C180" t="s">
        <v>439</v>
      </c>
      <c r="D180" t="s">
        <v>598</v>
      </c>
      <c r="E180" t="s">
        <v>362</v>
      </c>
      <c r="F180" t="s">
        <v>104</v>
      </c>
      <c r="G180" s="20">
        <v>49464</v>
      </c>
      <c r="H180">
        <v>2023</v>
      </c>
      <c r="I180" t="s">
        <v>599</v>
      </c>
    </row>
    <row r="181" spans="2:9">
      <c r="B181" t="s">
        <v>387</v>
      </c>
      <c r="C181" t="s">
        <v>388</v>
      </c>
      <c r="D181" t="s">
        <v>600</v>
      </c>
      <c r="E181" t="s">
        <v>362</v>
      </c>
      <c r="F181" t="s">
        <v>333</v>
      </c>
      <c r="G181" s="20">
        <v>431195</v>
      </c>
      <c r="H181">
        <v>2023</v>
      </c>
      <c r="I181" t="s">
        <v>601</v>
      </c>
    </row>
    <row r="182" spans="2:9">
      <c r="B182" t="s">
        <v>456</v>
      </c>
      <c r="C182" t="s">
        <v>457</v>
      </c>
      <c r="D182" t="s">
        <v>602</v>
      </c>
      <c r="E182" t="s">
        <v>362</v>
      </c>
      <c r="F182" t="s">
        <v>142</v>
      </c>
      <c r="G182" s="20">
        <v>99510</v>
      </c>
      <c r="H182">
        <v>2023</v>
      </c>
      <c r="I182" t="s">
        <v>603</v>
      </c>
    </row>
    <row r="183" spans="2:9">
      <c r="B183" t="s">
        <v>496</v>
      </c>
      <c r="C183" t="s">
        <v>497</v>
      </c>
      <c r="D183" t="s">
        <v>604</v>
      </c>
      <c r="E183" t="s">
        <v>362</v>
      </c>
      <c r="F183" t="s">
        <v>148</v>
      </c>
      <c r="G183" s="20">
        <v>302281</v>
      </c>
      <c r="H183">
        <v>2023</v>
      </c>
      <c r="I183" t="s">
        <v>605</v>
      </c>
    </row>
    <row r="184" spans="2:9">
      <c r="B184" t="s">
        <v>496</v>
      </c>
      <c r="C184" t="s">
        <v>497</v>
      </c>
      <c r="D184" t="s">
        <v>606</v>
      </c>
      <c r="E184" t="s">
        <v>362</v>
      </c>
      <c r="F184" t="s">
        <v>148</v>
      </c>
      <c r="G184" s="20">
        <v>256299</v>
      </c>
      <c r="H184">
        <v>2023</v>
      </c>
      <c r="I184" t="s">
        <v>607</v>
      </c>
    </row>
    <row r="185" spans="2:9">
      <c r="B185" t="s">
        <v>422</v>
      </c>
      <c r="C185" t="s">
        <v>423</v>
      </c>
      <c r="D185" t="s">
        <v>608</v>
      </c>
      <c r="E185" t="s">
        <v>362</v>
      </c>
      <c r="F185" t="s">
        <v>152</v>
      </c>
      <c r="G185" s="20">
        <v>178439</v>
      </c>
      <c r="H185">
        <v>2023</v>
      </c>
      <c r="I185" t="s">
        <v>609</v>
      </c>
    </row>
    <row r="186" spans="2:9">
      <c r="B186" t="s">
        <v>422</v>
      </c>
      <c r="C186" t="s">
        <v>423</v>
      </c>
      <c r="D186">
        <v>327931</v>
      </c>
      <c r="E186" t="s">
        <v>362</v>
      </c>
      <c r="F186" t="s">
        <v>152</v>
      </c>
      <c r="G186" s="20">
        <v>142259</v>
      </c>
      <c r="H186">
        <v>2023</v>
      </c>
      <c r="I186" t="s">
        <v>610</v>
      </c>
    </row>
    <row r="187" spans="2:9">
      <c r="B187" t="s">
        <v>611</v>
      </c>
      <c r="C187" t="s">
        <v>612</v>
      </c>
      <c r="D187" t="s">
        <v>613</v>
      </c>
      <c r="E187" t="s">
        <v>362</v>
      </c>
      <c r="F187" t="s">
        <v>152</v>
      </c>
      <c r="G187" s="20">
        <v>317632</v>
      </c>
      <c r="H187">
        <v>2023</v>
      </c>
      <c r="I187" t="s">
        <v>614</v>
      </c>
    </row>
    <row r="188" spans="2:9">
      <c r="B188" t="s">
        <v>611</v>
      </c>
      <c r="C188" t="s">
        <v>612</v>
      </c>
      <c r="D188" t="s">
        <v>615</v>
      </c>
      <c r="E188" t="s">
        <v>362</v>
      </c>
      <c r="F188" t="s">
        <v>152</v>
      </c>
      <c r="G188" s="20">
        <v>168182</v>
      </c>
      <c r="H188">
        <v>2023</v>
      </c>
      <c r="I188" t="s">
        <v>616</v>
      </c>
    </row>
    <row r="189" spans="2:9">
      <c r="B189" t="s">
        <v>617</v>
      </c>
      <c r="C189" t="s">
        <v>180</v>
      </c>
      <c r="D189" t="s">
        <v>618</v>
      </c>
      <c r="E189" t="s">
        <v>362</v>
      </c>
      <c r="F189" t="s">
        <v>178</v>
      </c>
      <c r="G189" s="20">
        <v>34981</v>
      </c>
      <c r="H189">
        <v>2023</v>
      </c>
      <c r="I189" t="s">
        <v>619</v>
      </c>
    </row>
    <row r="190" spans="2:9">
      <c r="B190" t="s">
        <v>620</v>
      </c>
      <c r="C190" t="s">
        <v>621</v>
      </c>
      <c r="D190" t="s">
        <v>622</v>
      </c>
      <c r="E190" t="s">
        <v>362</v>
      </c>
      <c r="F190" t="s">
        <v>338</v>
      </c>
      <c r="G190" s="20">
        <v>49080</v>
      </c>
      <c r="H190">
        <v>2023</v>
      </c>
      <c r="I190" t="s">
        <v>623</v>
      </c>
    </row>
    <row r="191" spans="2:9">
      <c r="B191" t="s">
        <v>361</v>
      </c>
      <c r="C191" t="s">
        <v>296</v>
      </c>
      <c r="D191" t="s">
        <v>624</v>
      </c>
      <c r="E191" t="s">
        <v>362</v>
      </c>
      <c r="F191" t="s">
        <v>294</v>
      </c>
      <c r="G191" s="20">
        <v>139391</v>
      </c>
      <c r="H191">
        <v>2023</v>
      </c>
      <c r="I191" t="s">
        <v>625</v>
      </c>
    </row>
    <row r="192" spans="2:9">
      <c r="B192" t="s">
        <v>488</v>
      </c>
      <c r="C192" t="s">
        <v>489</v>
      </c>
      <c r="D192">
        <v>237563</v>
      </c>
      <c r="E192" t="s">
        <v>368</v>
      </c>
      <c r="F192" t="s">
        <v>207</v>
      </c>
      <c r="G192" s="20">
        <v>460251</v>
      </c>
      <c r="H192">
        <v>2023</v>
      </c>
      <c r="I192" t="s">
        <v>626</v>
      </c>
    </row>
    <row r="193" spans="2:9">
      <c r="B193" t="s">
        <v>513</v>
      </c>
      <c r="C193" t="s">
        <v>514</v>
      </c>
      <c r="D193">
        <v>326629</v>
      </c>
      <c r="E193" t="s">
        <v>368</v>
      </c>
      <c r="F193" t="s">
        <v>186</v>
      </c>
      <c r="G193" s="20">
        <v>125000</v>
      </c>
      <c r="H193">
        <v>2023</v>
      </c>
      <c r="I193" t="s">
        <v>627</v>
      </c>
    </row>
    <row r="194" spans="2:9">
      <c r="B194" t="s">
        <v>519</v>
      </c>
      <c r="C194" t="s">
        <v>520</v>
      </c>
      <c r="D194">
        <v>326630</v>
      </c>
      <c r="E194" t="s">
        <v>368</v>
      </c>
      <c r="F194" t="s">
        <v>207</v>
      </c>
      <c r="G194" s="20">
        <v>170000</v>
      </c>
      <c r="H194">
        <v>2023</v>
      </c>
      <c r="I194" t="s">
        <v>628</v>
      </c>
    </row>
    <row r="195" spans="2:9">
      <c r="B195" t="s">
        <v>533</v>
      </c>
      <c r="C195" t="s">
        <v>534</v>
      </c>
      <c r="D195">
        <v>326652</v>
      </c>
      <c r="E195" t="s">
        <v>368</v>
      </c>
      <c r="F195" t="s">
        <v>113</v>
      </c>
      <c r="G195" s="20">
        <v>250000</v>
      </c>
      <c r="H195">
        <v>2023</v>
      </c>
      <c r="I195" t="s">
        <v>629</v>
      </c>
    </row>
    <row r="196" spans="2:9">
      <c r="B196" t="s">
        <v>630</v>
      </c>
      <c r="C196" t="s">
        <v>631</v>
      </c>
      <c r="D196">
        <v>326666</v>
      </c>
      <c r="E196" t="s">
        <v>368</v>
      </c>
      <c r="F196" t="s">
        <v>207</v>
      </c>
      <c r="G196" s="20">
        <v>80000</v>
      </c>
      <c r="H196">
        <v>2023</v>
      </c>
      <c r="I196" t="s">
        <v>632</v>
      </c>
    </row>
    <row r="197" spans="2:9">
      <c r="B197" t="s">
        <v>633</v>
      </c>
      <c r="C197" t="s">
        <v>634</v>
      </c>
      <c r="D197">
        <v>326674</v>
      </c>
      <c r="E197" t="s">
        <v>368</v>
      </c>
      <c r="F197" t="s">
        <v>234</v>
      </c>
      <c r="G197" s="20">
        <v>80000</v>
      </c>
      <c r="H197">
        <v>2023</v>
      </c>
      <c r="I197" t="s">
        <v>635</v>
      </c>
    </row>
    <row r="198" spans="2:9">
      <c r="B198" t="s">
        <v>636</v>
      </c>
      <c r="C198" t="s">
        <v>637</v>
      </c>
      <c r="D198">
        <v>326699</v>
      </c>
      <c r="E198" t="s">
        <v>368</v>
      </c>
      <c r="F198" t="s">
        <v>234</v>
      </c>
      <c r="G198" s="20">
        <v>145000</v>
      </c>
      <c r="H198">
        <v>2023</v>
      </c>
      <c r="I198" t="s">
        <v>638</v>
      </c>
    </row>
    <row r="199" spans="2:9">
      <c r="B199" t="s">
        <v>639</v>
      </c>
      <c r="C199" t="s">
        <v>640</v>
      </c>
      <c r="D199">
        <v>326704</v>
      </c>
      <c r="E199" t="s">
        <v>368</v>
      </c>
      <c r="F199" t="s">
        <v>234</v>
      </c>
      <c r="G199" s="20">
        <v>100000</v>
      </c>
      <c r="H199">
        <v>2023</v>
      </c>
      <c r="I199" t="s">
        <v>641</v>
      </c>
    </row>
    <row r="200" spans="2:9">
      <c r="B200" t="s">
        <v>642</v>
      </c>
      <c r="C200" t="s">
        <v>643</v>
      </c>
      <c r="D200">
        <v>326705</v>
      </c>
      <c r="E200" t="s">
        <v>368</v>
      </c>
      <c r="F200" t="s">
        <v>266</v>
      </c>
      <c r="G200" s="20">
        <v>125000</v>
      </c>
      <c r="H200">
        <v>2023</v>
      </c>
      <c r="I200" t="s">
        <v>644</v>
      </c>
    </row>
    <row r="201" spans="2:9">
      <c r="B201" t="s">
        <v>645</v>
      </c>
      <c r="C201" t="s">
        <v>646</v>
      </c>
      <c r="D201">
        <v>326711</v>
      </c>
      <c r="E201" t="s">
        <v>368</v>
      </c>
      <c r="F201" t="s">
        <v>113</v>
      </c>
      <c r="G201" s="20">
        <v>120000</v>
      </c>
      <c r="H201">
        <v>2023</v>
      </c>
      <c r="I201" t="s">
        <v>647</v>
      </c>
    </row>
    <row r="202" spans="2:9">
      <c r="B202" t="s">
        <v>507</v>
      </c>
      <c r="C202" t="s">
        <v>508</v>
      </c>
      <c r="D202">
        <v>326713</v>
      </c>
      <c r="E202" t="s">
        <v>368</v>
      </c>
      <c r="F202" t="s">
        <v>113</v>
      </c>
      <c r="G202" s="20">
        <v>45000</v>
      </c>
      <c r="H202">
        <v>2023</v>
      </c>
      <c r="I202" t="s">
        <v>648</v>
      </c>
    </row>
    <row r="203" spans="2:9">
      <c r="B203" t="s">
        <v>547</v>
      </c>
      <c r="C203" t="s">
        <v>548</v>
      </c>
      <c r="D203">
        <v>326714</v>
      </c>
      <c r="E203" t="s">
        <v>368</v>
      </c>
      <c r="F203" t="s">
        <v>113</v>
      </c>
      <c r="G203" s="20">
        <v>110000</v>
      </c>
      <c r="H203">
        <v>2023</v>
      </c>
      <c r="I203" t="s">
        <v>649</v>
      </c>
    </row>
    <row r="204" spans="2:9">
      <c r="B204" t="s">
        <v>650</v>
      </c>
      <c r="C204" t="s">
        <v>115</v>
      </c>
      <c r="D204">
        <v>326715</v>
      </c>
      <c r="E204" t="s">
        <v>368</v>
      </c>
      <c r="F204" t="s">
        <v>113</v>
      </c>
      <c r="G204" s="20">
        <v>130000</v>
      </c>
      <c r="H204">
        <v>2023</v>
      </c>
      <c r="I204" t="s">
        <v>651</v>
      </c>
    </row>
    <row r="205" spans="2:9">
      <c r="B205" t="s">
        <v>544</v>
      </c>
      <c r="C205" t="s">
        <v>545</v>
      </c>
      <c r="D205">
        <v>326730</v>
      </c>
      <c r="E205" t="s">
        <v>368</v>
      </c>
      <c r="F205" t="s">
        <v>113</v>
      </c>
      <c r="G205" s="20">
        <v>120000</v>
      </c>
      <c r="H205">
        <v>2023</v>
      </c>
      <c r="I205" t="s">
        <v>652</v>
      </c>
    </row>
    <row r="206" spans="2:9">
      <c r="B206" t="s">
        <v>653</v>
      </c>
      <c r="C206" t="s">
        <v>654</v>
      </c>
      <c r="D206">
        <v>326750</v>
      </c>
      <c r="E206" t="s">
        <v>368</v>
      </c>
      <c r="F206" t="s">
        <v>266</v>
      </c>
      <c r="G206" s="20">
        <v>175000</v>
      </c>
      <c r="H206">
        <v>2023</v>
      </c>
      <c r="I206" t="s">
        <v>655</v>
      </c>
    </row>
    <row r="207" spans="2:9">
      <c r="B207" t="s">
        <v>636</v>
      </c>
      <c r="C207" t="s">
        <v>637</v>
      </c>
      <c r="D207">
        <v>326751</v>
      </c>
      <c r="E207" t="s">
        <v>368</v>
      </c>
      <c r="F207" t="s">
        <v>234</v>
      </c>
      <c r="G207" s="20">
        <v>65000</v>
      </c>
      <c r="H207">
        <v>2023</v>
      </c>
      <c r="I207" t="s">
        <v>656</v>
      </c>
    </row>
    <row r="208" spans="2:9">
      <c r="B208" t="s">
        <v>510</v>
      </c>
      <c r="C208" t="s">
        <v>511</v>
      </c>
      <c r="D208">
        <v>326752</v>
      </c>
      <c r="E208" t="s">
        <v>368</v>
      </c>
      <c r="F208" t="s">
        <v>337</v>
      </c>
      <c r="G208" s="20">
        <v>125000</v>
      </c>
      <c r="H208">
        <v>2023</v>
      </c>
      <c r="I208" t="s">
        <v>512</v>
      </c>
    </row>
    <row r="209" spans="2:9">
      <c r="B209" t="s">
        <v>657</v>
      </c>
      <c r="C209" t="s">
        <v>658</v>
      </c>
      <c r="D209">
        <v>326755</v>
      </c>
      <c r="E209" t="s">
        <v>368</v>
      </c>
      <c r="F209" t="s">
        <v>207</v>
      </c>
      <c r="G209" s="20">
        <v>85000</v>
      </c>
      <c r="H209">
        <v>2023</v>
      </c>
      <c r="I209" t="s">
        <v>659</v>
      </c>
    </row>
    <row r="210" spans="2:9">
      <c r="B210" t="s">
        <v>660</v>
      </c>
      <c r="C210" t="s">
        <v>661</v>
      </c>
      <c r="D210">
        <v>326769</v>
      </c>
      <c r="E210" t="s">
        <v>368</v>
      </c>
      <c r="F210" t="s">
        <v>207</v>
      </c>
      <c r="G210" s="20">
        <v>125000</v>
      </c>
      <c r="H210">
        <v>2023</v>
      </c>
      <c r="I210" t="s">
        <v>662</v>
      </c>
    </row>
    <row r="211" spans="2:9">
      <c r="B211" t="s">
        <v>525</v>
      </c>
      <c r="C211" t="s">
        <v>526</v>
      </c>
      <c r="D211">
        <v>326773</v>
      </c>
      <c r="E211" t="s">
        <v>368</v>
      </c>
      <c r="F211" t="s">
        <v>207</v>
      </c>
      <c r="G211" s="20">
        <v>150000</v>
      </c>
      <c r="H211">
        <v>2023</v>
      </c>
      <c r="I211" t="s">
        <v>663</v>
      </c>
    </row>
    <row r="212" spans="2:9">
      <c r="B212" t="s">
        <v>664</v>
      </c>
      <c r="C212" t="s">
        <v>665</v>
      </c>
      <c r="D212">
        <v>326777</v>
      </c>
      <c r="E212" t="s">
        <v>368</v>
      </c>
      <c r="F212" t="s">
        <v>207</v>
      </c>
      <c r="G212" s="20">
        <v>70000</v>
      </c>
      <c r="H212">
        <v>2023</v>
      </c>
      <c r="I212" t="s">
        <v>666</v>
      </c>
    </row>
    <row r="213" spans="2:9">
      <c r="B213" t="s">
        <v>667</v>
      </c>
      <c r="C213" t="s">
        <v>668</v>
      </c>
      <c r="D213">
        <v>326782</v>
      </c>
      <c r="E213" t="s">
        <v>368</v>
      </c>
      <c r="F213" t="s">
        <v>207</v>
      </c>
      <c r="G213" s="20">
        <v>85000</v>
      </c>
      <c r="H213">
        <v>2023</v>
      </c>
      <c r="I213" t="s">
        <v>669</v>
      </c>
    </row>
    <row r="214" spans="2:9">
      <c r="B214" t="s">
        <v>540</v>
      </c>
      <c r="C214" t="s">
        <v>541</v>
      </c>
      <c r="D214">
        <v>326784</v>
      </c>
      <c r="E214" t="s">
        <v>368</v>
      </c>
      <c r="F214" t="s">
        <v>186</v>
      </c>
      <c r="G214" s="20">
        <v>75000</v>
      </c>
      <c r="H214">
        <v>2023</v>
      </c>
      <c r="I214" t="s">
        <v>670</v>
      </c>
    </row>
    <row r="215" spans="2:9">
      <c r="B215" t="s">
        <v>398</v>
      </c>
      <c r="C215" t="s">
        <v>399</v>
      </c>
      <c r="D215">
        <v>326796</v>
      </c>
      <c r="E215" t="s">
        <v>368</v>
      </c>
      <c r="F215" t="s">
        <v>266</v>
      </c>
      <c r="G215" s="20">
        <v>115000</v>
      </c>
      <c r="H215">
        <v>2023</v>
      </c>
      <c r="I215" t="s">
        <v>671</v>
      </c>
    </row>
    <row r="216" spans="2:9">
      <c r="B216" t="s">
        <v>530</v>
      </c>
      <c r="C216" t="s">
        <v>531</v>
      </c>
      <c r="D216">
        <v>328310</v>
      </c>
      <c r="E216" t="s">
        <v>368</v>
      </c>
      <c r="F216" t="s">
        <v>207</v>
      </c>
      <c r="G216" s="20">
        <v>80000</v>
      </c>
      <c r="H216">
        <v>2023</v>
      </c>
      <c r="I216" t="s">
        <v>672</v>
      </c>
    </row>
    <row r="217" spans="2:9">
      <c r="B217" t="s">
        <v>540</v>
      </c>
      <c r="C217" t="s">
        <v>541</v>
      </c>
      <c r="D217">
        <v>328417</v>
      </c>
      <c r="E217" t="s">
        <v>368</v>
      </c>
      <c r="F217" t="s">
        <v>186</v>
      </c>
      <c r="G217" s="20">
        <v>220000</v>
      </c>
      <c r="H217">
        <v>2023</v>
      </c>
      <c r="I217" t="s">
        <v>673</v>
      </c>
    </row>
    <row r="218" spans="2:9">
      <c r="B218" t="s">
        <v>516</v>
      </c>
      <c r="C218" t="s">
        <v>517</v>
      </c>
      <c r="D218">
        <v>328418</v>
      </c>
      <c r="E218" t="s">
        <v>368</v>
      </c>
      <c r="F218" t="s">
        <v>207</v>
      </c>
      <c r="G218" s="20">
        <v>120000</v>
      </c>
      <c r="H218">
        <v>2023</v>
      </c>
      <c r="I218" t="s">
        <v>674</v>
      </c>
    </row>
    <row r="219" spans="2:9">
      <c r="B219" t="s">
        <v>675</v>
      </c>
      <c r="C219" t="s">
        <v>676</v>
      </c>
      <c r="D219">
        <v>328998</v>
      </c>
      <c r="E219" t="s">
        <v>358</v>
      </c>
      <c r="F219" t="s">
        <v>125</v>
      </c>
      <c r="G219" s="20">
        <v>110000</v>
      </c>
      <c r="H219">
        <v>2023</v>
      </c>
      <c r="I219" t="s">
        <v>677</v>
      </c>
    </row>
    <row r="220" spans="2:9">
      <c r="B220" t="s">
        <v>441</v>
      </c>
      <c r="C220" t="s">
        <v>442</v>
      </c>
      <c r="D220">
        <v>329280</v>
      </c>
      <c r="E220" t="s">
        <v>358</v>
      </c>
      <c r="F220" t="s">
        <v>266</v>
      </c>
      <c r="G220" s="20">
        <v>71712</v>
      </c>
      <c r="H220">
        <v>2023</v>
      </c>
      <c r="I220" t="s">
        <v>678</v>
      </c>
    </row>
    <row r="221" spans="2:9">
      <c r="B221" t="s">
        <v>441</v>
      </c>
      <c r="C221" t="s">
        <v>442</v>
      </c>
      <c r="D221">
        <v>329311</v>
      </c>
      <c r="E221" t="s">
        <v>358</v>
      </c>
      <c r="F221" t="s">
        <v>266</v>
      </c>
      <c r="G221" s="20">
        <v>83895</v>
      </c>
      <c r="H221">
        <v>2023</v>
      </c>
      <c r="I221" t="s">
        <v>679</v>
      </c>
    </row>
    <row r="222" spans="2:9">
      <c r="B222" t="s">
        <v>441</v>
      </c>
      <c r="C222" t="s">
        <v>442</v>
      </c>
      <c r="D222">
        <v>329329</v>
      </c>
      <c r="E222" t="s">
        <v>358</v>
      </c>
      <c r="F222" t="s">
        <v>266</v>
      </c>
      <c r="G222" s="20">
        <v>100100</v>
      </c>
      <c r="H222">
        <v>2023</v>
      </c>
      <c r="I222" t="s">
        <v>680</v>
      </c>
    </row>
    <row r="223" spans="2:9">
      <c r="B223" t="s">
        <v>356</v>
      </c>
      <c r="C223" t="s">
        <v>357</v>
      </c>
      <c r="D223">
        <v>329594</v>
      </c>
      <c r="E223" t="s">
        <v>358</v>
      </c>
      <c r="F223" t="s">
        <v>125</v>
      </c>
      <c r="G223" s="20">
        <v>258003</v>
      </c>
      <c r="H223">
        <v>2023</v>
      </c>
      <c r="I223" t="s">
        <v>681</v>
      </c>
    </row>
    <row r="224" spans="2:9">
      <c r="B224" t="s">
        <v>460</v>
      </c>
      <c r="C224" t="s">
        <v>461</v>
      </c>
      <c r="D224">
        <v>330524</v>
      </c>
      <c r="E224" t="s">
        <v>358</v>
      </c>
      <c r="F224" t="s">
        <v>266</v>
      </c>
      <c r="G224" s="20">
        <v>39250</v>
      </c>
      <c r="H224">
        <v>2023</v>
      </c>
      <c r="I224" t="s">
        <v>682</v>
      </c>
    </row>
    <row r="225" spans="2:9">
      <c r="B225" t="s">
        <v>504</v>
      </c>
      <c r="C225" t="s">
        <v>505</v>
      </c>
      <c r="D225">
        <v>330608</v>
      </c>
      <c r="E225" t="s">
        <v>358</v>
      </c>
      <c r="F225" t="s">
        <v>76</v>
      </c>
      <c r="G225" s="20">
        <v>387228</v>
      </c>
      <c r="H225">
        <v>2023</v>
      </c>
      <c r="I225" t="s">
        <v>683</v>
      </c>
    </row>
    <row r="226" spans="2:9">
      <c r="B226" t="s">
        <v>504</v>
      </c>
      <c r="C226" t="s">
        <v>505</v>
      </c>
      <c r="D226">
        <v>330671</v>
      </c>
      <c r="E226" t="s">
        <v>358</v>
      </c>
      <c r="F226" t="s">
        <v>76</v>
      </c>
      <c r="G226" s="20">
        <v>74936</v>
      </c>
      <c r="H226">
        <v>2023</v>
      </c>
      <c r="I226" t="s">
        <v>684</v>
      </c>
    </row>
    <row r="227" spans="2:9">
      <c r="B227" t="s">
        <v>404</v>
      </c>
      <c r="C227" t="s">
        <v>405</v>
      </c>
      <c r="D227">
        <v>330726</v>
      </c>
      <c r="E227" t="s">
        <v>368</v>
      </c>
      <c r="F227" t="s">
        <v>266</v>
      </c>
      <c r="G227" s="20">
        <v>69502</v>
      </c>
      <c r="H227">
        <v>2023</v>
      </c>
      <c r="I227" t="s">
        <v>685</v>
      </c>
    </row>
    <row r="228" spans="2:9">
      <c r="B228" t="s">
        <v>398</v>
      </c>
      <c r="C228" t="s">
        <v>399</v>
      </c>
      <c r="D228">
        <v>330792</v>
      </c>
      <c r="E228" t="s">
        <v>368</v>
      </c>
      <c r="F228" t="s">
        <v>266</v>
      </c>
      <c r="G228" s="20">
        <v>250000</v>
      </c>
      <c r="H228">
        <v>2023</v>
      </c>
      <c r="I228" t="s">
        <v>686</v>
      </c>
    </row>
    <row r="229" spans="2:9">
      <c r="B229" t="s">
        <v>415</v>
      </c>
      <c r="C229" t="s">
        <v>416</v>
      </c>
      <c r="D229" t="s">
        <v>687</v>
      </c>
      <c r="E229" t="s">
        <v>358</v>
      </c>
      <c r="F229" t="s">
        <v>298</v>
      </c>
      <c r="G229" s="20">
        <v>320027</v>
      </c>
      <c r="H229">
        <v>2023</v>
      </c>
      <c r="I229" t="s">
        <v>688</v>
      </c>
    </row>
    <row r="230" spans="2:9">
      <c r="B230" t="s">
        <v>444</v>
      </c>
      <c r="C230" t="s">
        <v>445</v>
      </c>
      <c r="D230" t="s">
        <v>689</v>
      </c>
      <c r="E230" t="s">
        <v>358</v>
      </c>
      <c r="F230" t="s">
        <v>125</v>
      </c>
      <c r="G230" s="20">
        <v>161812</v>
      </c>
      <c r="H230">
        <v>2023</v>
      </c>
      <c r="I230" t="s">
        <v>690</v>
      </c>
    </row>
    <row r="231" spans="2:9">
      <c r="B231" t="s">
        <v>356</v>
      </c>
      <c r="C231" t="s">
        <v>357</v>
      </c>
      <c r="D231" t="s">
        <v>691</v>
      </c>
      <c r="E231" t="s">
        <v>358</v>
      </c>
      <c r="F231" t="s">
        <v>125</v>
      </c>
      <c r="G231" s="20">
        <v>203021</v>
      </c>
      <c r="H231">
        <v>2023</v>
      </c>
      <c r="I231" t="s">
        <v>692</v>
      </c>
    </row>
    <row r="232" spans="2:9">
      <c r="B232" t="s">
        <v>675</v>
      </c>
      <c r="C232" t="s">
        <v>676</v>
      </c>
      <c r="D232" t="s">
        <v>693</v>
      </c>
      <c r="E232" t="s">
        <v>358</v>
      </c>
      <c r="F232" t="s">
        <v>125</v>
      </c>
      <c r="G232" s="20">
        <v>93592</v>
      </c>
      <c r="H232">
        <v>2023</v>
      </c>
      <c r="I232" t="s">
        <v>694</v>
      </c>
    </row>
    <row r="233" spans="2:9">
      <c r="B233" t="s">
        <v>695</v>
      </c>
      <c r="C233" t="s">
        <v>696</v>
      </c>
      <c r="D233" t="s">
        <v>697</v>
      </c>
      <c r="E233" t="s">
        <v>358</v>
      </c>
      <c r="F233" t="s">
        <v>76</v>
      </c>
      <c r="G233" s="20">
        <v>325189</v>
      </c>
      <c r="H233">
        <v>2023</v>
      </c>
      <c r="I233" t="s">
        <v>698</v>
      </c>
    </row>
    <row r="234" spans="2:9">
      <c r="B234" t="s">
        <v>356</v>
      </c>
      <c r="C234" t="s">
        <v>357</v>
      </c>
      <c r="D234" t="s">
        <v>699</v>
      </c>
      <c r="E234" t="s">
        <v>358</v>
      </c>
      <c r="F234" t="s">
        <v>125</v>
      </c>
      <c r="G234" s="20">
        <v>155934</v>
      </c>
      <c r="H234">
        <v>2023</v>
      </c>
      <c r="I234" t="s">
        <v>700</v>
      </c>
    </row>
    <row r="235" spans="2:9">
      <c r="B235" t="s">
        <v>701</v>
      </c>
      <c r="C235" t="s">
        <v>702</v>
      </c>
      <c r="D235" t="s">
        <v>703</v>
      </c>
      <c r="E235" t="s">
        <v>368</v>
      </c>
      <c r="F235" t="s">
        <v>335</v>
      </c>
      <c r="G235" s="20">
        <v>130000</v>
      </c>
      <c r="H235">
        <v>2023</v>
      </c>
      <c r="I235" t="s">
        <v>704</v>
      </c>
    </row>
    <row r="236" spans="2:9">
      <c r="B236" t="s">
        <v>705</v>
      </c>
      <c r="C236" t="s">
        <v>706</v>
      </c>
      <c r="D236">
        <v>330401</v>
      </c>
      <c r="E236" t="s">
        <v>433</v>
      </c>
      <c r="F236" t="s">
        <v>94</v>
      </c>
      <c r="G236" s="20">
        <v>275045.76000000001</v>
      </c>
      <c r="H236">
        <v>2023</v>
      </c>
      <c r="I236" t="s">
        <v>707</v>
      </c>
    </row>
    <row r="237" spans="2:9">
      <c r="B237" t="s">
        <v>708</v>
      </c>
      <c r="C237" t="s">
        <v>709</v>
      </c>
      <c r="D237">
        <v>330294</v>
      </c>
      <c r="E237" t="s">
        <v>433</v>
      </c>
      <c r="F237" t="s">
        <v>100</v>
      </c>
      <c r="G237" s="20">
        <v>89662.69</v>
      </c>
      <c r="H237">
        <v>2023</v>
      </c>
      <c r="I237" t="s">
        <v>710</v>
      </c>
    </row>
    <row r="238" spans="2:9">
      <c r="B238" t="s">
        <v>711</v>
      </c>
      <c r="C238" t="s">
        <v>712</v>
      </c>
      <c r="D238">
        <v>330386</v>
      </c>
      <c r="E238" t="s">
        <v>433</v>
      </c>
      <c r="F238" t="s">
        <v>94</v>
      </c>
      <c r="G238" s="20">
        <v>77423</v>
      </c>
      <c r="H238">
        <v>2023</v>
      </c>
      <c r="I238" t="s">
        <v>713</v>
      </c>
    </row>
    <row r="239" spans="2:9">
      <c r="B239" t="s">
        <v>714</v>
      </c>
      <c r="C239" t="s">
        <v>715</v>
      </c>
      <c r="D239">
        <v>323402</v>
      </c>
      <c r="E239" t="s">
        <v>433</v>
      </c>
      <c r="F239" t="s">
        <v>94</v>
      </c>
      <c r="G239" s="20">
        <v>359104.36</v>
      </c>
      <c r="H239">
        <v>2023</v>
      </c>
      <c r="I239" t="s">
        <v>716</v>
      </c>
    </row>
    <row r="240" spans="2:9">
      <c r="B240" t="s">
        <v>717</v>
      </c>
      <c r="C240" t="s">
        <v>718</v>
      </c>
      <c r="D240">
        <v>252907</v>
      </c>
      <c r="E240" t="s">
        <v>433</v>
      </c>
      <c r="F240" t="s">
        <v>230</v>
      </c>
      <c r="G240" s="20">
        <v>30937</v>
      </c>
      <c r="H240">
        <v>2023</v>
      </c>
      <c r="I240" t="s">
        <v>719</v>
      </c>
    </row>
    <row r="241" spans="2:9">
      <c r="B241" t="s">
        <v>720</v>
      </c>
      <c r="C241" t="s">
        <v>721</v>
      </c>
      <c r="D241">
        <v>310032</v>
      </c>
      <c r="E241" t="s">
        <v>433</v>
      </c>
      <c r="F241" t="s">
        <v>94</v>
      </c>
      <c r="G241" s="20">
        <v>523224</v>
      </c>
      <c r="H241">
        <v>2023</v>
      </c>
      <c r="I241" t="s">
        <v>722</v>
      </c>
    </row>
    <row r="242" spans="2:9">
      <c r="B242" t="s">
        <v>723</v>
      </c>
      <c r="C242" t="s">
        <v>724</v>
      </c>
      <c r="D242">
        <v>330637</v>
      </c>
      <c r="E242" t="s">
        <v>433</v>
      </c>
      <c r="F242" t="s">
        <v>94</v>
      </c>
      <c r="G242" s="20">
        <v>259329.6</v>
      </c>
      <c r="H242">
        <v>2023</v>
      </c>
      <c r="I242" t="s">
        <v>725</v>
      </c>
    </row>
    <row r="243" spans="2:9">
      <c r="B243" t="s">
        <v>726</v>
      </c>
      <c r="C243" t="s">
        <v>727</v>
      </c>
      <c r="D243">
        <v>326828</v>
      </c>
      <c r="E243" t="s">
        <v>433</v>
      </c>
      <c r="F243" t="s">
        <v>37</v>
      </c>
      <c r="G243" s="20">
        <v>865546</v>
      </c>
      <c r="H243">
        <v>2023</v>
      </c>
      <c r="I243" t="s">
        <v>728</v>
      </c>
    </row>
    <row r="244" spans="2:9">
      <c r="B244" t="s">
        <v>726</v>
      </c>
      <c r="C244" t="s">
        <v>727</v>
      </c>
      <c r="D244">
        <v>326823</v>
      </c>
      <c r="E244" t="s">
        <v>433</v>
      </c>
      <c r="F244" t="s">
        <v>37</v>
      </c>
      <c r="G244" s="20">
        <v>901000</v>
      </c>
      <c r="H244">
        <v>2023</v>
      </c>
      <c r="I244" t="s">
        <v>729</v>
      </c>
    </row>
    <row r="245" spans="2:9">
      <c r="B245" t="s">
        <v>730</v>
      </c>
      <c r="C245" t="s">
        <v>731</v>
      </c>
      <c r="D245">
        <v>198762</v>
      </c>
      <c r="E245" t="s">
        <v>433</v>
      </c>
      <c r="F245" t="s">
        <v>283</v>
      </c>
      <c r="G245" s="20">
        <v>150355.31</v>
      </c>
      <c r="H245">
        <v>2023</v>
      </c>
      <c r="I245" t="s">
        <v>732</v>
      </c>
    </row>
    <row r="246" spans="2:9">
      <c r="B246" t="s">
        <v>730</v>
      </c>
      <c r="C246" t="s">
        <v>731</v>
      </c>
      <c r="D246">
        <v>330480</v>
      </c>
      <c r="E246" t="s">
        <v>433</v>
      </c>
      <c r="F246" t="s">
        <v>283</v>
      </c>
      <c r="G246" s="20">
        <v>237499.93</v>
      </c>
      <c r="H246">
        <v>2023</v>
      </c>
      <c r="I246" t="s">
        <v>733</v>
      </c>
    </row>
    <row r="247" spans="2:9">
      <c r="B247" t="s">
        <v>734</v>
      </c>
      <c r="C247" t="s">
        <v>735</v>
      </c>
      <c r="D247" t="s">
        <v>736</v>
      </c>
      <c r="E247" t="s">
        <v>353</v>
      </c>
      <c r="F247" t="s">
        <v>108</v>
      </c>
      <c r="G247" s="20">
        <v>70252</v>
      </c>
      <c r="H247">
        <v>2023</v>
      </c>
      <c r="I247" t="s">
        <v>737</v>
      </c>
    </row>
    <row r="248" spans="2:9">
      <c r="B248" t="s">
        <v>734</v>
      </c>
      <c r="C248" t="s">
        <v>735</v>
      </c>
      <c r="D248">
        <v>278171</v>
      </c>
      <c r="E248" t="s">
        <v>353</v>
      </c>
      <c r="F248" t="s">
        <v>108</v>
      </c>
      <c r="G248" s="20">
        <v>53995</v>
      </c>
      <c r="H248">
        <v>2023</v>
      </c>
      <c r="I248" t="s">
        <v>738</v>
      </c>
    </row>
    <row r="249" spans="2:9">
      <c r="B249" t="s">
        <v>351</v>
      </c>
      <c r="C249" t="s">
        <v>352</v>
      </c>
      <c r="D249">
        <v>326696</v>
      </c>
      <c r="E249" t="s">
        <v>353</v>
      </c>
      <c r="F249" t="s">
        <v>90</v>
      </c>
      <c r="G249" s="20">
        <v>107442</v>
      </c>
      <c r="H249">
        <v>2023</v>
      </c>
      <c r="I249" t="s">
        <v>739</v>
      </c>
    </row>
    <row r="250" spans="2:9">
      <c r="B250" t="s">
        <v>351</v>
      </c>
      <c r="C250" t="s">
        <v>352</v>
      </c>
      <c r="D250">
        <v>326578</v>
      </c>
      <c r="E250" t="s">
        <v>353</v>
      </c>
      <c r="F250" t="s">
        <v>90</v>
      </c>
      <c r="G250" s="20">
        <v>184414</v>
      </c>
      <c r="H250">
        <v>2023</v>
      </c>
      <c r="I250" t="s">
        <v>740</v>
      </c>
    </row>
    <row r="251" spans="2:9">
      <c r="B251" t="s">
        <v>351</v>
      </c>
      <c r="C251" t="s">
        <v>352</v>
      </c>
      <c r="D251">
        <v>319772</v>
      </c>
      <c r="E251" t="s">
        <v>353</v>
      </c>
      <c r="F251" t="s">
        <v>90</v>
      </c>
      <c r="G251" s="20">
        <v>175347</v>
      </c>
      <c r="H251">
        <v>2023</v>
      </c>
      <c r="I251" t="s">
        <v>741</v>
      </c>
    </row>
    <row r="252" spans="2:9">
      <c r="B252" t="s">
        <v>351</v>
      </c>
      <c r="C252" t="s">
        <v>352</v>
      </c>
      <c r="D252">
        <v>326631</v>
      </c>
      <c r="E252" t="s">
        <v>353</v>
      </c>
      <c r="F252" t="s">
        <v>90</v>
      </c>
      <c r="G252" s="20">
        <v>191604</v>
      </c>
      <c r="H252">
        <v>2023</v>
      </c>
      <c r="I252" t="s">
        <v>742</v>
      </c>
    </row>
    <row r="253" spans="2:9">
      <c r="B253" t="s">
        <v>743</v>
      </c>
      <c r="C253" t="s">
        <v>744</v>
      </c>
      <c r="D253">
        <v>330751</v>
      </c>
      <c r="E253" t="s">
        <v>353</v>
      </c>
      <c r="F253" t="s">
        <v>250</v>
      </c>
      <c r="G253" s="20">
        <v>127067</v>
      </c>
      <c r="H253">
        <v>2023</v>
      </c>
      <c r="I253" t="s">
        <v>745</v>
      </c>
    </row>
    <row r="254" spans="2:9">
      <c r="B254" t="s">
        <v>746</v>
      </c>
      <c r="C254" t="s">
        <v>747</v>
      </c>
      <c r="D254">
        <v>326599</v>
      </c>
      <c r="E254" t="s">
        <v>353</v>
      </c>
      <c r="F254" t="s">
        <v>85</v>
      </c>
      <c r="G254" s="20">
        <v>299000</v>
      </c>
      <c r="H254">
        <v>2023</v>
      </c>
      <c r="I254" t="s">
        <v>748</v>
      </c>
    </row>
    <row r="255" spans="2:9">
      <c r="B255" t="s">
        <v>749</v>
      </c>
      <c r="C255" t="s">
        <v>750</v>
      </c>
      <c r="D255" t="s">
        <v>751</v>
      </c>
      <c r="E255" t="s">
        <v>353</v>
      </c>
      <c r="F255" t="s">
        <v>169</v>
      </c>
      <c r="G255" s="20">
        <v>203519</v>
      </c>
      <c r="H255">
        <v>2023</v>
      </c>
      <c r="I255" t="s">
        <v>752</v>
      </c>
    </row>
    <row r="256" spans="2:9">
      <c r="B256" t="s">
        <v>753</v>
      </c>
      <c r="C256" t="s">
        <v>754</v>
      </c>
      <c r="D256">
        <v>320833</v>
      </c>
      <c r="E256" t="s">
        <v>353</v>
      </c>
      <c r="F256" t="s">
        <v>108</v>
      </c>
      <c r="G256" s="20">
        <v>194176</v>
      </c>
      <c r="H256">
        <v>2023</v>
      </c>
      <c r="I256" t="s">
        <v>755</v>
      </c>
    </row>
    <row r="257" spans="2:9">
      <c r="B257" t="s">
        <v>370</v>
      </c>
      <c r="C257" t="s">
        <v>371</v>
      </c>
      <c r="D257">
        <v>322256</v>
      </c>
      <c r="E257" t="s">
        <v>353</v>
      </c>
      <c r="F257" t="s">
        <v>334</v>
      </c>
      <c r="G257" s="20">
        <v>142953</v>
      </c>
      <c r="H257">
        <v>2023</v>
      </c>
      <c r="I257" t="s">
        <v>756</v>
      </c>
    </row>
    <row r="258" spans="2:9">
      <c r="B258" t="s">
        <v>757</v>
      </c>
      <c r="C258" t="s">
        <v>758</v>
      </c>
      <c r="D258">
        <v>326204</v>
      </c>
      <c r="E258" t="s">
        <v>353</v>
      </c>
      <c r="F258" t="s">
        <v>169</v>
      </c>
      <c r="G258" s="20">
        <v>128615</v>
      </c>
      <c r="H258">
        <v>2023</v>
      </c>
      <c r="I258" t="s">
        <v>759</v>
      </c>
    </row>
    <row r="259" spans="2:9">
      <c r="B259" t="s">
        <v>378</v>
      </c>
      <c r="C259" t="s">
        <v>379</v>
      </c>
      <c r="D259">
        <v>319176</v>
      </c>
      <c r="E259" t="s">
        <v>353</v>
      </c>
      <c r="F259" t="s">
        <v>279</v>
      </c>
      <c r="G259" s="20">
        <v>286000</v>
      </c>
      <c r="H259">
        <v>2023</v>
      </c>
      <c r="I259" t="s">
        <v>760</v>
      </c>
    </row>
    <row r="260" spans="2:9">
      <c r="B260" t="s">
        <v>761</v>
      </c>
      <c r="C260" t="s">
        <v>762</v>
      </c>
      <c r="D260">
        <v>259893</v>
      </c>
      <c r="E260" t="s">
        <v>353</v>
      </c>
      <c r="F260" t="s">
        <v>246</v>
      </c>
      <c r="G260" s="20">
        <v>188977</v>
      </c>
      <c r="H260">
        <v>2023</v>
      </c>
      <c r="I260" t="s">
        <v>763</v>
      </c>
    </row>
    <row r="261" spans="2:9">
      <c r="B261" t="s">
        <v>764</v>
      </c>
      <c r="C261" t="s">
        <v>765</v>
      </c>
      <c r="D261">
        <v>324049</v>
      </c>
      <c r="E261" t="s">
        <v>353</v>
      </c>
      <c r="F261" t="s">
        <v>85</v>
      </c>
      <c r="G261" s="20">
        <v>92330</v>
      </c>
      <c r="H261">
        <v>2023</v>
      </c>
      <c r="I261" t="s">
        <v>766</v>
      </c>
    </row>
    <row r="262" spans="2:9">
      <c r="B262" t="s">
        <v>767</v>
      </c>
      <c r="C262" t="s">
        <v>768</v>
      </c>
      <c r="D262">
        <v>326669</v>
      </c>
      <c r="E262" t="s">
        <v>353</v>
      </c>
      <c r="F262" t="s">
        <v>250</v>
      </c>
      <c r="G262" s="20">
        <v>60245</v>
      </c>
      <c r="H262">
        <v>2023</v>
      </c>
      <c r="I262" t="s">
        <v>769</v>
      </c>
    </row>
    <row r="263" spans="2:9">
      <c r="B263" t="s">
        <v>390</v>
      </c>
      <c r="C263" t="s">
        <v>391</v>
      </c>
      <c r="D263" t="s">
        <v>770</v>
      </c>
      <c r="E263" t="s">
        <v>353</v>
      </c>
      <c r="F263" t="s">
        <v>90</v>
      </c>
      <c r="G263" s="20">
        <v>237705</v>
      </c>
      <c r="H263">
        <v>2023</v>
      </c>
      <c r="I263" t="s">
        <v>771</v>
      </c>
    </row>
    <row r="264" spans="2:9">
      <c r="B264" t="s">
        <v>772</v>
      </c>
      <c r="C264" t="s">
        <v>773</v>
      </c>
      <c r="D264">
        <v>326404</v>
      </c>
      <c r="E264" t="s">
        <v>353</v>
      </c>
      <c r="F264" t="s">
        <v>169</v>
      </c>
      <c r="G264" s="20">
        <v>73634</v>
      </c>
      <c r="H264">
        <v>2023</v>
      </c>
      <c r="I264" t="s">
        <v>774</v>
      </c>
    </row>
    <row r="265" spans="2:9">
      <c r="B265" t="s">
        <v>435</v>
      </c>
      <c r="C265" t="s">
        <v>436</v>
      </c>
      <c r="D265" t="s">
        <v>775</v>
      </c>
      <c r="E265" t="s">
        <v>353</v>
      </c>
      <c r="F265" t="s">
        <v>246</v>
      </c>
      <c r="G265" s="20">
        <v>184835</v>
      </c>
      <c r="H265">
        <v>2023</v>
      </c>
      <c r="I265" t="s">
        <v>776</v>
      </c>
    </row>
    <row r="266" spans="2:9">
      <c r="B266" t="s">
        <v>777</v>
      </c>
      <c r="C266" t="s">
        <v>778</v>
      </c>
      <c r="D266" t="s">
        <v>779</v>
      </c>
      <c r="E266" t="s">
        <v>353</v>
      </c>
      <c r="F266" t="s">
        <v>169</v>
      </c>
      <c r="G266" s="20">
        <v>92758</v>
      </c>
      <c r="H266">
        <v>2023</v>
      </c>
      <c r="I266" t="s">
        <v>780</v>
      </c>
    </row>
    <row r="267" spans="2:9">
      <c r="B267" t="s">
        <v>777</v>
      </c>
      <c r="C267" t="s">
        <v>778</v>
      </c>
      <c r="D267" t="s">
        <v>781</v>
      </c>
      <c r="E267" t="s">
        <v>353</v>
      </c>
      <c r="F267" t="s">
        <v>169</v>
      </c>
      <c r="G267" s="20">
        <v>107216</v>
      </c>
      <c r="H267">
        <v>2023</v>
      </c>
      <c r="I267" t="s">
        <v>782</v>
      </c>
    </row>
    <row r="268" spans="2:9">
      <c r="B268" t="s">
        <v>447</v>
      </c>
      <c r="C268" t="s">
        <v>448</v>
      </c>
      <c r="D268">
        <v>329181</v>
      </c>
      <c r="E268" t="s">
        <v>353</v>
      </c>
      <c r="F268" t="s">
        <v>159</v>
      </c>
      <c r="G268" s="20">
        <v>109573</v>
      </c>
      <c r="H268">
        <v>2023</v>
      </c>
      <c r="I268" t="s">
        <v>783</v>
      </c>
    </row>
    <row r="269" spans="2:9">
      <c r="B269" t="s">
        <v>784</v>
      </c>
      <c r="C269" t="s">
        <v>785</v>
      </c>
      <c r="D269">
        <v>326672</v>
      </c>
      <c r="E269" t="s">
        <v>353</v>
      </c>
      <c r="F269" t="s">
        <v>250</v>
      </c>
      <c r="G269" s="20">
        <v>67546</v>
      </c>
      <c r="H269">
        <v>2023</v>
      </c>
      <c r="I269" t="s">
        <v>786</v>
      </c>
    </row>
    <row r="270" spans="2:9">
      <c r="B270" t="s">
        <v>784</v>
      </c>
      <c r="C270" t="s">
        <v>785</v>
      </c>
      <c r="D270">
        <v>326673</v>
      </c>
      <c r="E270" t="s">
        <v>353</v>
      </c>
      <c r="F270" t="s">
        <v>250</v>
      </c>
      <c r="G270" s="20">
        <v>205448</v>
      </c>
      <c r="H270">
        <v>2023</v>
      </c>
      <c r="I270" t="s">
        <v>787</v>
      </c>
    </row>
    <row r="271" spans="2:9">
      <c r="B271" t="s">
        <v>788</v>
      </c>
      <c r="C271" t="s">
        <v>281</v>
      </c>
      <c r="D271">
        <v>326547</v>
      </c>
      <c r="E271" t="s">
        <v>353</v>
      </c>
      <c r="F271" t="s">
        <v>279</v>
      </c>
      <c r="G271" s="20">
        <v>299000</v>
      </c>
      <c r="H271">
        <v>2023</v>
      </c>
      <c r="I271" t="s">
        <v>789</v>
      </c>
    </row>
  </sheetData>
  <hyperlinks>
    <hyperlink ref="B6" location="'MAT Project Summary by State'!A1" display="'MAT Project Summary by State" xr:uid="{C29702E8-0D10-47B7-8BA1-15AB1EBCB602}"/>
  </hyperlink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B1D19-13CB-4DF7-BEF8-D88A425970A4}">
  <dimension ref="B1:O154"/>
  <sheetViews>
    <sheetView showGridLines="0" topLeftCell="D144" zoomScaleNormal="100" zoomScaleSheetLayoutView="90" workbookViewId="0">
      <selection activeCell="H144" sqref="H144"/>
    </sheetView>
  </sheetViews>
  <sheetFormatPr defaultRowHeight="15"/>
  <cols>
    <col min="1" max="1" width="2.28515625" customWidth="1"/>
    <col min="2" max="2" width="22.140625" customWidth="1"/>
    <col min="3" max="3" width="14.7109375" customWidth="1"/>
    <col min="4" max="4" width="17.28515625" customWidth="1"/>
    <col min="5" max="5" width="14.140625" customWidth="1"/>
    <col min="6" max="6" width="14.5703125" customWidth="1"/>
    <col min="7" max="7" width="49.5703125" bestFit="1" customWidth="1"/>
    <col min="8" max="8" width="53.28515625" customWidth="1"/>
    <col min="9" max="9" width="9.7109375" customWidth="1"/>
    <col min="10" max="10" width="26" customWidth="1"/>
    <col min="11" max="11" width="25.7109375" hidden="1" customWidth="1"/>
    <col min="12" max="12" width="30.85546875" customWidth="1"/>
    <col min="13" max="13" width="24.7109375" customWidth="1"/>
    <col min="14" max="14" width="24.28515625" customWidth="1"/>
  </cols>
  <sheetData>
    <row r="1" spans="2:5" ht="18.75">
      <c r="B1" s="41" t="s">
        <v>790</v>
      </c>
    </row>
    <row r="3" spans="2:5">
      <c r="B3" s="24" t="s">
        <v>1</v>
      </c>
    </row>
    <row r="4" spans="2:5">
      <c r="B4" t="s">
        <v>791</v>
      </c>
      <c r="E4" s="44"/>
    </row>
    <row r="5" spans="2:5">
      <c r="B5" t="s">
        <v>792</v>
      </c>
      <c r="E5" s="44"/>
    </row>
    <row r="6" spans="2:5">
      <c r="B6" t="s">
        <v>343</v>
      </c>
      <c r="E6" s="44"/>
    </row>
    <row r="7" spans="2:5">
      <c r="B7" s="73" t="s">
        <v>793</v>
      </c>
      <c r="E7" s="44"/>
    </row>
    <row r="19" spans="2:15">
      <c r="B19" s="42" t="s">
        <v>344</v>
      </c>
    </row>
    <row r="20" spans="2:15">
      <c r="B20" s="42"/>
      <c r="O20">
        <v>1008105</v>
      </c>
    </row>
    <row r="21" spans="2:15">
      <c r="B21" s="25" t="s">
        <v>345</v>
      </c>
    </row>
    <row r="22" spans="2:15">
      <c r="B22">
        <f>SUBTOTAL(103,AllLRFProjects[Funding Year])</f>
        <v>2</v>
      </c>
      <c r="L22" s="20">
        <f>SUBTOTAL(9,AllLRFProjects[Funding Estimate ($000)])</f>
        <v>37406</v>
      </c>
      <c r="M22" s="20">
        <f>25000</f>
        <v>25000</v>
      </c>
      <c r="N22" s="20">
        <f>11800</f>
        <v>11800</v>
      </c>
      <c r="O22" s="20"/>
    </row>
    <row r="23" spans="2:15" ht="17.25" customHeight="1">
      <c r="B23" s="26" t="s">
        <v>8</v>
      </c>
      <c r="C23" s="26" t="s">
        <v>348</v>
      </c>
      <c r="D23" s="26" t="s">
        <v>794</v>
      </c>
      <c r="E23" s="27" t="s">
        <v>795</v>
      </c>
      <c r="F23" s="27" t="s">
        <v>346</v>
      </c>
      <c r="G23" s="26" t="s">
        <v>5</v>
      </c>
      <c r="H23" s="26" t="s">
        <v>4</v>
      </c>
      <c r="I23" s="28" t="s">
        <v>3</v>
      </c>
      <c r="J23" s="28" t="s">
        <v>6</v>
      </c>
      <c r="K23" s="26" t="s">
        <v>796</v>
      </c>
      <c r="L23" s="26" t="s">
        <v>7</v>
      </c>
    </row>
    <row r="24" spans="2:15" hidden="1">
      <c r="B24" s="56">
        <v>2022</v>
      </c>
      <c r="C24" s="29" t="s">
        <v>433</v>
      </c>
      <c r="D24" s="29" t="s">
        <v>797</v>
      </c>
      <c r="E24" s="30">
        <v>284991</v>
      </c>
      <c r="F24" s="30" t="s">
        <v>798</v>
      </c>
      <c r="G24" s="29" t="s">
        <v>200</v>
      </c>
      <c r="H24" s="29" t="s">
        <v>202</v>
      </c>
      <c r="I24" s="29" t="s">
        <v>198</v>
      </c>
      <c r="J24" s="29" t="s">
        <v>201</v>
      </c>
      <c r="K24" s="29" t="s">
        <v>799</v>
      </c>
      <c r="L24" s="31">
        <v>21963</v>
      </c>
    </row>
    <row r="25" spans="2:15" hidden="1">
      <c r="B25" s="56">
        <v>2021</v>
      </c>
      <c r="C25" s="29" t="s">
        <v>555</v>
      </c>
      <c r="D25" s="29" t="s">
        <v>800</v>
      </c>
      <c r="E25" s="30">
        <v>266667</v>
      </c>
      <c r="F25" s="30" t="s">
        <v>801</v>
      </c>
      <c r="G25" s="29" t="s">
        <v>11</v>
      </c>
      <c r="H25" s="29" t="s">
        <v>10</v>
      </c>
      <c r="I25" s="29" t="s">
        <v>9</v>
      </c>
      <c r="J25" s="29" t="s">
        <v>12</v>
      </c>
      <c r="K25" s="29" t="s">
        <v>802</v>
      </c>
      <c r="L25" s="31">
        <v>19267.71</v>
      </c>
    </row>
    <row r="26" spans="2:15" hidden="1">
      <c r="B26" s="56">
        <v>2024</v>
      </c>
      <c r="C26" s="29" t="s">
        <v>555</v>
      </c>
      <c r="D26" s="29" t="s">
        <v>803</v>
      </c>
      <c r="E26" s="30">
        <v>312344</v>
      </c>
      <c r="F26" s="30" t="s">
        <v>804</v>
      </c>
      <c r="G26" s="29" t="s">
        <v>14</v>
      </c>
      <c r="H26" s="29" t="s">
        <v>13</v>
      </c>
      <c r="I26" s="29" t="s">
        <v>9</v>
      </c>
      <c r="J26" s="29" t="s">
        <v>12</v>
      </c>
      <c r="K26" s="29" t="s">
        <v>802</v>
      </c>
      <c r="L26" s="31">
        <v>7938</v>
      </c>
    </row>
    <row r="27" spans="2:15" hidden="1">
      <c r="B27" s="56">
        <v>2022</v>
      </c>
      <c r="C27" s="29" t="s">
        <v>384</v>
      </c>
      <c r="D27" s="29" t="s">
        <v>805</v>
      </c>
      <c r="E27" s="30">
        <v>311631</v>
      </c>
      <c r="F27" s="30" t="s">
        <v>806</v>
      </c>
      <c r="G27" s="29" t="s">
        <v>308</v>
      </c>
      <c r="H27" s="29" t="s">
        <v>317</v>
      </c>
      <c r="I27" s="29" t="s">
        <v>303</v>
      </c>
      <c r="J27" s="29" t="s">
        <v>309</v>
      </c>
      <c r="K27" s="29" t="s">
        <v>15</v>
      </c>
      <c r="L27" s="31">
        <v>9327</v>
      </c>
    </row>
    <row r="28" spans="2:15" hidden="1">
      <c r="B28" s="56">
        <v>2022</v>
      </c>
      <c r="C28" s="29" t="s">
        <v>384</v>
      </c>
      <c r="D28" s="29" t="s">
        <v>807</v>
      </c>
      <c r="E28" s="30">
        <v>225354</v>
      </c>
      <c r="F28" s="30" t="s">
        <v>806</v>
      </c>
      <c r="G28" s="29" t="s">
        <v>308</v>
      </c>
      <c r="H28" s="29" t="s">
        <v>319</v>
      </c>
      <c r="I28" s="29" t="s">
        <v>303</v>
      </c>
      <c r="J28" s="29" t="s">
        <v>309</v>
      </c>
      <c r="K28" s="29" t="s">
        <v>15</v>
      </c>
      <c r="L28" s="31">
        <v>71200</v>
      </c>
    </row>
    <row r="29" spans="2:15" hidden="1">
      <c r="B29" s="56">
        <v>2022</v>
      </c>
      <c r="C29" s="29" t="s">
        <v>384</v>
      </c>
      <c r="D29" s="29" t="s">
        <v>808</v>
      </c>
      <c r="E29" s="30">
        <v>310402</v>
      </c>
      <c r="F29" s="30" t="s">
        <v>806</v>
      </c>
      <c r="G29" s="29" t="s">
        <v>308</v>
      </c>
      <c r="H29" s="29" t="s">
        <v>315</v>
      </c>
      <c r="I29" s="29" t="s">
        <v>303</v>
      </c>
      <c r="J29" s="29" t="s">
        <v>309</v>
      </c>
      <c r="K29" s="29" t="s">
        <v>15</v>
      </c>
      <c r="L29" s="31">
        <v>52588</v>
      </c>
    </row>
    <row r="30" spans="2:15" hidden="1">
      <c r="B30" s="56">
        <v>2022</v>
      </c>
      <c r="C30" s="29" t="s">
        <v>384</v>
      </c>
      <c r="D30" s="29" t="s">
        <v>809</v>
      </c>
      <c r="E30" s="30">
        <v>310533</v>
      </c>
      <c r="F30" s="30" t="s">
        <v>806</v>
      </c>
      <c r="G30" s="29" t="s">
        <v>308</v>
      </c>
      <c r="H30" s="29" t="s">
        <v>311</v>
      </c>
      <c r="I30" s="29" t="s">
        <v>303</v>
      </c>
      <c r="J30" s="29" t="s">
        <v>309</v>
      </c>
      <c r="K30" s="29" t="s">
        <v>15</v>
      </c>
      <c r="L30" s="31">
        <v>20112</v>
      </c>
    </row>
    <row r="31" spans="2:15" hidden="1">
      <c r="B31" s="56">
        <v>2023</v>
      </c>
      <c r="C31" s="29" t="s">
        <v>353</v>
      </c>
      <c r="D31" s="29" t="s">
        <v>810</v>
      </c>
      <c r="E31" s="30" t="s">
        <v>811</v>
      </c>
      <c r="F31" s="30" t="s">
        <v>812</v>
      </c>
      <c r="G31" s="29" t="s">
        <v>17</v>
      </c>
      <c r="H31" s="29" t="s">
        <v>16</v>
      </c>
      <c r="I31" s="29" t="s">
        <v>15</v>
      </c>
      <c r="J31" s="29" t="s">
        <v>18</v>
      </c>
      <c r="K31" s="29" t="s">
        <v>813</v>
      </c>
      <c r="L31" s="31">
        <v>7451</v>
      </c>
    </row>
    <row r="32" spans="2:15" hidden="1">
      <c r="B32" s="56">
        <v>2023</v>
      </c>
      <c r="C32" s="29" t="s">
        <v>362</v>
      </c>
      <c r="D32" s="29" t="s">
        <v>814</v>
      </c>
      <c r="E32" s="30">
        <v>318915</v>
      </c>
      <c r="F32" s="30" t="s">
        <v>815</v>
      </c>
      <c r="G32" s="29" t="s">
        <v>21</v>
      </c>
      <c r="H32" s="29" t="s">
        <v>20</v>
      </c>
      <c r="I32" s="29" t="s">
        <v>19</v>
      </c>
      <c r="J32" s="29" t="s">
        <v>22</v>
      </c>
      <c r="K32" s="29" t="s">
        <v>816</v>
      </c>
      <c r="L32" s="31">
        <v>16729</v>
      </c>
    </row>
    <row r="33" spans="2:14" hidden="1">
      <c r="B33" s="56">
        <v>2022</v>
      </c>
      <c r="C33" s="29" t="s">
        <v>384</v>
      </c>
      <c r="D33" s="29" t="s">
        <v>817</v>
      </c>
      <c r="E33" s="30">
        <v>257282</v>
      </c>
      <c r="F33" s="30" t="s">
        <v>818</v>
      </c>
      <c r="G33" s="29" t="s">
        <v>34</v>
      </c>
      <c r="H33" s="29" t="s">
        <v>36</v>
      </c>
      <c r="I33" s="29" t="s">
        <v>23</v>
      </c>
      <c r="J33" s="29" t="s">
        <v>35</v>
      </c>
      <c r="K33" s="29" t="s">
        <v>819</v>
      </c>
      <c r="L33" s="31">
        <v>40456</v>
      </c>
    </row>
    <row r="34" spans="2:14" hidden="1">
      <c r="B34" s="56">
        <v>2023</v>
      </c>
      <c r="C34" s="29" t="s">
        <v>384</v>
      </c>
      <c r="D34" s="29" t="s">
        <v>820</v>
      </c>
      <c r="E34" s="30">
        <v>267538</v>
      </c>
      <c r="F34" s="30" t="s">
        <v>821</v>
      </c>
      <c r="G34" s="29" t="s">
        <v>28</v>
      </c>
      <c r="H34" s="29" t="s">
        <v>27</v>
      </c>
      <c r="I34" s="29" t="s">
        <v>23</v>
      </c>
      <c r="J34" s="29" t="s">
        <v>29</v>
      </c>
      <c r="K34" s="29" t="s">
        <v>819</v>
      </c>
      <c r="L34" s="31">
        <v>33327</v>
      </c>
    </row>
    <row r="35" spans="2:14" hidden="1">
      <c r="B35" s="56">
        <v>2024</v>
      </c>
      <c r="C35" s="29" t="s">
        <v>384</v>
      </c>
      <c r="D35" s="29" t="s">
        <v>822</v>
      </c>
      <c r="E35" s="30">
        <v>318719</v>
      </c>
      <c r="F35" s="30" t="s">
        <v>818</v>
      </c>
      <c r="G35" s="29" t="s">
        <v>34</v>
      </c>
      <c r="H35" s="29" t="s">
        <v>33</v>
      </c>
      <c r="I35" s="29" t="s">
        <v>23</v>
      </c>
      <c r="J35" s="29" t="s">
        <v>35</v>
      </c>
      <c r="K35" s="29" t="s">
        <v>819</v>
      </c>
      <c r="L35" s="31">
        <v>180642</v>
      </c>
      <c r="N35" s="20">
        <f>L22-26470</f>
        <v>10936</v>
      </c>
    </row>
    <row r="36" spans="2:14" s="44" customFormat="1" hidden="1">
      <c r="B36" s="83">
        <v>2023</v>
      </c>
      <c r="C36" s="84" t="s">
        <v>384</v>
      </c>
      <c r="D36" s="84" t="s">
        <v>823</v>
      </c>
      <c r="E36" s="85">
        <v>318744</v>
      </c>
      <c r="F36" s="85" t="s">
        <v>824</v>
      </c>
      <c r="G36" s="84" t="s">
        <v>25</v>
      </c>
      <c r="H36" s="84" t="s">
        <v>24</v>
      </c>
      <c r="I36" s="84" t="s">
        <v>23</v>
      </c>
      <c r="J36" s="84" t="s">
        <v>26</v>
      </c>
      <c r="K36" s="29" t="s">
        <v>825</v>
      </c>
      <c r="L36" s="86">
        <v>72489</v>
      </c>
    </row>
    <row r="37" spans="2:14" s="44" customFormat="1" hidden="1">
      <c r="B37" s="83">
        <v>2023</v>
      </c>
      <c r="C37" s="84" t="s">
        <v>384</v>
      </c>
      <c r="D37" s="84" t="s">
        <v>823</v>
      </c>
      <c r="E37" s="85">
        <v>318744</v>
      </c>
      <c r="F37" s="85" t="s">
        <v>824</v>
      </c>
      <c r="G37" s="84" t="s">
        <v>25</v>
      </c>
      <c r="H37" s="84" t="s">
        <v>24</v>
      </c>
      <c r="I37" s="84" t="s">
        <v>260</v>
      </c>
      <c r="J37" s="84" t="s">
        <v>26</v>
      </c>
      <c r="K37" s="29" t="s">
        <v>825</v>
      </c>
      <c r="L37" s="86">
        <v>72489</v>
      </c>
    </row>
    <row r="38" spans="2:14" hidden="1">
      <c r="B38" s="56">
        <v>2022</v>
      </c>
      <c r="C38" s="29" t="s">
        <v>384</v>
      </c>
      <c r="D38" s="29" t="s">
        <v>826</v>
      </c>
      <c r="E38" s="30">
        <v>240821</v>
      </c>
      <c r="F38" s="30" t="s">
        <v>827</v>
      </c>
      <c r="G38" s="29" t="s">
        <v>31</v>
      </c>
      <c r="H38" s="29" t="s">
        <v>30</v>
      </c>
      <c r="I38" s="29" t="s">
        <v>23</v>
      </c>
      <c r="J38" s="29" t="s">
        <v>32</v>
      </c>
      <c r="K38" s="29" t="s">
        <v>828</v>
      </c>
      <c r="L38" s="31">
        <v>9887</v>
      </c>
    </row>
    <row r="39" spans="2:14" hidden="1">
      <c r="B39" s="56">
        <v>2024</v>
      </c>
      <c r="C39" s="29" t="s">
        <v>384</v>
      </c>
      <c r="D39" s="29" t="s">
        <v>829</v>
      </c>
      <c r="E39" s="30">
        <v>318472</v>
      </c>
      <c r="F39" s="30" t="s">
        <v>830</v>
      </c>
      <c r="G39" s="29" t="s">
        <v>64</v>
      </c>
      <c r="H39" s="29" t="s">
        <v>63</v>
      </c>
      <c r="I39" s="29" t="s">
        <v>68</v>
      </c>
      <c r="J39" s="29" t="s">
        <v>65</v>
      </c>
      <c r="K39" s="29" t="s">
        <v>831</v>
      </c>
      <c r="L39" s="31">
        <v>13055</v>
      </c>
      <c r="N39" s="20">
        <f>N35+M22</f>
        <v>35936</v>
      </c>
    </row>
    <row r="40" spans="2:14" hidden="1">
      <c r="B40" s="56">
        <v>2021</v>
      </c>
      <c r="C40" s="29" t="s">
        <v>433</v>
      </c>
      <c r="D40" s="29" t="s">
        <v>832</v>
      </c>
      <c r="E40" s="30">
        <v>271651</v>
      </c>
      <c r="F40" s="30" t="s">
        <v>833</v>
      </c>
      <c r="G40" s="29" t="s">
        <v>39</v>
      </c>
      <c r="H40" s="29" t="s">
        <v>62</v>
      </c>
      <c r="I40" s="29" t="s">
        <v>37</v>
      </c>
      <c r="J40" s="29" t="s">
        <v>40</v>
      </c>
      <c r="K40" s="29" t="s">
        <v>834</v>
      </c>
      <c r="L40" s="31">
        <v>11823.6</v>
      </c>
    </row>
    <row r="41" spans="2:14" hidden="1">
      <c r="B41" s="56">
        <v>2021</v>
      </c>
      <c r="C41" s="29" t="s">
        <v>433</v>
      </c>
      <c r="D41" s="29" t="s">
        <v>835</v>
      </c>
      <c r="E41" s="30">
        <v>228664</v>
      </c>
      <c r="F41" s="30" t="s">
        <v>833</v>
      </c>
      <c r="G41" s="29" t="s">
        <v>39</v>
      </c>
      <c r="H41" s="29" t="s">
        <v>55</v>
      </c>
      <c r="I41" s="29" t="s">
        <v>37</v>
      </c>
      <c r="J41" s="29" t="s">
        <v>40</v>
      </c>
      <c r="K41" s="29" t="s">
        <v>834</v>
      </c>
      <c r="L41" s="31">
        <v>3708.4079999999999</v>
      </c>
    </row>
    <row r="42" spans="2:14" hidden="1">
      <c r="B42" s="56">
        <v>2021</v>
      </c>
      <c r="C42" s="29" t="s">
        <v>433</v>
      </c>
      <c r="D42" s="29" t="s">
        <v>836</v>
      </c>
      <c r="E42" s="30">
        <v>229677</v>
      </c>
      <c r="F42" s="30" t="s">
        <v>833</v>
      </c>
      <c r="G42" s="29" t="s">
        <v>39</v>
      </c>
      <c r="H42" s="29" t="s">
        <v>56</v>
      </c>
      <c r="I42" s="29" t="s">
        <v>37</v>
      </c>
      <c r="J42" s="29" t="s">
        <v>40</v>
      </c>
      <c r="K42" s="29" t="s">
        <v>834</v>
      </c>
      <c r="L42" s="31">
        <v>26177.634000000002</v>
      </c>
    </row>
    <row r="43" spans="2:14" hidden="1">
      <c r="B43" s="56">
        <v>2021</v>
      </c>
      <c r="C43" s="29" t="s">
        <v>433</v>
      </c>
      <c r="D43" s="29" t="s">
        <v>837</v>
      </c>
      <c r="E43" s="30">
        <v>312448</v>
      </c>
      <c r="F43" s="30" t="s">
        <v>833</v>
      </c>
      <c r="G43" s="29" t="s">
        <v>39</v>
      </c>
      <c r="H43" s="29" t="s">
        <v>61</v>
      </c>
      <c r="I43" s="29" t="s">
        <v>37</v>
      </c>
      <c r="J43" s="29" t="s">
        <v>40</v>
      </c>
      <c r="K43" s="29" t="s">
        <v>834</v>
      </c>
      <c r="L43" s="31">
        <v>9800</v>
      </c>
    </row>
    <row r="44" spans="2:14" hidden="1">
      <c r="B44" s="56">
        <v>2024</v>
      </c>
      <c r="C44" s="29" t="s">
        <v>433</v>
      </c>
      <c r="D44" s="29" t="s">
        <v>838</v>
      </c>
      <c r="E44" s="30">
        <v>196416</v>
      </c>
      <c r="F44" s="30" t="s">
        <v>833</v>
      </c>
      <c r="G44" s="29" t="s">
        <v>39</v>
      </c>
      <c r="H44" s="29" t="s">
        <v>45</v>
      </c>
      <c r="I44" s="29" t="s">
        <v>37</v>
      </c>
      <c r="J44" s="29" t="s">
        <v>40</v>
      </c>
      <c r="K44" s="29" t="s">
        <v>834</v>
      </c>
      <c r="L44" s="31">
        <v>179661</v>
      </c>
      <c r="N44" s="20">
        <f>N39+N22</f>
        <v>47736</v>
      </c>
    </row>
    <row r="45" spans="2:14" hidden="1">
      <c r="B45" s="56">
        <v>2024</v>
      </c>
      <c r="C45" s="29" t="s">
        <v>433</v>
      </c>
      <c r="D45" s="29" t="s">
        <v>839</v>
      </c>
      <c r="E45" s="30">
        <v>326160</v>
      </c>
      <c r="F45" s="30" t="s">
        <v>840</v>
      </c>
      <c r="G45" s="29" t="s">
        <v>47</v>
      </c>
      <c r="H45" s="29" t="s">
        <v>60</v>
      </c>
      <c r="I45" s="29" t="s">
        <v>37</v>
      </c>
      <c r="J45" s="29" t="s">
        <v>43</v>
      </c>
      <c r="K45" s="29" t="s">
        <v>841</v>
      </c>
      <c r="L45" s="31">
        <v>35344</v>
      </c>
    </row>
    <row r="46" spans="2:14" hidden="1">
      <c r="B46" s="56">
        <v>2024</v>
      </c>
      <c r="C46" s="29" t="s">
        <v>433</v>
      </c>
      <c r="D46" s="29" t="s">
        <v>842</v>
      </c>
      <c r="E46" s="30">
        <v>318717</v>
      </c>
      <c r="F46" s="30" t="s">
        <v>843</v>
      </c>
      <c r="G46" s="29" t="s">
        <v>58</v>
      </c>
      <c r="H46" s="29" t="s">
        <v>57</v>
      </c>
      <c r="I46" s="29" t="s">
        <v>37</v>
      </c>
      <c r="J46" s="29" t="s">
        <v>59</v>
      </c>
      <c r="K46" s="29" t="s">
        <v>844</v>
      </c>
      <c r="L46" s="31">
        <v>62533</v>
      </c>
    </row>
    <row r="47" spans="2:14" hidden="1">
      <c r="B47" s="56">
        <v>2021</v>
      </c>
      <c r="C47" s="29" t="s">
        <v>433</v>
      </c>
      <c r="D47" s="29" t="s">
        <v>845</v>
      </c>
      <c r="E47" s="30">
        <v>215452</v>
      </c>
      <c r="F47" s="30" t="s">
        <v>846</v>
      </c>
      <c r="G47" s="29" t="s">
        <v>53</v>
      </c>
      <c r="H47" s="29" t="s">
        <v>52</v>
      </c>
      <c r="I47" s="29" t="s">
        <v>37</v>
      </c>
      <c r="J47" s="29" t="s">
        <v>54</v>
      </c>
      <c r="K47" s="29" t="s">
        <v>847</v>
      </c>
      <c r="L47" s="31">
        <v>8781.0550000000003</v>
      </c>
    </row>
    <row r="48" spans="2:14" hidden="1">
      <c r="B48" s="56">
        <v>2022</v>
      </c>
      <c r="C48" s="29" t="s">
        <v>433</v>
      </c>
      <c r="D48" s="29" t="s">
        <v>848</v>
      </c>
      <c r="E48" s="30">
        <v>215726</v>
      </c>
      <c r="F48" s="30" t="s">
        <v>846</v>
      </c>
      <c r="G48" s="29" t="s">
        <v>53</v>
      </c>
      <c r="H48" s="29" t="s">
        <v>66</v>
      </c>
      <c r="I48" s="29" t="s">
        <v>37</v>
      </c>
      <c r="J48" s="29" t="s">
        <v>54</v>
      </c>
      <c r="K48" s="29" t="s">
        <v>847</v>
      </c>
      <c r="L48" s="31">
        <v>36577</v>
      </c>
    </row>
    <row r="49" spans="2:12" hidden="1">
      <c r="B49" s="56">
        <v>2023</v>
      </c>
      <c r="C49" s="29" t="s">
        <v>433</v>
      </c>
      <c r="D49" s="29" t="s">
        <v>849</v>
      </c>
      <c r="E49" s="30">
        <v>319315</v>
      </c>
      <c r="F49" s="30" t="s">
        <v>850</v>
      </c>
      <c r="G49" s="29" t="s">
        <v>49</v>
      </c>
      <c r="H49" s="29" t="s">
        <v>48</v>
      </c>
      <c r="I49" s="29" t="s">
        <v>37</v>
      </c>
      <c r="J49" s="29" t="s">
        <v>50</v>
      </c>
      <c r="K49" s="29" t="s">
        <v>847</v>
      </c>
      <c r="L49" s="31">
        <v>102281.66134359998</v>
      </c>
    </row>
    <row r="50" spans="2:12" hidden="1">
      <c r="B50" s="56">
        <v>2023</v>
      </c>
      <c r="C50" s="29" t="s">
        <v>433</v>
      </c>
      <c r="D50" s="29" t="s">
        <v>851</v>
      </c>
      <c r="E50" s="30">
        <v>311373</v>
      </c>
      <c r="F50" s="30" t="s">
        <v>846</v>
      </c>
      <c r="G50" s="29" t="s">
        <v>53</v>
      </c>
      <c r="H50" s="29" t="s">
        <v>67</v>
      </c>
      <c r="I50" s="29" t="s">
        <v>37</v>
      </c>
      <c r="J50" s="29" t="s">
        <v>54</v>
      </c>
      <c r="K50" s="29" t="s">
        <v>847</v>
      </c>
      <c r="L50" s="31">
        <v>63584</v>
      </c>
    </row>
    <row r="51" spans="2:12" hidden="1">
      <c r="B51" s="56">
        <v>2021</v>
      </c>
      <c r="C51" s="29" t="s">
        <v>433</v>
      </c>
      <c r="D51" s="29" t="s">
        <v>852</v>
      </c>
      <c r="E51" s="30">
        <v>235876</v>
      </c>
      <c r="F51" s="30" t="s">
        <v>833</v>
      </c>
      <c r="G51" s="29" t="s">
        <v>39</v>
      </c>
      <c r="H51" s="29" t="s">
        <v>38</v>
      </c>
      <c r="I51" s="29" t="s">
        <v>37</v>
      </c>
      <c r="J51" s="29" t="s">
        <v>40</v>
      </c>
      <c r="K51" s="29" t="s">
        <v>853</v>
      </c>
      <c r="L51" s="31">
        <v>40521</v>
      </c>
    </row>
    <row r="52" spans="2:12" hidden="1">
      <c r="B52" s="56">
        <v>2022</v>
      </c>
      <c r="C52" s="29" t="s">
        <v>433</v>
      </c>
      <c r="D52" s="29" t="s">
        <v>854</v>
      </c>
      <c r="E52" s="30">
        <v>154910</v>
      </c>
      <c r="F52" s="30" t="s">
        <v>833</v>
      </c>
      <c r="G52" s="29" t="s">
        <v>39</v>
      </c>
      <c r="H52" s="29" t="s">
        <v>44</v>
      </c>
      <c r="I52" s="29" t="s">
        <v>37</v>
      </c>
      <c r="J52" s="29" t="s">
        <v>40</v>
      </c>
      <c r="K52" s="29" t="s">
        <v>853</v>
      </c>
      <c r="L52" s="31">
        <v>34213</v>
      </c>
    </row>
    <row r="53" spans="2:12" hidden="1">
      <c r="B53" s="56">
        <v>2021</v>
      </c>
      <c r="C53" s="29" t="s">
        <v>433</v>
      </c>
      <c r="D53" s="29" t="s">
        <v>855</v>
      </c>
      <c r="E53" s="30">
        <v>194297</v>
      </c>
      <c r="F53" s="30" t="s">
        <v>840</v>
      </c>
      <c r="G53" s="29" t="s">
        <v>42</v>
      </c>
      <c r="H53" s="29" t="s">
        <v>41</v>
      </c>
      <c r="I53" s="29" t="s">
        <v>37</v>
      </c>
      <c r="J53" s="29" t="s">
        <v>43</v>
      </c>
      <c r="K53" s="29" t="s">
        <v>856</v>
      </c>
      <c r="L53" s="31">
        <v>997.30000000000007</v>
      </c>
    </row>
    <row r="54" spans="2:12" hidden="1">
      <c r="B54" s="56">
        <v>2024</v>
      </c>
      <c r="C54" s="29" t="s">
        <v>433</v>
      </c>
      <c r="D54" s="29" t="s">
        <v>857</v>
      </c>
      <c r="E54" s="30">
        <v>317643</v>
      </c>
      <c r="F54" s="30" t="s">
        <v>840</v>
      </c>
      <c r="G54" s="29" t="s">
        <v>47</v>
      </c>
      <c r="H54" s="29" t="s">
        <v>46</v>
      </c>
      <c r="I54" s="29" t="s">
        <v>37</v>
      </c>
      <c r="J54" s="29" t="s">
        <v>43</v>
      </c>
      <c r="K54" s="29" t="s">
        <v>856</v>
      </c>
      <c r="L54" s="31">
        <v>21590</v>
      </c>
    </row>
    <row r="55" spans="2:12" hidden="1">
      <c r="B55" s="56">
        <v>2022</v>
      </c>
      <c r="C55" s="29" t="s">
        <v>433</v>
      </c>
      <c r="D55" s="29" t="s">
        <v>858</v>
      </c>
      <c r="E55" s="30">
        <v>317446</v>
      </c>
      <c r="F55" s="30" t="s">
        <v>840</v>
      </c>
      <c r="G55" s="29" t="s">
        <v>42</v>
      </c>
      <c r="H55" s="29" t="s">
        <v>51</v>
      </c>
      <c r="I55" s="29" t="s">
        <v>37</v>
      </c>
      <c r="J55" s="29" t="s">
        <v>43</v>
      </c>
      <c r="K55" s="29" t="s">
        <v>859</v>
      </c>
      <c r="L55" s="31">
        <v>9563</v>
      </c>
    </row>
    <row r="56" spans="2:12" hidden="1">
      <c r="B56" s="56">
        <v>2021</v>
      </c>
      <c r="C56" s="29" t="s">
        <v>384</v>
      </c>
      <c r="D56" s="29" t="s">
        <v>860</v>
      </c>
      <c r="E56" s="30">
        <v>239689</v>
      </c>
      <c r="F56" s="30" t="s">
        <v>861</v>
      </c>
      <c r="G56" s="29" t="s">
        <v>70</v>
      </c>
      <c r="H56" s="29" t="s">
        <v>69</v>
      </c>
      <c r="I56" s="29" t="s">
        <v>68</v>
      </c>
      <c r="J56" s="29" t="s">
        <v>71</v>
      </c>
      <c r="K56" s="29" t="s">
        <v>862</v>
      </c>
      <c r="L56" s="31">
        <v>31976</v>
      </c>
    </row>
    <row r="57" spans="2:12" hidden="1">
      <c r="B57" s="56">
        <v>2022</v>
      </c>
      <c r="C57" s="29" t="s">
        <v>384</v>
      </c>
      <c r="D57" s="29" t="s">
        <v>863</v>
      </c>
      <c r="E57" s="30">
        <v>317500</v>
      </c>
      <c r="F57" s="30" t="s">
        <v>864</v>
      </c>
      <c r="G57" s="29" t="s">
        <v>75</v>
      </c>
      <c r="H57" s="29" t="s">
        <v>74</v>
      </c>
      <c r="I57" s="29" t="s">
        <v>68</v>
      </c>
      <c r="J57" s="29" t="s">
        <v>65</v>
      </c>
      <c r="K57" s="29" t="s">
        <v>865</v>
      </c>
      <c r="L57" s="31">
        <v>22969</v>
      </c>
    </row>
    <row r="58" spans="2:12" hidden="1">
      <c r="B58" s="56">
        <v>2024</v>
      </c>
      <c r="C58" s="29" t="s">
        <v>384</v>
      </c>
      <c r="D58" s="29" t="s">
        <v>866</v>
      </c>
      <c r="E58" s="30">
        <v>315541</v>
      </c>
      <c r="F58" s="30" t="s">
        <v>867</v>
      </c>
      <c r="G58" s="29" t="s">
        <v>73</v>
      </c>
      <c r="H58" s="29" t="s">
        <v>72</v>
      </c>
      <c r="I58" s="29" t="s">
        <v>68</v>
      </c>
      <c r="J58" s="29" t="s">
        <v>65</v>
      </c>
      <c r="K58" s="29" t="s">
        <v>865</v>
      </c>
      <c r="L58" s="31">
        <v>12027</v>
      </c>
    </row>
    <row r="59" spans="2:12" hidden="1">
      <c r="B59" s="56">
        <v>2021</v>
      </c>
      <c r="C59" s="29" t="s">
        <v>358</v>
      </c>
      <c r="D59" s="29" t="s">
        <v>868</v>
      </c>
      <c r="E59" s="30">
        <v>215438</v>
      </c>
      <c r="F59" s="30" t="s">
        <v>869</v>
      </c>
      <c r="G59" s="29" t="s">
        <v>78</v>
      </c>
      <c r="H59" s="29" t="s">
        <v>81</v>
      </c>
      <c r="I59" s="29" t="s">
        <v>76</v>
      </c>
      <c r="J59" s="29" t="s">
        <v>79</v>
      </c>
      <c r="K59" s="29" t="s">
        <v>870</v>
      </c>
      <c r="L59" s="31">
        <v>2090</v>
      </c>
    </row>
    <row r="60" spans="2:12" hidden="1">
      <c r="B60" s="56">
        <v>2021</v>
      </c>
      <c r="C60" s="29" t="s">
        <v>358</v>
      </c>
      <c r="D60" s="29" t="s">
        <v>871</v>
      </c>
      <c r="E60" s="30">
        <v>216036</v>
      </c>
      <c r="F60" s="30" t="s">
        <v>869</v>
      </c>
      <c r="G60" s="29" t="s">
        <v>78</v>
      </c>
      <c r="H60" s="29" t="s">
        <v>77</v>
      </c>
      <c r="I60" s="29" t="s">
        <v>76</v>
      </c>
      <c r="J60" s="29" t="s">
        <v>79</v>
      </c>
      <c r="K60" s="29" t="s">
        <v>870</v>
      </c>
      <c r="L60" s="31">
        <v>3772.866</v>
      </c>
    </row>
    <row r="61" spans="2:12" hidden="1">
      <c r="B61" s="56">
        <v>2021</v>
      </c>
      <c r="C61" s="29" t="s">
        <v>358</v>
      </c>
      <c r="D61" s="29" t="s">
        <v>872</v>
      </c>
      <c r="E61" s="30">
        <v>310286</v>
      </c>
      <c r="F61" s="30" t="s">
        <v>869</v>
      </c>
      <c r="G61" s="29" t="s">
        <v>78</v>
      </c>
      <c r="H61" s="29" t="s">
        <v>80</v>
      </c>
      <c r="I61" s="29" t="s">
        <v>76</v>
      </c>
      <c r="J61" s="29" t="s">
        <v>79</v>
      </c>
      <c r="K61" s="29" t="s">
        <v>870</v>
      </c>
      <c r="L61" s="31">
        <v>4327</v>
      </c>
    </row>
    <row r="62" spans="2:12" hidden="1">
      <c r="B62" s="56">
        <v>2024</v>
      </c>
      <c r="C62" s="29" t="s">
        <v>358</v>
      </c>
      <c r="D62" s="29" t="s">
        <v>873</v>
      </c>
      <c r="E62" s="30">
        <v>318722</v>
      </c>
      <c r="F62" s="30" t="s">
        <v>869</v>
      </c>
      <c r="G62" s="29" t="s">
        <v>84</v>
      </c>
      <c r="H62" s="29" t="s">
        <v>83</v>
      </c>
      <c r="I62" s="29" t="s">
        <v>76</v>
      </c>
      <c r="J62" s="29" t="s">
        <v>79</v>
      </c>
      <c r="K62" s="29" t="s">
        <v>870</v>
      </c>
      <c r="L62" s="31">
        <v>38634</v>
      </c>
    </row>
    <row r="63" spans="2:12" hidden="1">
      <c r="B63" s="56">
        <v>2023</v>
      </c>
      <c r="C63" s="29" t="s">
        <v>358</v>
      </c>
      <c r="D63" s="29" t="s">
        <v>873</v>
      </c>
      <c r="E63" s="30">
        <v>318722</v>
      </c>
      <c r="F63" s="30" t="s">
        <v>869</v>
      </c>
      <c r="G63" s="29" t="s">
        <v>78</v>
      </c>
      <c r="H63" s="29" t="s">
        <v>82</v>
      </c>
      <c r="I63" s="29" t="s">
        <v>76</v>
      </c>
      <c r="J63" s="29" t="s">
        <v>79</v>
      </c>
      <c r="K63" s="29" t="s">
        <v>870</v>
      </c>
      <c r="L63" s="31">
        <v>124292</v>
      </c>
    </row>
    <row r="64" spans="2:12" hidden="1">
      <c r="B64" s="56">
        <v>2021</v>
      </c>
      <c r="C64" s="29" t="s">
        <v>353</v>
      </c>
      <c r="D64" s="29" t="s">
        <v>874</v>
      </c>
      <c r="E64" s="30">
        <v>242522</v>
      </c>
      <c r="F64" s="30" t="s">
        <v>875</v>
      </c>
      <c r="G64" s="29" t="s">
        <v>87</v>
      </c>
      <c r="H64" s="29" t="s">
        <v>86</v>
      </c>
      <c r="I64" s="29" t="s">
        <v>85</v>
      </c>
      <c r="J64" s="29" t="s">
        <v>88</v>
      </c>
      <c r="K64" s="29" t="s">
        <v>876</v>
      </c>
      <c r="L64" s="31">
        <v>19835.019</v>
      </c>
    </row>
    <row r="65" spans="2:12" hidden="1">
      <c r="B65" s="56">
        <v>2023</v>
      </c>
      <c r="C65" s="30" t="s">
        <v>353</v>
      </c>
      <c r="D65" s="30" t="s">
        <v>877</v>
      </c>
      <c r="E65" s="30">
        <v>290451</v>
      </c>
      <c r="F65" s="30" t="s">
        <v>875</v>
      </c>
      <c r="G65" s="30" t="s">
        <v>87</v>
      </c>
      <c r="H65" s="30" t="s">
        <v>89</v>
      </c>
      <c r="I65" s="29" t="s">
        <v>85</v>
      </c>
      <c r="J65" s="29" t="s">
        <v>88</v>
      </c>
      <c r="K65" s="29" t="s">
        <v>876</v>
      </c>
      <c r="L65" s="31">
        <v>36916</v>
      </c>
    </row>
    <row r="66" spans="2:12" hidden="1">
      <c r="B66" s="56">
        <v>2023</v>
      </c>
      <c r="C66" s="29" t="s">
        <v>353</v>
      </c>
      <c r="D66" s="29" t="s">
        <v>878</v>
      </c>
      <c r="E66" s="30">
        <v>246003</v>
      </c>
      <c r="F66" s="30" t="s">
        <v>879</v>
      </c>
      <c r="G66" s="29" t="s">
        <v>92</v>
      </c>
      <c r="H66" s="29" t="s">
        <v>91</v>
      </c>
      <c r="I66" s="29" t="s">
        <v>90</v>
      </c>
      <c r="J66" s="29" t="s">
        <v>93</v>
      </c>
      <c r="K66" s="29" t="s">
        <v>880</v>
      </c>
      <c r="L66" s="31">
        <v>5666</v>
      </c>
    </row>
    <row r="67" spans="2:12" hidden="1">
      <c r="B67" s="56">
        <v>2023</v>
      </c>
      <c r="C67" s="29" t="s">
        <v>433</v>
      </c>
      <c r="D67" s="29" t="s">
        <v>881</v>
      </c>
      <c r="E67" s="30">
        <v>318735</v>
      </c>
      <c r="F67" s="30" t="s">
        <v>882</v>
      </c>
      <c r="G67" s="29" t="s">
        <v>96</v>
      </c>
      <c r="H67" s="46" t="s">
        <v>95</v>
      </c>
      <c r="I67" s="29" t="s">
        <v>94</v>
      </c>
      <c r="J67" s="29" t="s">
        <v>97</v>
      </c>
      <c r="K67" s="29" t="s">
        <v>883</v>
      </c>
      <c r="L67" s="31">
        <v>30539.055555555624</v>
      </c>
    </row>
    <row r="68" spans="2:12" hidden="1">
      <c r="B68" s="56">
        <v>2024</v>
      </c>
      <c r="C68" s="29" t="s">
        <v>433</v>
      </c>
      <c r="D68" s="29" t="s">
        <v>884</v>
      </c>
      <c r="E68" s="30">
        <v>326181</v>
      </c>
      <c r="F68" s="30" t="s">
        <v>885</v>
      </c>
      <c r="G68" s="29" t="s">
        <v>99</v>
      </c>
      <c r="H68" s="29" t="s">
        <v>98</v>
      </c>
      <c r="I68" s="29" t="s">
        <v>94</v>
      </c>
      <c r="J68" s="29" t="s">
        <v>97</v>
      </c>
      <c r="K68" s="29" t="s">
        <v>883</v>
      </c>
      <c r="L68" s="31">
        <v>33599</v>
      </c>
    </row>
    <row r="69" spans="2:12" hidden="1">
      <c r="B69" s="56">
        <v>2023</v>
      </c>
      <c r="C69" s="29" t="s">
        <v>433</v>
      </c>
      <c r="D69" s="29" t="s">
        <v>886</v>
      </c>
      <c r="E69" s="30" t="s">
        <v>887</v>
      </c>
      <c r="F69" s="30" t="s">
        <v>888</v>
      </c>
      <c r="G69" s="29" t="s">
        <v>102</v>
      </c>
      <c r="H69" s="29" t="s">
        <v>101</v>
      </c>
      <c r="I69" s="29" t="s">
        <v>100</v>
      </c>
      <c r="J69" s="29" t="s">
        <v>103</v>
      </c>
      <c r="K69" s="29" t="s">
        <v>889</v>
      </c>
      <c r="L69" s="31">
        <v>9932</v>
      </c>
    </row>
    <row r="70" spans="2:12" hidden="1">
      <c r="B70" s="56">
        <v>2023</v>
      </c>
      <c r="C70" s="29" t="s">
        <v>362</v>
      </c>
      <c r="D70" s="29" t="s">
        <v>890</v>
      </c>
      <c r="E70" s="30">
        <v>318674</v>
      </c>
      <c r="F70" s="30" t="s">
        <v>891</v>
      </c>
      <c r="G70" s="29" t="s">
        <v>106</v>
      </c>
      <c r="H70" s="29" t="s">
        <v>105</v>
      </c>
      <c r="I70" s="29" t="s">
        <v>104</v>
      </c>
      <c r="J70" s="29" t="s">
        <v>107</v>
      </c>
      <c r="K70" s="29" t="s">
        <v>892</v>
      </c>
      <c r="L70" s="31">
        <v>14812</v>
      </c>
    </row>
    <row r="71" spans="2:12" hidden="1">
      <c r="B71" s="56">
        <v>2021</v>
      </c>
      <c r="C71" s="29" t="s">
        <v>353</v>
      </c>
      <c r="D71" s="29" t="s">
        <v>893</v>
      </c>
      <c r="E71" s="30">
        <v>217837</v>
      </c>
      <c r="F71" s="30" t="s">
        <v>894</v>
      </c>
      <c r="G71" s="29" t="s">
        <v>110</v>
      </c>
      <c r="H71" s="29" t="s">
        <v>112</v>
      </c>
      <c r="I71" s="29" t="s">
        <v>108</v>
      </c>
      <c r="J71" s="29" t="s">
        <v>111</v>
      </c>
      <c r="K71" s="29" t="s">
        <v>895</v>
      </c>
      <c r="L71" s="31">
        <v>8653.0259999999998</v>
      </c>
    </row>
    <row r="72" spans="2:12" hidden="1">
      <c r="B72" s="56">
        <v>2022</v>
      </c>
      <c r="C72" s="29" t="s">
        <v>353</v>
      </c>
      <c r="D72" s="29" t="s">
        <v>896</v>
      </c>
      <c r="E72" s="30">
        <v>239273</v>
      </c>
      <c r="F72" s="30" t="s">
        <v>894</v>
      </c>
      <c r="G72" s="29" t="s">
        <v>110</v>
      </c>
      <c r="H72" s="29" t="s">
        <v>109</v>
      </c>
      <c r="I72" s="29" t="s">
        <v>108</v>
      </c>
      <c r="J72" s="29" t="s">
        <v>111</v>
      </c>
      <c r="K72" s="29" t="s">
        <v>895</v>
      </c>
      <c r="L72" s="31">
        <v>10128</v>
      </c>
    </row>
    <row r="73" spans="2:12" hidden="1">
      <c r="B73" s="56">
        <v>2022</v>
      </c>
      <c r="C73" s="29" t="s">
        <v>368</v>
      </c>
      <c r="D73" s="29" t="s">
        <v>897</v>
      </c>
      <c r="E73" s="30">
        <v>317529</v>
      </c>
      <c r="F73" s="30" t="s">
        <v>898</v>
      </c>
      <c r="G73" s="29" t="s">
        <v>118</v>
      </c>
      <c r="H73" s="29" t="s">
        <v>117</v>
      </c>
      <c r="I73" s="29" t="s">
        <v>113</v>
      </c>
      <c r="J73" s="29" t="s">
        <v>119</v>
      </c>
      <c r="K73" s="29" t="s">
        <v>899</v>
      </c>
      <c r="L73" s="31">
        <v>27352</v>
      </c>
    </row>
    <row r="74" spans="2:12" hidden="1">
      <c r="B74" s="56">
        <v>2024</v>
      </c>
      <c r="C74" s="29" t="s">
        <v>368</v>
      </c>
      <c r="D74" s="29" t="s">
        <v>900</v>
      </c>
      <c r="E74" s="30">
        <v>318750</v>
      </c>
      <c r="F74" s="30" t="s">
        <v>901</v>
      </c>
      <c r="G74" s="29" t="s">
        <v>121</v>
      </c>
      <c r="H74" s="29" t="s">
        <v>123</v>
      </c>
      <c r="I74" s="29" t="s">
        <v>113</v>
      </c>
      <c r="J74" s="29" t="s">
        <v>122</v>
      </c>
      <c r="K74" s="29" t="s">
        <v>902</v>
      </c>
      <c r="L74" s="31">
        <v>59392</v>
      </c>
    </row>
    <row r="75" spans="2:12" hidden="1">
      <c r="B75" s="56">
        <v>2023</v>
      </c>
      <c r="C75" s="29" t="s">
        <v>368</v>
      </c>
      <c r="D75" s="29" t="s">
        <v>900</v>
      </c>
      <c r="E75" s="30">
        <v>318750</v>
      </c>
      <c r="F75" s="30" t="s">
        <v>901</v>
      </c>
      <c r="G75" s="29" t="s">
        <v>121</v>
      </c>
      <c r="H75" s="29" t="s">
        <v>120</v>
      </c>
      <c r="I75" s="29" t="s">
        <v>113</v>
      </c>
      <c r="J75" s="29" t="s">
        <v>122</v>
      </c>
      <c r="K75" s="29" t="s">
        <v>902</v>
      </c>
      <c r="L75" s="31">
        <v>36628</v>
      </c>
    </row>
    <row r="76" spans="2:12" hidden="1">
      <c r="B76" s="56">
        <v>2021</v>
      </c>
      <c r="C76" s="29" t="s">
        <v>368</v>
      </c>
      <c r="D76" s="29" t="s">
        <v>903</v>
      </c>
      <c r="E76" s="30">
        <v>254798</v>
      </c>
      <c r="F76" s="30" t="s">
        <v>901</v>
      </c>
      <c r="G76" s="29" t="s">
        <v>121</v>
      </c>
      <c r="H76" s="29" t="s">
        <v>124</v>
      </c>
      <c r="I76" s="29" t="s">
        <v>113</v>
      </c>
      <c r="J76" s="29" t="s">
        <v>122</v>
      </c>
      <c r="K76" s="29" t="s">
        <v>904</v>
      </c>
      <c r="L76" s="31">
        <v>25384.993000000002</v>
      </c>
    </row>
    <row r="77" spans="2:12" hidden="1">
      <c r="B77" s="56">
        <v>2022</v>
      </c>
      <c r="C77" s="29" t="s">
        <v>368</v>
      </c>
      <c r="D77" s="29" t="s">
        <v>905</v>
      </c>
      <c r="E77" s="30">
        <v>304727</v>
      </c>
      <c r="F77" s="30" t="s">
        <v>650</v>
      </c>
      <c r="G77" s="29" t="s">
        <v>115</v>
      </c>
      <c r="H77" s="29" t="s">
        <v>114</v>
      </c>
      <c r="I77" s="29" t="s">
        <v>113</v>
      </c>
      <c r="J77" s="29" t="s">
        <v>116</v>
      </c>
      <c r="K77" s="29" t="s">
        <v>906</v>
      </c>
      <c r="L77" s="31">
        <v>12572</v>
      </c>
    </row>
    <row r="78" spans="2:12" hidden="1">
      <c r="B78" s="56">
        <v>2024</v>
      </c>
      <c r="C78" s="29" t="s">
        <v>368</v>
      </c>
      <c r="D78" s="29" t="s">
        <v>907</v>
      </c>
      <c r="E78" s="30">
        <v>326087</v>
      </c>
      <c r="F78" s="30" t="s">
        <v>908</v>
      </c>
      <c r="G78" s="29" t="s">
        <v>127</v>
      </c>
      <c r="H78" s="29" t="s">
        <v>126</v>
      </c>
      <c r="I78" s="29" t="s">
        <v>125</v>
      </c>
      <c r="J78" s="29" t="s">
        <v>128</v>
      </c>
      <c r="K78" s="29" t="s">
        <v>909</v>
      </c>
      <c r="L78" s="31">
        <v>15375</v>
      </c>
    </row>
    <row r="79" spans="2:12" hidden="1">
      <c r="B79" s="56">
        <v>2021</v>
      </c>
      <c r="C79" s="29" t="s">
        <v>358</v>
      </c>
      <c r="D79" s="29" t="s">
        <v>910</v>
      </c>
      <c r="E79" s="30">
        <v>287511</v>
      </c>
      <c r="F79" s="30" t="s">
        <v>911</v>
      </c>
      <c r="G79" s="29" t="s">
        <v>133</v>
      </c>
      <c r="H79" s="29" t="s">
        <v>132</v>
      </c>
      <c r="I79" s="29" t="s">
        <v>125</v>
      </c>
      <c r="J79" s="29" t="s">
        <v>134</v>
      </c>
      <c r="K79" s="29" t="s">
        <v>912</v>
      </c>
      <c r="L79" s="31">
        <v>15686.460999999999</v>
      </c>
    </row>
    <row r="80" spans="2:12" hidden="1">
      <c r="B80" s="56">
        <v>2022</v>
      </c>
      <c r="C80" s="29" t="s">
        <v>358</v>
      </c>
      <c r="D80" s="29" t="s">
        <v>913</v>
      </c>
      <c r="E80" s="30">
        <v>241449</v>
      </c>
      <c r="F80" s="30" t="s">
        <v>911</v>
      </c>
      <c r="G80" s="29" t="s">
        <v>133</v>
      </c>
      <c r="H80" s="29" t="s">
        <v>136</v>
      </c>
      <c r="I80" s="29" t="s">
        <v>125</v>
      </c>
      <c r="J80" s="29" t="s">
        <v>134</v>
      </c>
      <c r="K80" s="29" t="s">
        <v>914</v>
      </c>
      <c r="L80" s="31">
        <v>7125</v>
      </c>
    </row>
    <row r="81" spans="2:12" hidden="1">
      <c r="B81" s="56">
        <v>2023</v>
      </c>
      <c r="C81" s="29" t="s">
        <v>358</v>
      </c>
      <c r="D81" s="29" t="s">
        <v>915</v>
      </c>
      <c r="E81" s="30">
        <v>312325</v>
      </c>
      <c r="F81" s="30" t="s">
        <v>916</v>
      </c>
      <c r="G81" s="29" t="s">
        <v>130</v>
      </c>
      <c r="H81" s="29" t="s">
        <v>129</v>
      </c>
      <c r="I81" s="29" t="s">
        <v>125</v>
      </c>
      <c r="J81" s="29" t="s">
        <v>131</v>
      </c>
      <c r="K81" s="29" t="s">
        <v>914</v>
      </c>
      <c r="L81" s="31">
        <v>14982</v>
      </c>
    </row>
    <row r="82" spans="2:12" hidden="1">
      <c r="B82" s="56">
        <v>2021</v>
      </c>
      <c r="C82" s="29" t="s">
        <v>368</v>
      </c>
      <c r="D82" s="29" t="s">
        <v>917</v>
      </c>
      <c r="E82" s="30">
        <v>151309</v>
      </c>
      <c r="F82" s="30" t="s">
        <v>918</v>
      </c>
      <c r="G82" s="29" t="s">
        <v>139</v>
      </c>
      <c r="H82" s="29" t="s">
        <v>141</v>
      </c>
      <c r="I82" s="29" t="s">
        <v>137</v>
      </c>
      <c r="J82" s="29" t="s">
        <v>140</v>
      </c>
      <c r="K82" s="29" t="s">
        <v>919</v>
      </c>
      <c r="L82" s="31">
        <v>26872.216</v>
      </c>
    </row>
    <row r="83" spans="2:12" hidden="1">
      <c r="B83" s="56">
        <v>2022</v>
      </c>
      <c r="C83" s="29" t="s">
        <v>368</v>
      </c>
      <c r="D83" s="29" t="s">
        <v>920</v>
      </c>
      <c r="E83" s="30">
        <v>312255</v>
      </c>
      <c r="F83" s="30" t="s">
        <v>918</v>
      </c>
      <c r="G83" s="29" t="s">
        <v>139</v>
      </c>
      <c r="H83" s="29" t="s">
        <v>138</v>
      </c>
      <c r="I83" s="29" t="s">
        <v>137</v>
      </c>
      <c r="J83" s="29" t="s">
        <v>140</v>
      </c>
      <c r="K83" s="29" t="s">
        <v>919</v>
      </c>
      <c r="L83" s="31">
        <v>7624</v>
      </c>
    </row>
    <row r="84" spans="2:12" hidden="1">
      <c r="B84" s="56">
        <v>2024</v>
      </c>
      <c r="C84" s="29" t="s">
        <v>362</v>
      </c>
      <c r="D84" s="29" t="s">
        <v>921</v>
      </c>
      <c r="E84" s="30">
        <v>318729</v>
      </c>
      <c r="F84" s="30" t="s">
        <v>922</v>
      </c>
      <c r="G84" s="29" t="s">
        <v>147</v>
      </c>
      <c r="H84" s="29" t="s">
        <v>146</v>
      </c>
      <c r="I84" s="29" t="s">
        <v>142</v>
      </c>
      <c r="J84" s="29" t="s">
        <v>145</v>
      </c>
      <c r="K84" s="29" t="s">
        <v>923</v>
      </c>
      <c r="L84" s="31">
        <v>31860</v>
      </c>
    </row>
    <row r="85" spans="2:12" hidden="1">
      <c r="B85" s="56">
        <v>2023</v>
      </c>
      <c r="C85" s="29" t="s">
        <v>362</v>
      </c>
      <c r="D85" s="29" t="s">
        <v>924</v>
      </c>
      <c r="E85" s="30" t="s">
        <v>925</v>
      </c>
      <c r="F85" s="30" t="s">
        <v>926</v>
      </c>
      <c r="G85" s="29" t="s">
        <v>144</v>
      </c>
      <c r="H85" s="29" t="s">
        <v>143</v>
      </c>
      <c r="I85" s="29" t="s">
        <v>142</v>
      </c>
      <c r="J85" s="29" t="s">
        <v>145</v>
      </c>
      <c r="K85" s="29" t="s">
        <v>927</v>
      </c>
      <c r="L85" s="31">
        <v>6625</v>
      </c>
    </row>
    <row r="86" spans="2:12" hidden="1">
      <c r="B86" s="56">
        <v>2024</v>
      </c>
      <c r="C86" s="29" t="s">
        <v>362</v>
      </c>
      <c r="D86" s="29" t="s">
        <v>928</v>
      </c>
      <c r="E86" s="30">
        <v>306890</v>
      </c>
      <c r="F86" s="30" t="s">
        <v>496</v>
      </c>
      <c r="G86" s="29" t="s">
        <v>150</v>
      </c>
      <c r="H86" s="29" t="s">
        <v>149</v>
      </c>
      <c r="I86" s="29" t="s">
        <v>148</v>
      </c>
      <c r="J86" s="29" t="s">
        <v>151</v>
      </c>
      <c r="K86" s="29" t="s">
        <v>929</v>
      </c>
      <c r="L86" s="31">
        <v>13856</v>
      </c>
    </row>
    <row r="87" spans="2:12" hidden="1">
      <c r="B87" s="56">
        <v>2024</v>
      </c>
      <c r="C87" s="29" t="s">
        <v>362</v>
      </c>
      <c r="D87" s="29" t="s">
        <v>930</v>
      </c>
      <c r="E87" s="30">
        <v>325913</v>
      </c>
      <c r="F87" s="30" t="s">
        <v>931</v>
      </c>
      <c r="G87" s="29" t="s">
        <v>157</v>
      </c>
      <c r="H87" s="29" t="s">
        <v>156</v>
      </c>
      <c r="I87" s="29" t="s">
        <v>152</v>
      </c>
      <c r="J87" s="29" t="s">
        <v>158</v>
      </c>
      <c r="K87" s="29" t="s">
        <v>932</v>
      </c>
      <c r="L87" s="31">
        <v>17110</v>
      </c>
    </row>
    <row r="88" spans="2:12" hidden="1">
      <c r="B88" s="56">
        <v>2023</v>
      </c>
      <c r="C88" s="29" t="s">
        <v>362</v>
      </c>
      <c r="D88" s="29" t="s">
        <v>933</v>
      </c>
      <c r="E88" s="30" t="s">
        <v>934</v>
      </c>
      <c r="F88" s="30" t="s">
        <v>935</v>
      </c>
      <c r="G88" s="29" t="s">
        <v>154</v>
      </c>
      <c r="H88" s="29" t="s">
        <v>153</v>
      </c>
      <c r="I88" s="29" t="s">
        <v>152</v>
      </c>
      <c r="J88" s="29" t="s">
        <v>155</v>
      </c>
      <c r="K88" s="29" t="s">
        <v>936</v>
      </c>
      <c r="L88" s="31">
        <v>15156</v>
      </c>
    </row>
    <row r="89" spans="2:12" hidden="1">
      <c r="B89" s="56">
        <v>2022</v>
      </c>
      <c r="C89" s="30" t="s">
        <v>353</v>
      </c>
      <c r="D89" s="30" t="s">
        <v>937</v>
      </c>
      <c r="E89" s="30">
        <v>254233</v>
      </c>
      <c r="F89" s="30" t="s">
        <v>938</v>
      </c>
      <c r="G89" s="30" t="s">
        <v>161</v>
      </c>
      <c r="H89" s="30" t="s">
        <v>160</v>
      </c>
      <c r="I89" s="29" t="s">
        <v>159</v>
      </c>
      <c r="J89" s="29" t="s">
        <v>162</v>
      </c>
      <c r="K89" s="29" t="s">
        <v>939</v>
      </c>
      <c r="L89" s="32">
        <v>61246.000000000029</v>
      </c>
    </row>
    <row r="90" spans="2:12" hidden="1">
      <c r="B90" s="56">
        <v>2023</v>
      </c>
      <c r="C90" s="30" t="s">
        <v>353</v>
      </c>
      <c r="D90" s="30" t="s">
        <v>937</v>
      </c>
      <c r="E90" s="30">
        <v>254233</v>
      </c>
      <c r="F90" s="30" t="s">
        <v>938</v>
      </c>
      <c r="G90" s="30" t="s">
        <v>161</v>
      </c>
      <c r="H90" s="30" t="s">
        <v>160</v>
      </c>
      <c r="I90" s="29" t="s">
        <v>159</v>
      </c>
      <c r="J90" s="29" t="s">
        <v>162</v>
      </c>
      <c r="K90" s="29" t="s">
        <v>939</v>
      </c>
      <c r="L90" s="32">
        <v>46212</v>
      </c>
    </row>
    <row r="91" spans="2:12" hidden="1">
      <c r="B91" s="56">
        <v>2021</v>
      </c>
      <c r="C91" s="29" t="s">
        <v>384</v>
      </c>
      <c r="D91" s="29" t="s">
        <v>940</v>
      </c>
      <c r="E91" s="30">
        <v>308104</v>
      </c>
      <c r="F91" s="30" t="s">
        <v>941</v>
      </c>
      <c r="G91" s="29" t="s">
        <v>165</v>
      </c>
      <c r="H91" s="29" t="s">
        <v>164</v>
      </c>
      <c r="I91" s="29" t="s">
        <v>163</v>
      </c>
      <c r="J91" s="29" t="s">
        <v>166</v>
      </c>
      <c r="K91" s="29" t="s">
        <v>942</v>
      </c>
      <c r="L91" s="31">
        <v>17147.22</v>
      </c>
    </row>
    <row r="92" spans="2:12" hidden="1">
      <c r="B92" s="56">
        <v>2022</v>
      </c>
      <c r="C92" s="29" t="s">
        <v>384</v>
      </c>
      <c r="D92" s="29" t="s">
        <v>943</v>
      </c>
      <c r="E92" s="30">
        <v>307440</v>
      </c>
      <c r="F92" s="30" t="s">
        <v>941</v>
      </c>
      <c r="G92" s="29" t="s">
        <v>165</v>
      </c>
      <c r="H92" s="29" t="s">
        <v>167</v>
      </c>
      <c r="I92" s="29" t="s">
        <v>163</v>
      </c>
      <c r="J92" s="29" t="s">
        <v>166</v>
      </c>
      <c r="K92" s="29" t="s">
        <v>942</v>
      </c>
      <c r="L92" s="31">
        <v>10921</v>
      </c>
    </row>
    <row r="93" spans="2:12" hidden="1">
      <c r="B93" s="56">
        <v>2022</v>
      </c>
      <c r="C93" s="29" t="s">
        <v>384</v>
      </c>
      <c r="D93" s="29" t="s">
        <v>944</v>
      </c>
      <c r="E93" s="30">
        <v>307606</v>
      </c>
      <c r="F93" s="30" t="s">
        <v>941</v>
      </c>
      <c r="G93" s="29" t="s">
        <v>165</v>
      </c>
      <c r="H93" s="29" t="s">
        <v>168</v>
      </c>
      <c r="I93" s="29" t="s">
        <v>163</v>
      </c>
      <c r="J93" s="29" t="s">
        <v>166</v>
      </c>
      <c r="K93" s="29" t="s">
        <v>942</v>
      </c>
      <c r="L93" s="31">
        <v>15726</v>
      </c>
    </row>
    <row r="94" spans="2:12" hidden="1">
      <c r="B94" s="56">
        <v>2021</v>
      </c>
      <c r="C94" s="29" t="s">
        <v>353</v>
      </c>
      <c r="D94" s="29" t="s">
        <v>945</v>
      </c>
      <c r="E94" s="30">
        <v>186570</v>
      </c>
      <c r="F94" s="30" t="s">
        <v>946</v>
      </c>
      <c r="G94" s="29" t="s">
        <v>171</v>
      </c>
      <c r="H94" s="29" t="s">
        <v>177</v>
      </c>
      <c r="I94" s="29" t="s">
        <v>169</v>
      </c>
      <c r="J94" s="29" t="s">
        <v>172</v>
      </c>
      <c r="K94" s="29" t="s">
        <v>947</v>
      </c>
      <c r="L94" s="31">
        <v>35314</v>
      </c>
    </row>
    <row r="95" spans="2:12" hidden="1">
      <c r="B95" s="56">
        <v>2021</v>
      </c>
      <c r="C95" s="29" t="s">
        <v>353</v>
      </c>
      <c r="D95" s="29" t="s">
        <v>948</v>
      </c>
      <c r="E95" s="30">
        <v>258063</v>
      </c>
      <c r="F95" s="30" t="s">
        <v>946</v>
      </c>
      <c r="G95" s="29" t="s">
        <v>171</v>
      </c>
      <c r="H95" s="29" t="s">
        <v>170</v>
      </c>
      <c r="I95" s="29" t="s">
        <v>169</v>
      </c>
      <c r="J95" s="29" t="s">
        <v>172</v>
      </c>
      <c r="K95" s="29" t="s">
        <v>949</v>
      </c>
      <c r="L95" s="31">
        <v>123500</v>
      </c>
    </row>
    <row r="96" spans="2:12" hidden="1">
      <c r="B96" s="56">
        <v>2022</v>
      </c>
      <c r="C96" s="29" t="s">
        <v>353</v>
      </c>
      <c r="D96" s="29" t="s">
        <v>950</v>
      </c>
      <c r="E96" s="30">
        <v>317466</v>
      </c>
      <c r="F96" s="30" t="s">
        <v>946</v>
      </c>
      <c r="G96" s="29" t="s">
        <v>171</v>
      </c>
      <c r="H96" s="29" t="s">
        <v>176</v>
      </c>
      <c r="I96" s="29" t="s">
        <v>169</v>
      </c>
      <c r="J96" s="29" t="s">
        <v>172</v>
      </c>
      <c r="K96" s="29" t="s">
        <v>951</v>
      </c>
      <c r="L96" s="31">
        <v>26789</v>
      </c>
    </row>
    <row r="97" spans="2:12" s="44" customFormat="1" hidden="1">
      <c r="B97" s="83">
        <v>2022</v>
      </c>
      <c r="C97" s="85" t="s">
        <v>353</v>
      </c>
      <c r="D97" s="85" t="s">
        <v>952</v>
      </c>
      <c r="E97" s="85">
        <v>317512</v>
      </c>
      <c r="F97" s="85" t="s">
        <v>953</v>
      </c>
      <c r="G97" s="85" t="s">
        <v>174</v>
      </c>
      <c r="H97" s="85" t="s">
        <v>173</v>
      </c>
      <c r="I97" s="84" t="s">
        <v>169</v>
      </c>
      <c r="J97" s="84" t="s">
        <v>175</v>
      </c>
      <c r="K97" s="29" t="s">
        <v>954</v>
      </c>
      <c r="L97" s="87">
        <v>25410</v>
      </c>
    </row>
    <row r="98" spans="2:12" s="44" customFormat="1" hidden="1">
      <c r="B98" s="83">
        <v>2022</v>
      </c>
      <c r="C98" s="85" t="s">
        <v>353</v>
      </c>
      <c r="D98" s="85" t="s">
        <v>952</v>
      </c>
      <c r="E98" s="85">
        <v>317512</v>
      </c>
      <c r="F98" s="85" t="s">
        <v>953</v>
      </c>
      <c r="G98" s="85" t="s">
        <v>174</v>
      </c>
      <c r="H98" s="85" t="s">
        <v>173</v>
      </c>
      <c r="I98" s="84" t="s">
        <v>250</v>
      </c>
      <c r="J98" s="84" t="s">
        <v>175</v>
      </c>
      <c r="K98" s="29" t="s">
        <v>954</v>
      </c>
      <c r="L98" s="87">
        <v>25410</v>
      </c>
    </row>
    <row r="99" spans="2:12" hidden="1">
      <c r="B99" s="56">
        <v>2021</v>
      </c>
      <c r="C99" s="29" t="s">
        <v>362</v>
      </c>
      <c r="D99" s="29" t="s">
        <v>955</v>
      </c>
      <c r="E99" s="30">
        <v>291791</v>
      </c>
      <c r="F99" s="30" t="s">
        <v>617</v>
      </c>
      <c r="G99" s="29" t="s">
        <v>180</v>
      </c>
      <c r="H99" s="29" t="s">
        <v>179</v>
      </c>
      <c r="I99" s="29" t="s">
        <v>178</v>
      </c>
      <c r="J99" s="29" t="s">
        <v>181</v>
      </c>
      <c r="K99" s="29" t="s">
        <v>956</v>
      </c>
      <c r="L99" s="31">
        <v>38325</v>
      </c>
    </row>
    <row r="100" spans="2:12" hidden="1">
      <c r="B100" s="56">
        <v>2024</v>
      </c>
      <c r="C100" s="29" t="s">
        <v>368</v>
      </c>
      <c r="D100" s="29" t="s">
        <v>957</v>
      </c>
      <c r="E100" s="30">
        <v>326086</v>
      </c>
      <c r="F100" s="30" t="s">
        <v>472</v>
      </c>
      <c r="G100" s="29" t="s">
        <v>184</v>
      </c>
      <c r="H100" s="29" t="s">
        <v>183</v>
      </c>
      <c r="I100" s="29" t="s">
        <v>182</v>
      </c>
      <c r="J100" s="29" t="s">
        <v>185</v>
      </c>
      <c r="K100" s="29" t="s">
        <v>958</v>
      </c>
      <c r="L100" s="31">
        <v>14434</v>
      </c>
    </row>
    <row r="101" spans="2:12" hidden="1">
      <c r="B101" s="56">
        <v>2023</v>
      </c>
      <c r="C101" s="29" t="s">
        <v>368</v>
      </c>
      <c r="D101" s="29" t="s">
        <v>959</v>
      </c>
      <c r="E101" s="30">
        <v>251562</v>
      </c>
      <c r="F101" s="30" t="s">
        <v>960</v>
      </c>
      <c r="G101" s="29" t="s">
        <v>188</v>
      </c>
      <c r="H101" s="29" t="s">
        <v>187</v>
      </c>
      <c r="I101" s="29" t="s">
        <v>186</v>
      </c>
      <c r="J101" s="29" t="s">
        <v>189</v>
      </c>
      <c r="K101" s="29" t="s">
        <v>961</v>
      </c>
      <c r="L101" s="31">
        <v>16869</v>
      </c>
    </row>
    <row r="102" spans="2:12" hidden="1">
      <c r="B102" s="56">
        <v>2022</v>
      </c>
      <c r="C102" s="29" t="s">
        <v>368</v>
      </c>
      <c r="D102" s="29" t="s">
        <v>962</v>
      </c>
      <c r="E102" s="30">
        <v>291531</v>
      </c>
      <c r="F102" s="30" t="s">
        <v>963</v>
      </c>
      <c r="G102" s="29" t="s">
        <v>191</v>
      </c>
      <c r="H102" s="29" t="s">
        <v>190</v>
      </c>
      <c r="I102" s="29" t="s">
        <v>186</v>
      </c>
      <c r="J102" s="29" t="s">
        <v>192</v>
      </c>
      <c r="K102" s="29" t="s">
        <v>964</v>
      </c>
      <c r="L102" s="31">
        <v>11621</v>
      </c>
    </row>
    <row r="103" spans="2:12" s="44" customFormat="1" hidden="1">
      <c r="B103" s="83">
        <v>2021</v>
      </c>
      <c r="C103" s="84" t="s">
        <v>368</v>
      </c>
      <c r="D103" s="84" t="s">
        <v>965</v>
      </c>
      <c r="E103" s="85">
        <v>312440</v>
      </c>
      <c r="F103" s="85" t="s">
        <v>963</v>
      </c>
      <c r="G103" s="84" t="s">
        <v>191</v>
      </c>
      <c r="H103" s="84" t="s">
        <v>193</v>
      </c>
      <c r="I103" s="84" t="s">
        <v>186</v>
      </c>
      <c r="J103" s="84" t="s">
        <v>192</v>
      </c>
      <c r="K103" s="84" t="s">
        <v>966</v>
      </c>
      <c r="L103" s="86">
        <v>28287.497000000003</v>
      </c>
    </row>
    <row r="104" spans="2:12" s="44" customFormat="1" hidden="1">
      <c r="B104" s="83">
        <v>2021</v>
      </c>
      <c r="C104" s="84" t="s">
        <v>368</v>
      </c>
      <c r="D104" s="84" t="s">
        <v>965</v>
      </c>
      <c r="E104" s="85">
        <v>312440</v>
      </c>
      <c r="F104" s="85" t="s">
        <v>963</v>
      </c>
      <c r="G104" s="84" t="s">
        <v>191</v>
      </c>
      <c r="H104" s="84" t="s">
        <v>193</v>
      </c>
      <c r="I104" s="84" t="s">
        <v>207</v>
      </c>
      <c r="J104" s="84" t="s">
        <v>192</v>
      </c>
      <c r="K104" s="84" t="s">
        <v>966</v>
      </c>
      <c r="L104" s="86">
        <v>28287.497000000003</v>
      </c>
    </row>
    <row r="105" spans="2:12" hidden="1">
      <c r="B105" s="56">
        <v>2022</v>
      </c>
      <c r="C105" s="29" t="s">
        <v>384</v>
      </c>
      <c r="D105" s="29" t="s">
        <v>967</v>
      </c>
      <c r="E105" s="30">
        <v>266697</v>
      </c>
      <c r="F105" s="30" t="s">
        <v>968</v>
      </c>
      <c r="G105" s="29" t="s">
        <v>196</v>
      </c>
      <c r="H105" s="29" t="s">
        <v>195</v>
      </c>
      <c r="I105" s="29" t="s">
        <v>194</v>
      </c>
      <c r="J105" s="29" t="s">
        <v>197</v>
      </c>
      <c r="K105" s="29" t="s">
        <v>969</v>
      </c>
      <c r="L105" s="31">
        <v>29089</v>
      </c>
    </row>
    <row r="106" spans="2:12" hidden="1">
      <c r="B106" s="56">
        <v>2021</v>
      </c>
      <c r="C106" s="29" t="s">
        <v>433</v>
      </c>
      <c r="D106" s="29" t="s">
        <v>970</v>
      </c>
      <c r="E106" s="30">
        <v>252139</v>
      </c>
      <c r="F106" s="30" t="s">
        <v>798</v>
      </c>
      <c r="G106" s="29" t="s">
        <v>200</v>
      </c>
      <c r="H106" s="29" t="s">
        <v>199</v>
      </c>
      <c r="I106" s="29" t="s">
        <v>198</v>
      </c>
      <c r="J106" s="29" t="s">
        <v>201</v>
      </c>
      <c r="K106" s="29" t="s">
        <v>971</v>
      </c>
      <c r="L106" s="31">
        <v>4326.3609999999999</v>
      </c>
    </row>
    <row r="107" spans="2:12" hidden="1">
      <c r="B107" s="56">
        <v>2021</v>
      </c>
      <c r="C107" s="29" t="s">
        <v>433</v>
      </c>
      <c r="D107" s="29" t="s">
        <v>972</v>
      </c>
      <c r="E107" s="30">
        <v>254108</v>
      </c>
      <c r="F107" s="30" t="s">
        <v>798</v>
      </c>
      <c r="G107" s="29" t="s">
        <v>200</v>
      </c>
      <c r="H107" s="29" t="s">
        <v>206</v>
      </c>
      <c r="I107" s="29" t="s">
        <v>198</v>
      </c>
      <c r="J107" s="29" t="s">
        <v>201</v>
      </c>
      <c r="K107" s="29" t="s">
        <v>973</v>
      </c>
      <c r="L107" s="31">
        <v>5179</v>
      </c>
    </row>
    <row r="108" spans="2:12" hidden="1">
      <c r="B108" s="56">
        <v>2023</v>
      </c>
      <c r="C108" s="29" t="s">
        <v>433</v>
      </c>
      <c r="D108" s="29" t="s">
        <v>974</v>
      </c>
      <c r="E108" s="30">
        <v>316191</v>
      </c>
      <c r="F108" s="30" t="s">
        <v>975</v>
      </c>
      <c r="G108" s="29" t="s">
        <v>204</v>
      </c>
      <c r="H108" s="29" t="s">
        <v>203</v>
      </c>
      <c r="I108" s="29" t="s">
        <v>198</v>
      </c>
      <c r="J108" s="29" t="s">
        <v>205</v>
      </c>
      <c r="K108" s="29" t="s">
        <v>976</v>
      </c>
      <c r="L108" s="31">
        <v>4504</v>
      </c>
    </row>
    <row r="109" spans="2:12" hidden="1">
      <c r="B109" s="56">
        <v>2022</v>
      </c>
      <c r="C109" s="29" t="s">
        <v>368</v>
      </c>
      <c r="D109" s="29" t="s">
        <v>977</v>
      </c>
      <c r="E109" s="30">
        <v>291651</v>
      </c>
      <c r="F109" s="30" t="s">
        <v>963</v>
      </c>
      <c r="G109" s="29" t="s">
        <v>191</v>
      </c>
      <c r="H109" s="29" t="s">
        <v>212</v>
      </c>
      <c r="I109" s="29" t="s">
        <v>207</v>
      </c>
      <c r="J109" s="29" t="s">
        <v>192</v>
      </c>
      <c r="K109" s="29" t="s">
        <v>978</v>
      </c>
      <c r="L109" s="31">
        <v>7673</v>
      </c>
    </row>
    <row r="110" spans="2:12" hidden="1">
      <c r="B110" s="56">
        <v>2024</v>
      </c>
      <c r="C110" s="29" t="s">
        <v>368</v>
      </c>
      <c r="D110" s="29" t="s">
        <v>979</v>
      </c>
      <c r="E110" s="30">
        <v>308504</v>
      </c>
      <c r="F110" s="30" t="s">
        <v>963</v>
      </c>
      <c r="G110" s="29" t="s">
        <v>191</v>
      </c>
      <c r="H110" s="29" t="s">
        <v>213</v>
      </c>
      <c r="I110" s="29" t="s">
        <v>207</v>
      </c>
      <c r="J110" s="29" t="s">
        <v>192</v>
      </c>
      <c r="K110" s="29" t="s">
        <v>978</v>
      </c>
      <c r="L110" s="31">
        <v>25625</v>
      </c>
    </row>
    <row r="111" spans="2:12" hidden="1">
      <c r="B111" s="56">
        <v>2021</v>
      </c>
      <c r="C111" s="29" t="s">
        <v>368</v>
      </c>
      <c r="D111" s="29" t="s">
        <v>980</v>
      </c>
      <c r="E111" s="30">
        <v>256938</v>
      </c>
      <c r="F111" s="30" t="s">
        <v>981</v>
      </c>
      <c r="G111" s="29" t="s">
        <v>215</v>
      </c>
      <c r="H111" s="29" t="s">
        <v>217</v>
      </c>
      <c r="I111" s="29" t="s">
        <v>207</v>
      </c>
      <c r="J111" s="29" t="s">
        <v>216</v>
      </c>
      <c r="K111" s="29" t="s">
        <v>982</v>
      </c>
      <c r="L111" s="31">
        <v>23848</v>
      </c>
    </row>
    <row r="112" spans="2:12" hidden="1">
      <c r="B112" s="56">
        <v>2021</v>
      </c>
      <c r="C112" s="29" t="s">
        <v>368</v>
      </c>
      <c r="D112" s="29" t="s">
        <v>983</v>
      </c>
      <c r="E112" s="30">
        <v>312431</v>
      </c>
      <c r="F112" s="30" t="s">
        <v>981</v>
      </c>
      <c r="G112" s="29" t="s">
        <v>215</v>
      </c>
      <c r="H112" s="29" t="s">
        <v>214</v>
      </c>
      <c r="I112" s="29" t="s">
        <v>207</v>
      </c>
      <c r="J112" s="29" t="s">
        <v>216</v>
      </c>
      <c r="K112" s="29" t="s">
        <v>984</v>
      </c>
      <c r="L112" s="31">
        <v>20008</v>
      </c>
    </row>
    <row r="113" spans="2:12" hidden="1">
      <c r="B113" s="56">
        <v>2023</v>
      </c>
      <c r="C113" s="29" t="s">
        <v>368</v>
      </c>
      <c r="D113" s="29" t="s">
        <v>985</v>
      </c>
      <c r="E113" s="30">
        <v>318738</v>
      </c>
      <c r="F113" s="30" t="s">
        <v>963</v>
      </c>
      <c r="G113" s="29" t="s">
        <v>191</v>
      </c>
      <c r="H113" s="29" t="s">
        <v>211</v>
      </c>
      <c r="I113" s="29" t="s">
        <v>207</v>
      </c>
      <c r="J113" s="29" t="s">
        <v>192</v>
      </c>
      <c r="K113" s="29" t="s">
        <v>986</v>
      </c>
      <c r="L113" s="31">
        <v>34150</v>
      </c>
    </row>
    <row r="114" spans="2:12" hidden="1">
      <c r="B114" s="56">
        <v>2021</v>
      </c>
      <c r="C114" s="29" t="s">
        <v>368</v>
      </c>
      <c r="D114" s="29" t="s">
        <v>987</v>
      </c>
      <c r="E114" s="30">
        <v>257238</v>
      </c>
      <c r="F114" s="30" t="s">
        <v>550</v>
      </c>
      <c r="G114" s="29" t="s">
        <v>209</v>
      </c>
      <c r="H114" s="29" t="s">
        <v>208</v>
      </c>
      <c r="I114" s="29" t="s">
        <v>207</v>
      </c>
      <c r="J114" s="29" t="s">
        <v>210</v>
      </c>
      <c r="K114" s="29" t="s">
        <v>988</v>
      </c>
      <c r="L114" s="31">
        <v>6628.7049999999999</v>
      </c>
    </row>
    <row r="115" spans="2:12" hidden="1">
      <c r="B115" s="56">
        <v>2022</v>
      </c>
      <c r="C115" s="29" t="s">
        <v>362</v>
      </c>
      <c r="D115" s="29" t="s">
        <v>989</v>
      </c>
      <c r="E115" s="30">
        <v>272171</v>
      </c>
      <c r="F115" s="30" t="s">
        <v>990</v>
      </c>
      <c r="G115" s="29" t="s">
        <v>223</v>
      </c>
      <c r="H115" s="29" t="s">
        <v>222</v>
      </c>
      <c r="I115" s="29" t="s">
        <v>218</v>
      </c>
      <c r="J115" s="29" t="s">
        <v>224</v>
      </c>
      <c r="K115" s="29" t="s">
        <v>991</v>
      </c>
      <c r="L115" s="31">
        <v>25077</v>
      </c>
    </row>
    <row r="116" spans="2:12" hidden="1">
      <c r="B116" s="56">
        <v>2022</v>
      </c>
      <c r="C116" s="29" t="s">
        <v>362</v>
      </c>
      <c r="D116" s="29" t="s">
        <v>992</v>
      </c>
      <c r="E116" s="30">
        <v>224822</v>
      </c>
      <c r="F116" s="30" t="s">
        <v>993</v>
      </c>
      <c r="G116" s="29" t="s">
        <v>220</v>
      </c>
      <c r="H116" s="29" t="s">
        <v>225</v>
      </c>
      <c r="I116" s="29" t="s">
        <v>218</v>
      </c>
      <c r="J116" s="29" t="s">
        <v>221</v>
      </c>
      <c r="K116" s="29" t="s">
        <v>994</v>
      </c>
      <c r="L116" s="31">
        <v>24897</v>
      </c>
    </row>
    <row r="117" spans="2:12" hidden="1">
      <c r="B117" s="56">
        <v>2021</v>
      </c>
      <c r="C117" s="29" t="s">
        <v>362</v>
      </c>
      <c r="D117" s="29" t="s">
        <v>995</v>
      </c>
      <c r="E117" s="30">
        <v>237096</v>
      </c>
      <c r="F117" s="30" t="s">
        <v>993</v>
      </c>
      <c r="G117" s="29" t="s">
        <v>220</v>
      </c>
      <c r="H117" s="29" t="s">
        <v>219</v>
      </c>
      <c r="I117" s="29" t="s">
        <v>218</v>
      </c>
      <c r="J117" s="29" t="s">
        <v>221</v>
      </c>
      <c r="K117" s="29" t="s">
        <v>996</v>
      </c>
      <c r="L117" s="31">
        <v>3392.0709999999999</v>
      </c>
    </row>
    <row r="118" spans="2:12" hidden="1">
      <c r="B118" s="56">
        <v>2024</v>
      </c>
      <c r="C118" s="29" t="s">
        <v>384</v>
      </c>
      <c r="D118" s="29" t="s">
        <v>997</v>
      </c>
      <c r="E118" s="30">
        <v>240631</v>
      </c>
      <c r="F118" s="30" t="s">
        <v>998</v>
      </c>
      <c r="G118" s="29" t="s">
        <v>228</v>
      </c>
      <c r="H118" s="29" t="s">
        <v>227</v>
      </c>
      <c r="I118" s="29" t="s">
        <v>226</v>
      </c>
      <c r="J118" s="29" t="s">
        <v>229</v>
      </c>
      <c r="K118" s="29" t="s">
        <v>999</v>
      </c>
      <c r="L118" s="31">
        <v>38564</v>
      </c>
    </row>
    <row r="119" spans="2:12" hidden="1">
      <c r="B119" s="56">
        <v>2022</v>
      </c>
      <c r="C119" s="29" t="s">
        <v>433</v>
      </c>
      <c r="D119" s="29" t="s">
        <v>1000</v>
      </c>
      <c r="E119" s="30">
        <v>241696</v>
      </c>
      <c r="F119" s="30" t="s">
        <v>1001</v>
      </c>
      <c r="G119" s="29" t="s">
        <v>232</v>
      </c>
      <c r="H119" s="29" t="s">
        <v>231</v>
      </c>
      <c r="I119" s="29" t="s">
        <v>230</v>
      </c>
      <c r="J119" s="29" t="s">
        <v>233</v>
      </c>
      <c r="K119" s="29" t="s">
        <v>1002</v>
      </c>
      <c r="L119" s="31">
        <v>45200</v>
      </c>
    </row>
    <row r="120" spans="2:12" hidden="1">
      <c r="B120" s="56">
        <v>2021</v>
      </c>
      <c r="C120" s="29" t="s">
        <v>368</v>
      </c>
      <c r="D120" s="29" t="s">
        <v>1003</v>
      </c>
      <c r="E120" s="30" t="s">
        <v>1004</v>
      </c>
      <c r="F120" s="30" t="s">
        <v>1005</v>
      </c>
      <c r="G120" s="29" t="s">
        <v>237</v>
      </c>
      <c r="H120" s="29" t="s">
        <v>236</v>
      </c>
      <c r="I120" s="29" t="s">
        <v>234</v>
      </c>
      <c r="J120" s="29" t="s">
        <v>238</v>
      </c>
      <c r="K120" s="29" t="s">
        <v>1006</v>
      </c>
      <c r="L120" s="31">
        <v>22019</v>
      </c>
    </row>
    <row r="121" spans="2:12" hidden="1">
      <c r="B121" s="56">
        <v>2023</v>
      </c>
      <c r="C121" s="29" t="s">
        <v>368</v>
      </c>
      <c r="D121" s="29" t="s">
        <v>1007</v>
      </c>
      <c r="E121" s="30">
        <v>245589</v>
      </c>
      <c r="F121" s="30" t="s">
        <v>1008</v>
      </c>
      <c r="G121" s="29" t="s">
        <v>240</v>
      </c>
      <c r="H121" s="29" t="s">
        <v>239</v>
      </c>
      <c r="I121" s="29" t="s">
        <v>234</v>
      </c>
      <c r="J121" s="29" t="s">
        <v>238</v>
      </c>
      <c r="K121" s="29" t="s">
        <v>1009</v>
      </c>
      <c r="L121" s="31">
        <v>30163</v>
      </c>
    </row>
    <row r="122" spans="2:12" hidden="1">
      <c r="B122" s="56">
        <v>2021</v>
      </c>
      <c r="C122" s="29" t="s">
        <v>368</v>
      </c>
      <c r="D122" s="29" t="s">
        <v>1010</v>
      </c>
      <c r="E122" s="30">
        <v>310424</v>
      </c>
      <c r="F122" s="30" t="s">
        <v>960</v>
      </c>
      <c r="G122" s="29" t="s">
        <v>188</v>
      </c>
      <c r="H122" s="29" t="s">
        <v>235</v>
      </c>
      <c r="I122" s="29" t="s">
        <v>234</v>
      </c>
      <c r="J122" s="29" t="s">
        <v>189</v>
      </c>
      <c r="K122" s="29" t="s">
        <v>1011</v>
      </c>
      <c r="L122" s="31">
        <v>21518.248</v>
      </c>
    </row>
    <row r="123" spans="2:12" hidden="1">
      <c r="B123" s="56">
        <v>2021</v>
      </c>
      <c r="C123" s="29" t="s">
        <v>353</v>
      </c>
      <c r="D123" s="29" t="s">
        <v>1012</v>
      </c>
      <c r="E123" s="30">
        <v>287011</v>
      </c>
      <c r="F123" s="30" t="s">
        <v>475</v>
      </c>
      <c r="G123" s="29" t="s">
        <v>243</v>
      </c>
      <c r="H123" s="29" t="s">
        <v>245</v>
      </c>
      <c r="I123" s="29" t="s">
        <v>241</v>
      </c>
      <c r="J123" s="29" t="s">
        <v>244</v>
      </c>
      <c r="K123" s="29" t="s">
        <v>1013</v>
      </c>
      <c r="L123" s="31">
        <v>8211.9340000000011</v>
      </c>
    </row>
    <row r="124" spans="2:12" hidden="1">
      <c r="B124" s="56">
        <v>2024</v>
      </c>
      <c r="C124" s="29" t="s">
        <v>353</v>
      </c>
      <c r="D124" s="29" t="s">
        <v>1014</v>
      </c>
      <c r="E124" s="30">
        <v>317505</v>
      </c>
      <c r="F124" s="30" t="s">
        <v>475</v>
      </c>
      <c r="G124" s="29" t="s">
        <v>243</v>
      </c>
      <c r="H124" s="29" t="s">
        <v>242</v>
      </c>
      <c r="I124" s="29" t="s">
        <v>241</v>
      </c>
      <c r="J124" s="29" t="s">
        <v>244</v>
      </c>
      <c r="K124" s="29" t="s">
        <v>1013</v>
      </c>
      <c r="L124" s="31">
        <v>41662</v>
      </c>
    </row>
    <row r="125" spans="2:12" hidden="1">
      <c r="B125" s="56">
        <v>2024</v>
      </c>
      <c r="C125" s="29" t="s">
        <v>353</v>
      </c>
      <c r="D125" s="29" t="s">
        <v>1015</v>
      </c>
      <c r="E125" s="30">
        <v>318708</v>
      </c>
      <c r="F125" s="30" t="s">
        <v>396</v>
      </c>
      <c r="G125" s="29" t="s">
        <v>248</v>
      </c>
      <c r="H125" s="29" t="s">
        <v>247</v>
      </c>
      <c r="I125" s="29" t="s">
        <v>246</v>
      </c>
      <c r="J125" s="29" t="s">
        <v>249</v>
      </c>
      <c r="K125" s="29" t="s">
        <v>1016</v>
      </c>
      <c r="L125" s="31">
        <v>38409</v>
      </c>
    </row>
    <row r="126" spans="2:12" hidden="1">
      <c r="B126" s="56">
        <v>2021</v>
      </c>
      <c r="C126" s="29" t="s">
        <v>353</v>
      </c>
      <c r="D126" s="29" t="s">
        <v>1017</v>
      </c>
      <c r="E126" s="30">
        <v>312430</v>
      </c>
      <c r="F126" s="30" t="s">
        <v>953</v>
      </c>
      <c r="G126" s="29" t="s">
        <v>174</v>
      </c>
      <c r="H126" s="29" t="s">
        <v>251</v>
      </c>
      <c r="I126" s="29" t="s">
        <v>250</v>
      </c>
      <c r="J126" s="29" t="s">
        <v>175</v>
      </c>
      <c r="K126" s="29" t="s">
        <v>1018</v>
      </c>
      <c r="L126" s="31">
        <v>33660</v>
      </c>
    </row>
    <row r="127" spans="2:12" hidden="1">
      <c r="B127" s="56">
        <v>2022</v>
      </c>
      <c r="C127" s="29" t="s">
        <v>384</v>
      </c>
      <c r="D127" s="29" t="s">
        <v>1019</v>
      </c>
      <c r="E127" s="30">
        <v>290111</v>
      </c>
      <c r="F127" s="30" t="s">
        <v>576</v>
      </c>
      <c r="G127" s="29" t="s">
        <v>258</v>
      </c>
      <c r="H127" s="29" t="s">
        <v>257</v>
      </c>
      <c r="I127" s="29" t="s">
        <v>252</v>
      </c>
      <c r="J127" s="29" t="s">
        <v>259</v>
      </c>
      <c r="K127" s="29" t="s">
        <v>1020</v>
      </c>
      <c r="L127" s="31">
        <v>9119</v>
      </c>
    </row>
    <row r="128" spans="2:12" hidden="1">
      <c r="B128" s="56">
        <v>2022</v>
      </c>
      <c r="C128" s="29" t="s">
        <v>384</v>
      </c>
      <c r="D128" s="29" t="s">
        <v>1021</v>
      </c>
      <c r="E128" s="30">
        <v>317515</v>
      </c>
      <c r="F128" s="30" t="s">
        <v>1022</v>
      </c>
      <c r="G128" s="29" t="s">
        <v>254</v>
      </c>
      <c r="H128" s="29" t="s">
        <v>256</v>
      </c>
      <c r="I128" s="29" t="s">
        <v>252</v>
      </c>
      <c r="J128" s="29" t="s">
        <v>255</v>
      </c>
      <c r="K128" s="29" t="s">
        <v>1023</v>
      </c>
      <c r="L128" s="31">
        <v>54357</v>
      </c>
    </row>
    <row r="129" spans="2:12" hidden="1">
      <c r="B129" s="56">
        <v>2022</v>
      </c>
      <c r="C129" s="29" t="s">
        <v>384</v>
      </c>
      <c r="D129" s="29" t="s">
        <v>1024</v>
      </c>
      <c r="E129" s="30">
        <v>259631</v>
      </c>
      <c r="F129" s="30" t="s">
        <v>1022</v>
      </c>
      <c r="G129" s="29" t="s">
        <v>254</v>
      </c>
      <c r="H129" s="29" t="s">
        <v>253</v>
      </c>
      <c r="I129" s="29" t="s">
        <v>252</v>
      </c>
      <c r="J129" s="29" t="s">
        <v>255</v>
      </c>
      <c r="K129" s="29" t="s">
        <v>1023</v>
      </c>
      <c r="L129" s="31">
        <v>22630</v>
      </c>
    </row>
    <row r="130" spans="2:12" hidden="1">
      <c r="B130" s="56">
        <v>2022</v>
      </c>
      <c r="C130" s="29" t="s">
        <v>384</v>
      </c>
      <c r="D130" s="29" t="s">
        <v>1025</v>
      </c>
      <c r="E130" s="30">
        <v>317454</v>
      </c>
      <c r="F130" s="30" t="s">
        <v>1026</v>
      </c>
      <c r="G130" s="29" t="s">
        <v>262</v>
      </c>
      <c r="H130" s="29" t="s">
        <v>261</v>
      </c>
      <c r="I130" s="29" t="s">
        <v>260</v>
      </c>
      <c r="J130" s="29" t="s">
        <v>263</v>
      </c>
      <c r="K130" s="29" t="s">
        <v>1027</v>
      </c>
      <c r="L130" s="31">
        <v>11253</v>
      </c>
    </row>
    <row r="131" spans="2:12" hidden="1">
      <c r="B131" s="56">
        <v>2024</v>
      </c>
      <c r="C131" s="29" t="s">
        <v>384</v>
      </c>
      <c r="D131" s="29" t="s">
        <v>1028</v>
      </c>
      <c r="E131" s="30">
        <v>318695</v>
      </c>
      <c r="F131" s="30" t="s">
        <v>1029</v>
      </c>
      <c r="G131" s="29" t="s">
        <v>265</v>
      </c>
      <c r="H131" s="29" t="s">
        <v>264</v>
      </c>
      <c r="I131" s="29" t="s">
        <v>260</v>
      </c>
      <c r="J131" s="29" t="s">
        <v>263</v>
      </c>
      <c r="K131" s="29" t="s">
        <v>1027</v>
      </c>
      <c r="L131" s="31">
        <v>15326</v>
      </c>
    </row>
    <row r="132" spans="2:12" hidden="1">
      <c r="B132" s="56">
        <v>2022</v>
      </c>
      <c r="C132" s="29" t="s">
        <v>368</v>
      </c>
      <c r="D132" s="29" t="s">
        <v>1030</v>
      </c>
      <c r="E132" s="30">
        <v>317459</v>
      </c>
      <c r="F132" s="30" t="s">
        <v>1031</v>
      </c>
      <c r="G132" s="29" t="s">
        <v>275</v>
      </c>
      <c r="H132" s="29" t="s">
        <v>274</v>
      </c>
      <c r="I132" s="29" t="s">
        <v>266</v>
      </c>
      <c r="J132" s="29" t="s">
        <v>276</v>
      </c>
      <c r="K132" s="29" t="s">
        <v>1032</v>
      </c>
      <c r="L132" s="31">
        <v>128674</v>
      </c>
    </row>
    <row r="133" spans="2:12" hidden="1">
      <c r="B133" s="56">
        <v>2021</v>
      </c>
      <c r="C133" s="29" t="s">
        <v>368</v>
      </c>
      <c r="D133" s="29" t="s">
        <v>1033</v>
      </c>
      <c r="E133" s="30">
        <v>316317</v>
      </c>
      <c r="F133" s="30" t="s">
        <v>1031</v>
      </c>
      <c r="G133" s="29" t="s">
        <v>275</v>
      </c>
      <c r="H133" s="29" t="s">
        <v>278</v>
      </c>
      <c r="I133" s="29" t="s">
        <v>266</v>
      </c>
      <c r="J133" s="29" t="s">
        <v>276</v>
      </c>
      <c r="K133" s="29" t="s">
        <v>1034</v>
      </c>
      <c r="L133" s="31">
        <v>9965</v>
      </c>
    </row>
    <row r="134" spans="2:12" hidden="1">
      <c r="B134" s="56">
        <v>2021</v>
      </c>
      <c r="C134" s="29" t="s">
        <v>368</v>
      </c>
      <c r="D134" s="29" t="s">
        <v>1035</v>
      </c>
      <c r="E134" s="30">
        <v>312442</v>
      </c>
      <c r="F134" s="30" t="s">
        <v>1036</v>
      </c>
      <c r="G134" s="29" t="s">
        <v>271</v>
      </c>
      <c r="H134" s="29" t="s">
        <v>270</v>
      </c>
      <c r="I134" s="29" t="s">
        <v>266</v>
      </c>
      <c r="J134" s="29" t="s">
        <v>272</v>
      </c>
      <c r="K134" s="29" t="s">
        <v>1037</v>
      </c>
      <c r="L134" s="31">
        <v>26250</v>
      </c>
    </row>
    <row r="135" spans="2:12" hidden="1">
      <c r="B135" s="56">
        <v>2021</v>
      </c>
      <c r="C135" s="29" t="s">
        <v>368</v>
      </c>
      <c r="D135" s="29" t="s">
        <v>1038</v>
      </c>
      <c r="E135" s="30">
        <v>207152</v>
      </c>
      <c r="F135" s="30" t="s">
        <v>1036</v>
      </c>
      <c r="G135" s="29" t="s">
        <v>271</v>
      </c>
      <c r="H135" s="29" t="s">
        <v>277</v>
      </c>
      <c r="I135" s="29" t="s">
        <v>266</v>
      </c>
      <c r="J135" s="29" t="s">
        <v>272</v>
      </c>
      <c r="K135" s="29" t="s">
        <v>1039</v>
      </c>
      <c r="L135" s="31">
        <v>3516</v>
      </c>
    </row>
    <row r="136" spans="2:12" hidden="1">
      <c r="B136" s="56">
        <v>2022</v>
      </c>
      <c r="C136" s="29" t="s">
        <v>353</v>
      </c>
      <c r="D136" s="29" t="s">
        <v>1040</v>
      </c>
      <c r="E136" s="30">
        <v>256595</v>
      </c>
      <c r="F136" s="30" t="s">
        <v>946</v>
      </c>
      <c r="G136" s="29" t="s">
        <v>171</v>
      </c>
      <c r="H136" s="29" t="s">
        <v>273</v>
      </c>
      <c r="I136" s="29" t="s">
        <v>266</v>
      </c>
      <c r="J136" s="29" t="s">
        <v>172</v>
      </c>
      <c r="K136" s="29" t="s">
        <v>1041</v>
      </c>
      <c r="L136" s="31">
        <v>32834</v>
      </c>
    </row>
    <row r="137" spans="2:12" hidden="1">
      <c r="B137" s="56">
        <v>2021</v>
      </c>
      <c r="C137" s="29" t="s">
        <v>358</v>
      </c>
      <c r="D137" s="29" t="s">
        <v>1042</v>
      </c>
      <c r="E137" s="30">
        <v>312424</v>
      </c>
      <c r="F137" s="30" t="s">
        <v>1043</v>
      </c>
      <c r="G137" s="29" t="s">
        <v>268</v>
      </c>
      <c r="H137" s="29" t="s">
        <v>267</v>
      </c>
      <c r="I137" s="29" t="s">
        <v>266</v>
      </c>
      <c r="J137" s="29" t="s">
        <v>269</v>
      </c>
      <c r="K137" s="29" t="s">
        <v>1044</v>
      </c>
      <c r="L137" s="31">
        <v>207800</v>
      </c>
    </row>
    <row r="138" spans="2:12" hidden="1">
      <c r="B138" s="56">
        <v>2024</v>
      </c>
      <c r="C138" s="29" t="s">
        <v>353</v>
      </c>
      <c r="D138" s="29" t="s">
        <v>1045</v>
      </c>
      <c r="E138" s="30">
        <v>201188</v>
      </c>
      <c r="F138" s="30" t="s">
        <v>788</v>
      </c>
      <c r="G138" s="29" t="s">
        <v>281</v>
      </c>
      <c r="H138" s="29" t="s">
        <v>280</v>
      </c>
      <c r="I138" s="29" t="s">
        <v>279</v>
      </c>
      <c r="J138" s="29" t="s">
        <v>282</v>
      </c>
      <c r="K138" s="29" t="s">
        <v>1046</v>
      </c>
      <c r="L138" s="31">
        <v>21300</v>
      </c>
    </row>
    <row r="139" spans="2:12" hidden="1">
      <c r="B139" s="56">
        <v>2021</v>
      </c>
      <c r="C139" s="29" t="s">
        <v>433</v>
      </c>
      <c r="D139" s="29" t="s">
        <v>1047</v>
      </c>
      <c r="E139" s="30" t="s">
        <v>1048</v>
      </c>
      <c r="F139" s="30" t="s">
        <v>1049</v>
      </c>
      <c r="G139" s="29" t="s">
        <v>285</v>
      </c>
      <c r="H139" s="29" t="s">
        <v>284</v>
      </c>
      <c r="I139" s="29" t="s">
        <v>283</v>
      </c>
      <c r="J139" s="29" t="s">
        <v>286</v>
      </c>
      <c r="K139" s="29" t="s">
        <v>1050</v>
      </c>
      <c r="L139" s="31">
        <v>18617</v>
      </c>
    </row>
    <row r="140" spans="2:12" hidden="1">
      <c r="B140" s="56">
        <v>2022</v>
      </c>
      <c r="C140" s="29" t="s">
        <v>433</v>
      </c>
      <c r="D140" s="29" t="s">
        <v>1051</v>
      </c>
      <c r="E140" s="30">
        <v>184745</v>
      </c>
      <c r="F140" s="30" t="s">
        <v>1052</v>
      </c>
      <c r="G140" s="29" t="s">
        <v>288</v>
      </c>
      <c r="H140" s="29" t="s">
        <v>287</v>
      </c>
      <c r="I140" s="29" t="s">
        <v>283</v>
      </c>
      <c r="J140" s="29" t="s">
        <v>289</v>
      </c>
      <c r="K140" s="29" t="s">
        <v>1053</v>
      </c>
      <c r="L140" s="31">
        <v>7029</v>
      </c>
    </row>
    <row r="141" spans="2:12" hidden="1">
      <c r="B141" s="56">
        <v>2021</v>
      </c>
      <c r="C141" s="29" t="s">
        <v>433</v>
      </c>
      <c r="D141" s="29" t="s">
        <v>1054</v>
      </c>
      <c r="E141" s="30">
        <v>312439</v>
      </c>
      <c r="F141" s="30" t="s">
        <v>1055</v>
      </c>
      <c r="G141" s="29" t="s">
        <v>291</v>
      </c>
      <c r="H141" s="29" t="s">
        <v>290</v>
      </c>
      <c r="I141" s="29" t="s">
        <v>283</v>
      </c>
      <c r="J141" s="29" t="s">
        <v>292</v>
      </c>
      <c r="K141" s="29" t="s">
        <v>1056</v>
      </c>
      <c r="L141" s="31">
        <v>2886</v>
      </c>
    </row>
    <row r="142" spans="2:12" hidden="1">
      <c r="B142" s="56">
        <v>2021</v>
      </c>
      <c r="C142" s="29" t="s">
        <v>433</v>
      </c>
      <c r="D142" s="29" t="s">
        <v>1057</v>
      </c>
      <c r="E142" s="30">
        <v>238992</v>
      </c>
      <c r="F142" s="30" t="s">
        <v>1055</v>
      </c>
      <c r="G142" s="29" t="s">
        <v>291</v>
      </c>
      <c r="H142" s="29" t="s">
        <v>293</v>
      </c>
      <c r="I142" s="29" t="s">
        <v>283</v>
      </c>
      <c r="J142" s="29" t="s">
        <v>292</v>
      </c>
      <c r="K142" s="29" t="s">
        <v>1056</v>
      </c>
      <c r="L142" s="31">
        <v>27740</v>
      </c>
    </row>
    <row r="143" spans="2:12" hidden="1">
      <c r="B143" s="56">
        <v>2024</v>
      </c>
      <c r="C143" s="29" t="s">
        <v>362</v>
      </c>
      <c r="D143" s="29" t="s">
        <v>1058</v>
      </c>
      <c r="E143" s="30" t="s">
        <v>1059</v>
      </c>
      <c r="F143" s="30" t="s">
        <v>361</v>
      </c>
      <c r="G143" s="29" t="s">
        <v>296</v>
      </c>
      <c r="H143" s="29" t="s">
        <v>295</v>
      </c>
      <c r="I143" s="29" t="s">
        <v>294</v>
      </c>
      <c r="J143" s="29" t="s">
        <v>297</v>
      </c>
      <c r="K143" s="29" t="s">
        <v>1060</v>
      </c>
      <c r="L143" s="31">
        <v>17200</v>
      </c>
    </row>
    <row r="144" spans="2:12">
      <c r="B144" s="56">
        <v>2023</v>
      </c>
      <c r="C144" s="29" t="s">
        <v>368</v>
      </c>
      <c r="D144" s="29" t="s">
        <v>1061</v>
      </c>
      <c r="E144" s="30">
        <v>237369</v>
      </c>
      <c r="F144" s="30" t="s">
        <v>450</v>
      </c>
      <c r="G144" s="29" t="s">
        <v>300</v>
      </c>
      <c r="H144" s="29" t="s">
        <v>302</v>
      </c>
      <c r="I144" s="29" t="s">
        <v>298</v>
      </c>
      <c r="J144" s="29" t="s">
        <v>301</v>
      </c>
      <c r="K144" s="29" t="s">
        <v>1062</v>
      </c>
      <c r="L144" s="31">
        <v>1237</v>
      </c>
    </row>
    <row r="145" spans="2:12">
      <c r="B145" s="56">
        <v>2024</v>
      </c>
      <c r="C145" s="29" t="s">
        <v>368</v>
      </c>
      <c r="D145" s="29" t="s">
        <v>1063</v>
      </c>
      <c r="E145" s="30">
        <v>326119</v>
      </c>
      <c r="F145" s="30" t="s">
        <v>450</v>
      </c>
      <c r="G145" s="29" t="s">
        <v>300</v>
      </c>
      <c r="H145" s="29" t="s">
        <v>299</v>
      </c>
      <c r="I145" s="29" t="s">
        <v>298</v>
      </c>
      <c r="J145" s="29" t="s">
        <v>301</v>
      </c>
      <c r="K145" s="29" t="s">
        <v>1062</v>
      </c>
      <c r="L145" s="31">
        <v>36169</v>
      </c>
    </row>
    <row r="146" spans="2:12" hidden="1">
      <c r="B146" s="56">
        <v>2021</v>
      </c>
      <c r="C146" s="29" t="s">
        <v>384</v>
      </c>
      <c r="D146" s="29" t="s">
        <v>1064</v>
      </c>
      <c r="E146" s="30">
        <v>271071</v>
      </c>
      <c r="F146" s="30" t="s">
        <v>1065</v>
      </c>
      <c r="G146" s="29" t="s">
        <v>305</v>
      </c>
      <c r="H146" s="29" t="s">
        <v>304</v>
      </c>
      <c r="I146" s="29" t="s">
        <v>303</v>
      </c>
      <c r="J146" s="29" t="s">
        <v>306</v>
      </c>
      <c r="K146" s="29" t="s">
        <v>1066</v>
      </c>
      <c r="L146" s="31">
        <v>15901.148999999999</v>
      </c>
    </row>
    <row r="147" spans="2:12" hidden="1">
      <c r="B147" s="56">
        <v>2021</v>
      </c>
      <c r="C147" s="29" t="s">
        <v>384</v>
      </c>
      <c r="D147" s="29" t="s">
        <v>1067</v>
      </c>
      <c r="E147" s="30">
        <v>312456</v>
      </c>
      <c r="F147" s="30" t="s">
        <v>1065</v>
      </c>
      <c r="G147" s="29" t="s">
        <v>305</v>
      </c>
      <c r="H147" s="29" t="s">
        <v>316</v>
      </c>
      <c r="I147" s="29" t="s">
        <v>303</v>
      </c>
      <c r="J147" s="29" t="s">
        <v>306</v>
      </c>
      <c r="K147" s="29" t="s">
        <v>1066</v>
      </c>
      <c r="L147" s="31">
        <v>28485.399999999998</v>
      </c>
    </row>
    <row r="148" spans="2:12" hidden="1">
      <c r="B148" s="56">
        <v>2021</v>
      </c>
      <c r="C148" s="29" t="s">
        <v>384</v>
      </c>
      <c r="D148" s="29" t="s">
        <v>1068</v>
      </c>
      <c r="E148" s="30">
        <v>248595</v>
      </c>
      <c r="F148" s="30" t="s">
        <v>1065</v>
      </c>
      <c r="G148" s="29" t="s">
        <v>305</v>
      </c>
      <c r="H148" s="29" t="s">
        <v>318</v>
      </c>
      <c r="I148" s="29" t="s">
        <v>303</v>
      </c>
      <c r="J148" s="29" t="s">
        <v>306</v>
      </c>
      <c r="K148" s="29" t="s">
        <v>1066</v>
      </c>
      <c r="L148" s="31">
        <v>6978.9740000000002</v>
      </c>
    </row>
    <row r="149" spans="2:12" hidden="1">
      <c r="B149" s="56">
        <v>2021</v>
      </c>
      <c r="C149" s="29" t="s">
        <v>384</v>
      </c>
      <c r="D149" s="29" t="s">
        <v>1069</v>
      </c>
      <c r="E149" s="30">
        <v>312116</v>
      </c>
      <c r="F149" s="30" t="s">
        <v>806</v>
      </c>
      <c r="G149" s="29" t="s">
        <v>308</v>
      </c>
      <c r="H149" s="29" t="s">
        <v>312</v>
      </c>
      <c r="I149" s="29" t="s">
        <v>303</v>
      </c>
      <c r="J149" s="29" t="s">
        <v>309</v>
      </c>
      <c r="K149" s="29" t="s">
        <v>1066</v>
      </c>
      <c r="L149" s="31">
        <v>21140</v>
      </c>
    </row>
    <row r="150" spans="2:12" hidden="1">
      <c r="B150" s="56">
        <v>2021</v>
      </c>
      <c r="C150" s="29" t="s">
        <v>384</v>
      </c>
      <c r="D150" s="29" t="s">
        <v>1070</v>
      </c>
      <c r="E150" s="30">
        <v>307127</v>
      </c>
      <c r="F150" s="30" t="s">
        <v>806</v>
      </c>
      <c r="G150" s="29" t="s">
        <v>308</v>
      </c>
      <c r="H150" s="29" t="s">
        <v>313</v>
      </c>
      <c r="I150" s="29" t="s">
        <v>303</v>
      </c>
      <c r="J150" s="29" t="s">
        <v>309</v>
      </c>
      <c r="K150" s="29" t="s">
        <v>1066</v>
      </c>
      <c r="L150" s="31">
        <v>22331.4</v>
      </c>
    </row>
    <row r="151" spans="2:12" hidden="1">
      <c r="B151" s="56">
        <v>2021</v>
      </c>
      <c r="C151" s="29" t="s">
        <v>384</v>
      </c>
      <c r="D151" s="29" t="s">
        <v>1071</v>
      </c>
      <c r="E151" s="30">
        <v>312447</v>
      </c>
      <c r="F151" s="30" t="s">
        <v>806</v>
      </c>
      <c r="G151" s="29" t="s">
        <v>308</v>
      </c>
      <c r="H151" s="29" t="s">
        <v>310</v>
      </c>
      <c r="I151" s="29" t="s">
        <v>303</v>
      </c>
      <c r="J151" s="29" t="s">
        <v>309</v>
      </c>
      <c r="K151" s="29" t="s">
        <v>1066</v>
      </c>
      <c r="L151" s="31">
        <v>50170</v>
      </c>
    </row>
    <row r="152" spans="2:12" hidden="1">
      <c r="B152" s="56">
        <v>2021</v>
      </c>
      <c r="C152" s="29" t="s">
        <v>384</v>
      </c>
      <c r="D152" s="29" t="s">
        <v>1072</v>
      </c>
      <c r="E152" s="30">
        <v>225353</v>
      </c>
      <c r="F152" s="30" t="s">
        <v>806</v>
      </c>
      <c r="G152" s="29" t="s">
        <v>308</v>
      </c>
      <c r="H152" s="29" t="s">
        <v>307</v>
      </c>
      <c r="I152" s="29" t="s">
        <v>303</v>
      </c>
      <c r="J152" s="29" t="s">
        <v>309</v>
      </c>
      <c r="K152" s="29" t="s">
        <v>1066</v>
      </c>
      <c r="L152" s="31">
        <v>37225</v>
      </c>
    </row>
    <row r="153" spans="2:12" hidden="1">
      <c r="B153" s="56">
        <v>2023</v>
      </c>
      <c r="C153" s="29" t="s">
        <v>384</v>
      </c>
      <c r="D153" s="29" t="s">
        <v>1073</v>
      </c>
      <c r="E153" s="30">
        <v>318713</v>
      </c>
      <c r="F153" s="30" t="s">
        <v>806</v>
      </c>
      <c r="G153" s="29" t="s">
        <v>308</v>
      </c>
      <c r="H153" s="29" t="s">
        <v>314</v>
      </c>
      <c r="I153" s="29" t="s">
        <v>303</v>
      </c>
      <c r="J153" s="29" t="s">
        <v>309</v>
      </c>
      <c r="K153" s="29" t="s">
        <v>1066</v>
      </c>
      <c r="L153" s="31">
        <v>33629.999999999993</v>
      </c>
    </row>
    <row r="154" spans="2:12" hidden="1">
      <c r="B154" s="102">
        <v>2024</v>
      </c>
      <c r="C154" s="97" t="s">
        <v>358</v>
      </c>
      <c r="D154" s="97" t="s">
        <v>1074</v>
      </c>
      <c r="E154" s="103">
        <v>326240</v>
      </c>
      <c r="F154" s="103" t="s">
        <v>1075</v>
      </c>
      <c r="G154" s="97" t="s">
        <v>1076</v>
      </c>
      <c r="H154" s="97" t="s">
        <v>1077</v>
      </c>
      <c r="I154" s="97" t="s">
        <v>76</v>
      </c>
      <c r="J154" s="29" t="s">
        <v>79</v>
      </c>
      <c r="K154" s="97"/>
      <c r="L154" s="20">
        <v>11800</v>
      </c>
    </row>
  </sheetData>
  <phoneticPr fontId="17" type="noConversion"/>
  <hyperlinks>
    <hyperlink ref="B7" location="'LRF Project Summary by State'!A1" display="'LRF Project Summary by State" xr:uid="{B1280F9E-EA05-4903-9342-8E3F34D60689}"/>
  </hyperlink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595DA-7A89-4811-BD60-900E960B91F0}">
  <dimension ref="A1:V140"/>
  <sheetViews>
    <sheetView workbookViewId="0">
      <selection sqref="A1:V140"/>
    </sheetView>
  </sheetViews>
  <sheetFormatPr defaultRowHeight="15"/>
  <cols>
    <col min="1" max="1" width="18.140625" customWidth="1"/>
    <col min="2" max="2" width="10.85546875" customWidth="1"/>
    <col min="5" max="5" width="13.85546875" customWidth="1"/>
    <col min="6" max="6" width="9.28515625" customWidth="1"/>
    <col min="7" max="7" width="18.28515625" customWidth="1"/>
    <col min="8" max="8" width="9.85546875" customWidth="1"/>
    <col min="9" max="9" width="14.140625" customWidth="1"/>
    <col min="10" max="10" width="30.140625" customWidth="1"/>
    <col min="11" max="11" width="18.140625" customWidth="1"/>
    <col min="12" max="12" width="14.140625" customWidth="1"/>
    <col min="13" max="13" width="26.7109375" customWidth="1"/>
    <col min="14" max="14" width="19.85546875" customWidth="1"/>
    <col min="15" max="15" width="13.5703125" customWidth="1"/>
    <col min="16" max="16" width="12.85546875" customWidth="1"/>
    <col min="17" max="17" width="23.28515625" customWidth="1"/>
    <col min="18" max="18" width="13.85546875" customWidth="1"/>
    <col min="19" max="19" width="22" customWidth="1"/>
    <col min="20" max="20" width="30.85546875" customWidth="1"/>
    <col min="21" max="21" width="10.85546875" customWidth="1"/>
    <col min="22" max="22" width="11.140625" customWidth="1"/>
  </cols>
  <sheetData>
    <row r="1" spans="1:22">
      <c r="A1" t="s">
        <v>1078</v>
      </c>
      <c r="B1" t="s">
        <v>1079</v>
      </c>
      <c r="C1" t="s">
        <v>795</v>
      </c>
      <c r="D1" t="s">
        <v>1080</v>
      </c>
      <c r="E1" t="s">
        <v>350</v>
      </c>
      <c r="F1" t="s">
        <v>348</v>
      </c>
      <c r="G1" t="s">
        <v>1081</v>
      </c>
      <c r="H1" t="s">
        <v>1082</v>
      </c>
      <c r="I1" t="s">
        <v>1083</v>
      </c>
      <c r="J1" t="s">
        <v>1084</v>
      </c>
      <c r="K1" t="s">
        <v>1085</v>
      </c>
      <c r="L1" t="s">
        <v>1086</v>
      </c>
      <c r="M1" t="s">
        <v>1087</v>
      </c>
      <c r="N1" t="s">
        <v>1088</v>
      </c>
      <c r="O1" t="s">
        <v>1089</v>
      </c>
      <c r="P1" t="s">
        <v>1090</v>
      </c>
      <c r="Q1" t="s">
        <v>1091</v>
      </c>
      <c r="R1" t="s">
        <v>1092</v>
      </c>
      <c r="S1" t="s">
        <v>1093</v>
      </c>
      <c r="T1" t="s">
        <v>1094</v>
      </c>
      <c r="U1" t="s">
        <v>1095</v>
      </c>
      <c r="V1" t="s">
        <v>1096</v>
      </c>
    </row>
    <row r="2" spans="1:22">
      <c r="A2" t="s">
        <v>1097</v>
      </c>
      <c r="B2" t="s">
        <v>1098</v>
      </c>
      <c r="C2" t="s">
        <v>1099</v>
      </c>
      <c r="D2" t="s">
        <v>1100</v>
      </c>
      <c r="E2" t="s">
        <v>1101</v>
      </c>
      <c r="F2" t="s">
        <v>1102</v>
      </c>
      <c r="G2" t="s">
        <v>1103</v>
      </c>
      <c r="H2" t="s">
        <v>1104</v>
      </c>
      <c r="I2" t="s">
        <v>1105</v>
      </c>
      <c r="J2">
        <v>14116</v>
      </c>
      <c r="K2">
        <v>14116000</v>
      </c>
      <c r="L2">
        <v>0</v>
      </c>
      <c r="M2">
        <v>0</v>
      </c>
      <c r="N2">
        <v>14116000</v>
      </c>
      <c r="O2">
        <v>0</v>
      </c>
      <c r="P2">
        <v>0</v>
      </c>
      <c r="Q2">
        <v>0</v>
      </c>
      <c r="R2">
        <v>0</v>
      </c>
      <c r="S2">
        <v>11293.001</v>
      </c>
      <c r="T2">
        <v>14116000</v>
      </c>
      <c r="U2">
        <v>0</v>
      </c>
      <c r="V2" t="e">
        <v>#N/A</v>
      </c>
    </row>
    <row r="3" spans="1:22">
      <c r="A3" t="s">
        <v>1097</v>
      </c>
      <c r="B3" t="s">
        <v>995</v>
      </c>
      <c r="C3">
        <v>237096</v>
      </c>
      <c r="D3" t="s">
        <v>993</v>
      </c>
      <c r="E3" t="s">
        <v>219</v>
      </c>
      <c r="F3" t="s">
        <v>362</v>
      </c>
      <c r="G3" t="s">
        <v>1106</v>
      </c>
      <c r="H3" t="s">
        <v>1107</v>
      </c>
      <c r="I3" t="s">
        <v>1105</v>
      </c>
      <c r="J3">
        <v>3392.0709999999999</v>
      </c>
      <c r="K3">
        <v>2875066</v>
      </c>
      <c r="L3">
        <v>287000</v>
      </c>
      <c r="M3">
        <v>230005</v>
      </c>
      <c r="N3">
        <v>3392071</v>
      </c>
      <c r="O3">
        <v>0</v>
      </c>
      <c r="P3">
        <v>0</v>
      </c>
      <c r="Q3">
        <v>0</v>
      </c>
      <c r="R3">
        <v>0</v>
      </c>
      <c r="S3">
        <v>7798.9780000000001</v>
      </c>
      <c r="T3">
        <v>3392071</v>
      </c>
      <c r="U3">
        <v>0</v>
      </c>
      <c r="V3" t="s">
        <v>1108</v>
      </c>
    </row>
    <row r="4" spans="1:22">
      <c r="A4" t="s">
        <v>1097</v>
      </c>
      <c r="B4" t="s">
        <v>1047</v>
      </c>
      <c r="C4" t="s">
        <v>1048</v>
      </c>
      <c r="D4" t="s">
        <v>1049</v>
      </c>
      <c r="E4" t="s">
        <v>284</v>
      </c>
      <c r="F4" t="s">
        <v>433</v>
      </c>
      <c r="G4" t="s">
        <v>1106</v>
      </c>
      <c r="H4" t="s">
        <v>1104</v>
      </c>
      <c r="I4" t="s">
        <v>1105</v>
      </c>
      <c r="J4">
        <v>18616.663</v>
      </c>
      <c r="K4">
        <v>15211735</v>
      </c>
      <c r="L4">
        <v>1816388</v>
      </c>
      <c r="M4">
        <v>1473558</v>
      </c>
      <c r="N4">
        <v>18501681</v>
      </c>
      <c r="O4">
        <v>114982</v>
      </c>
      <c r="P4">
        <v>0</v>
      </c>
      <c r="Q4">
        <v>0</v>
      </c>
      <c r="R4">
        <v>0</v>
      </c>
      <c r="S4">
        <v>14000</v>
      </c>
      <c r="T4">
        <v>18616663</v>
      </c>
      <c r="U4">
        <v>0</v>
      </c>
      <c r="V4" t="s">
        <v>1108</v>
      </c>
    </row>
    <row r="5" spans="1:22">
      <c r="A5" t="s">
        <v>1097</v>
      </c>
      <c r="B5" t="s">
        <v>1064</v>
      </c>
      <c r="C5">
        <v>271071</v>
      </c>
      <c r="D5" t="s">
        <v>1065</v>
      </c>
      <c r="E5" t="s">
        <v>304</v>
      </c>
      <c r="F5" t="s">
        <v>384</v>
      </c>
      <c r="G5" t="s">
        <v>1106</v>
      </c>
      <c r="H5" t="s">
        <v>1104</v>
      </c>
      <c r="I5" t="s">
        <v>1105</v>
      </c>
      <c r="J5">
        <v>15901.148999999999</v>
      </c>
      <c r="K5">
        <v>13475550</v>
      </c>
      <c r="L5">
        <v>1347555</v>
      </c>
      <c r="M5">
        <v>1078044</v>
      </c>
      <c r="N5">
        <v>15901149</v>
      </c>
      <c r="O5">
        <v>0</v>
      </c>
      <c r="P5">
        <v>0</v>
      </c>
      <c r="Q5">
        <v>0</v>
      </c>
      <c r="R5">
        <v>0</v>
      </c>
      <c r="S5">
        <v>12150</v>
      </c>
      <c r="T5">
        <v>15901149</v>
      </c>
      <c r="U5">
        <v>0</v>
      </c>
      <c r="V5" t="s">
        <v>1108</v>
      </c>
    </row>
    <row r="6" spans="1:22">
      <c r="A6" t="s">
        <v>1097</v>
      </c>
      <c r="B6" t="s">
        <v>1012</v>
      </c>
      <c r="C6">
        <v>287011</v>
      </c>
      <c r="D6" t="s">
        <v>475</v>
      </c>
      <c r="E6" t="s">
        <v>245</v>
      </c>
      <c r="F6" t="s">
        <v>353</v>
      </c>
      <c r="G6" t="s">
        <v>1106</v>
      </c>
      <c r="H6" t="s">
        <v>1109</v>
      </c>
      <c r="I6" t="s">
        <v>1105</v>
      </c>
      <c r="J6">
        <v>8211.9339999999993</v>
      </c>
      <c r="K6">
        <v>6415573</v>
      </c>
      <c r="L6">
        <v>1283115</v>
      </c>
      <c r="M6">
        <v>513246</v>
      </c>
      <c r="N6">
        <v>8211934</v>
      </c>
      <c r="O6">
        <v>0</v>
      </c>
      <c r="P6">
        <v>0</v>
      </c>
      <c r="Q6">
        <v>0</v>
      </c>
      <c r="R6">
        <v>0</v>
      </c>
      <c r="S6">
        <v>6415.5730000000003</v>
      </c>
      <c r="T6">
        <v>8211934</v>
      </c>
      <c r="U6">
        <v>0</v>
      </c>
      <c r="V6" t="s">
        <v>1110</v>
      </c>
    </row>
    <row r="7" spans="1:22">
      <c r="A7" t="s">
        <v>1097</v>
      </c>
      <c r="B7" t="s">
        <v>1038</v>
      </c>
      <c r="C7">
        <v>207152</v>
      </c>
      <c r="D7" t="s">
        <v>1036</v>
      </c>
      <c r="E7" t="s">
        <v>277</v>
      </c>
      <c r="F7" t="s">
        <v>368</v>
      </c>
      <c r="G7" t="s">
        <v>1106</v>
      </c>
      <c r="H7" t="s">
        <v>1107</v>
      </c>
      <c r="I7" t="s">
        <v>1105</v>
      </c>
      <c r="J7">
        <v>3516</v>
      </c>
      <c r="K7">
        <v>2980000</v>
      </c>
      <c r="L7">
        <v>298000</v>
      </c>
      <c r="M7">
        <v>238000</v>
      </c>
      <c r="N7">
        <v>3516000</v>
      </c>
      <c r="O7">
        <v>0</v>
      </c>
      <c r="P7">
        <v>0</v>
      </c>
      <c r="Q7">
        <v>0</v>
      </c>
      <c r="R7">
        <v>0</v>
      </c>
      <c r="S7">
        <v>2984.3040000000001</v>
      </c>
      <c r="T7">
        <v>3516000</v>
      </c>
      <c r="U7">
        <v>0</v>
      </c>
      <c r="V7" t="s">
        <v>1108</v>
      </c>
    </row>
    <row r="8" spans="1:22">
      <c r="A8" t="s">
        <v>1097</v>
      </c>
      <c r="B8" t="s">
        <v>832</v>
      </c>
      <c r="C8">
        <v>271651</v>
      </c>
      <c r="D8" t="s">
        <v>833</v>
      </c>
      <c r="E8" t="s">
        <v>62</v>
      </c>
      <c r="F8" t="s">
        <v>433</v>
      </c>
      <c r="G8" t="s">
        <v>1106</v>
      </c>
      <c r="H8" t="s">
        <v>1111</v>
      </c>
      <c r="I8" t="s">
        <v>1105</v>
      </c>
      <c r="J8">
        <v>11823.6</v>
      </c>
      <c r="K8">
        <v>10020000</v>
      </c>
      <c r="L8">
        <v>1002000</v>
      </c>
      <c r="M8">
        <v>801600</v>
      </c>
      <c r="N8">
        <v>11823600</v>
      </c>
      <c r="O8">
        <v>0</v>
      </c>
      <c r="P8">
        <v>0</v>
      </c>
      <c r="Q8">
        <v>0</v>
      </c>
      <c r="R8">
        <v>0</v>
      </c>
      <c r="S8">
        <v>10020</v>
      </c>
      <c r="T8">
        <v>11823600</v>
      </c>
      <c r="U8">
        <v>0</v>
      </c>
      <c r="V8" t="s">
        <v>1108</v>
      </c>
    </row>
    <row r="9" spans="1:22">
      <c r="A9" t="s">
        <v>1097</v>
      </c>
      <c r="B9" t="s">
        <v>945</v>
      </c>
      <c r="C9">
        <v>186570</v>
      </c>
      <c r="D9" t="s">
        <v>946</v>
      </c>
      <c r="E9" t="s">
        <v>177</v>
      </c>
      <c r="F9" t="s">
        <v>353</v>
      </c>
      <c r="G9" t="s">
        <v>1112</v>
      </c>
      <c r="H9" t="s">
        <v>1113</v>
      </c>
      <c r="I9" t="s">
        <v>1113</v>
      </c>
      <c r="J9">
        <v>35314</v>
      </c>
      <c r="K9">
        <v>28647000</v>
      </c>
      <c r="L9">
        <v>3367788</v>
      </c>
      <c r="M9">
        <v>3185000</v>
      </c>
      <c r="N9">
        <v>35199788</v>
      </c>
      <c r="O9">
        <v>0</v>
      </c>
      <c r="P9">
        <v>0</v>
      </c>
      <c r="Q9">
        <v>0</v>
      </c>
      <c r="R9">
        <v>114212</v>
      </c>
      <c r="S9">
        <v>20549.285</v>
      </c>
      <c r="T9">
        <v>35314000</v>
      </c>
      <c r="U9">
        <v>0</v>
      </c>
      <c r="V9" t="s">
        <v>1108</v>
      </c>
    </row>
    <row r="10" spans="1:22">
      <c r="A10" t="s">
        <v>1097</v>
      </c>
      <c r="B10" t="s">
        <v>948</v>
      </c>
      <c r="C10">
        <v>258063</v>
      </c>
      <c r="D10" t="s">
        <v>946</v>
      </c>
      <c r="E10" t="s">
        <v>170</v>
      </c>
      <c r="F10" t="s">
        <v>353</v>
      </c>
      <c r="G10" t="s">
        <v>1112</v>
      </c>
      <c r="H10" t="s">
        <v>1113</v>
      </c>
      <c r="I10" t="s">
        <v>1113</v>
      </c>
      <c r="J10">
        <v>123500</v>
      </c>
      <c r="K10">
        <v>95000000</v>
      </c>
      <c r="L10">
        <v>9500000</v>
      </c>
      <c r="M10">
        <v>9500000</v>
      </c>
      <c r="N10">
        <v>114000000</v>
      </c>
      <c r="O10">
        <v>0</v>
      </c>
      <c r="P10">
        <v>0</v>
      </c>
      <c r="Q10">
        <v>0</v>
      </c>
      <c r="R10">
        <v>9500000</v>
      </c>
      <c r="S10">
        <v>94999.999999999985</v>
      </c>
      <c r="T10">
        <v>123500000</v>
      </c>
      <c r="U10">
        <v>0</v>
      </c>
      <c r="V10" t="s">
        <v>1108</v>
      </c>
    </row>
    <row r="11" spans="1:22">
      <c r="A11" t="s">
        <v>1097</v>
      </c>
      <c r="B11" t="s">
        <v>903</v>
      </c>
      <c r="C11">
        <v>254798</v>
      </c>
      <c r="D11" t="s">
        <v>901</v>
      </c>
      <c r="E11" t="s">
        <v>124</v>
      </c>
      <c r="F11" t="s">
        <v>368</v>
      </c>
      <c r="G11" t="s">
        <v>1106</v>
      </c>
      <c r="H11" t="s">
        <v>1104</v>
      </c>
      <c r="I11" t="s">
        <v>1105</v>
      </c>
      <c r="J11">
        <v>25384.992999999999</v>
      </c>
      <c r="K11">
        <v>20919486</v>
      </c>
      <c r="L11">
        <v>2091948</v>
      </c>
      <c r="M11">
        <v>1673559</v>
      </c>
      <c r="N11">
        <v>24684993</v>
      </c>
      <c r="O11">
        <v>0</v>
      </c>
      <c r="P11">
        <v>0</v>
      </c>
      <c r="Q11">
        <v>0</v>
      </c>
      <c r="R11">
        <v>700000</v>
      </c>
      <c r="S11">
        <v>19700</v>
      </c>
      <c r="T11">
        <v>25384993</v>
      </c>
      <c r="U11">
        <v>0</v>
      </c>
      <c r="V11" t="s">
        <v>1110</v>
      </c>
    </row>
    <row r="12" spans="1:22">
      <c r="A12" t="s">
        <v>1097</v>
      </c>
      <c r="B12" t="s">
        <v>910</v>
      </c>
      <c r="C12">
        <v>287511</v>
      </c>
      <c r="D12" t="s">
        <v>911</v>
      </c>
      <c r="E12" t="s">
        <v>132</v>
      </c>
      <c r="F12" t="s">
        <v>358</v>
      </c>
      <c r="G12" t="s">
        <v>1106</v>
      </c>
      <c r="H12" t="s">
        <v>1111</v>
      </c>
      <c r="I12" t="s">
        <v>1105</v>
      </c>
      <c r="J12">
        <v>15686.460999999999</v>
      </c>
      <c r="K12">
        <v>10749219</v>
      </c>
      <c r="L12">
        <v>2149844</v>
      </c>
      <c r="M12">
        <v>1397398</v>
      </c>
      <c r="N12">
        <v>14296461</v>
      </c>
      <c r="O12">
        <v>250000</v>
      </c>
      <c r="P12">
        <v>0</v>
      </c>
      <c r="Q12">
        <v>0</v>
      </c>
      <c r="R12">
        <v>1140000</v>
      </c>
      <c r="S12">
        <v>9900</v>
      </c>
      <c r="T12">
        <v>15686461</v>
      </c>
      <c r="U12">
        <v>0</v>
      </c>
      <c r="V12" t="s">
        <v>1108</v>
      </c>
    </row>
    <row r="13" spans="1:22">
      <c r="A13" t="s">
        <v>1097</v>
      </c>
      <c r="B13" t="s">
        <v>1010</v>
      </c>
      <c r="C13">
        <v>310424</v>
      </c>
      <c r="D13" t="s">
        <v>960</v>
      </c>
      <c r="E13" t="s">
        <v>235</v>
      </c>
      <c r="F13" t="s">
        <v>368</v>
      </c>
      <c r="G13" t="s">
        <v>1106</v>
      </c>
      <c r="H13" t="s">
        <v>1113</v>
      </c>
      <c r="I13" t="s">
        <v>1113</v>
      </c>
      <c r="J13">
        <v>21518.248</v>
      </c>
      <c r="K13">
        <v>16394248</v>
      </c>
      <c r="L13">
        <v>1700000</v>
      </c>
      <c r="M13">
        <v>1360000</v>
      </c>
      <c r="N13">
        <v>19454248</v>
      </c>
      <c r="O13">
        <v>170000</v>
      </c>
      <c r="P13">
        <v>0</v>
      </c>
      <c r="Q13">
        <v>0</v>
      </c>
      <c r="R13">
        <v>1894000</v>
      </c>
      <c r="S13">
        <v>16800</v>
      </c>
      <c r="T13">
        <v>21518248</v>
      </c>
      <c r="U13">
        <v>0</v>
      </c>
      <c r="V13" t="s">
        <v>1108</v>
      </c>
    </row>
    <row r="14" spans="1:22">
      <c r="A14" t="s">
        <v>1097</v>
      </c>
      <c r="B14" t="s">
        <v>874</v>
      </c>
      <c r="C14">
        <v>242522</v>
      </c>
      <c r="D14" t="s">
        <v>875</v>
      </c>
      <c r="E14" t="s">
        <v>86</v>
      </c>
      <c r="F14" t="s">
        <v>353</v>
      </c>
      <c r="G14" t="s">
        <v>1112</v>
      </c>
      <c r="H14" t="s">
        <v>1111</v>
      </c>
      <c r="I14" t="s">
        <v>1105</v>
      </c>
      <c r="J14">
        <v>19835.019</v>
      </c>
      <c r="K14">
        <v>13885609</v>
      </c>
      <c r="L14">
        <v>1388561</v>
      </c>
      <c r="M14">
        <v>1800849</v>
      </c>
      <c r="N14">
        <v>17075019</v>
      </c>
      <c r="O14">
        <v>414000</v>
      </c>
      <c r="P14">
        <v>0</v>
      </c>
      <c r="Q14">
        <v>0</v>
      </c>
      <c r="R14">
        <v>2346000</v>
      </c>
      <c r="S14">
        <v>12900</v>
      </c>
      <c r="T14">
        <v>19835019</v>
      </c>
      <c r="U14">
        <v>0</v>
      </c>
      <c r="V14" t="s">
        <v>1108</v>
      </c>
    </row>
    <row r="15" spans="1:22">
      <c r="A15" t="s">
        <v>1097</v>
      </c>
      <c r="B15" t="s">
        <v>965</v>
      </c>
      <c r="C15">
        <v>312440</v>
      </c>
      <c r="D15" t="s">
        <v>963</v>
      </c>
      <c r="E15" t="s">
        <v>193</v>
      </c>
      <c r="F15" t="s">
        <v>368</v>
      </c>
      <c r="G15" t="s">
        <v>1112</v>
      </c>
      <c r="H15" t="s">
        <v>1111</v>
      </c>
      <c r="I15" t="s">
        <v>1105</v>
      </c>
      <c r="J15">
        <v>28287.496999999999</v>
      </c>
      <c r="K15">
        <v>18055849</v>
      </c>
      <c r="L15">
        <v>2006206</v>
      </c>
      <c r="M15">
        <v>0</v>
      </c>
      <c r="N15">
        <v>20062055</v>
      </c>
      <c r="O15">
        <v>6219237</v>
      </c>
      <c r="P15">
        <v>0</v>
      </c>
      <c r="Q15">
        <v>0</v>
      </c>
      <c r="R15">
        <v>2006205</v>
      </c>
      <c r="S15">
        <v>20062.055</v>
      </c>
      <c r="T15">
        <v>28287497</v>
      </c>
      <c r="U15">
        <v>0</v>
      </c>
      <c r="V15" t="s">
        <v>1110</v>
      </c>
    </row>
    <row r="16" spans="1:22">
      <c r="A16" t="s">
        <v>1097</v>
      </c>
      <c r="B16" t="s">
        <v>845</v>
      </c>
      <c r="C16">
        <v>215452</v>
      </c>
      <c r="D16" t="s">
        <v>846</v>
      </c>
      <c r="E16" t="s">
        <v>52</v>
      </c>
      <c r="F16" t="s">
        <v>433</v>
      </c>
      <c r="G16" t="s">
        <v>1112</v>
      </c>
      <c r="H16" t="s">
        <v>1104</v>
      </c>
      <c r="I16" t="s">
        <v>1105</v>
      </c>
      <c r="J16">
        <v>8781.0550000000003</v>
      </c>
      <c r="K16">
        <v>7441572</v>
      </c>
      <c r="L16">
        <v>744157</v>
      </c>
      <c r="M16">
        <v>595326</v>
      </c>
      <c r="N16">
        <v>8781055</v>
      </c>
      <c r="O16">
        <v>0</v>
      </c>
      <c r="P16">
        <v>0</v>
      </c>
      <c r="Q16">
        <v>0</v>
      </c>
      <c r="R16">
        <v>0</v>
      </c>
      <c r="S16">
        <v>7441.5720000000001</v>
      </c>
      <c r="T16">
        <v>21483241</v>
      </c>
      <c r="U16">
        <v>-12702186</v>
      </c>
      <c r="V16" t="s">
        <v>1108</v>
      </c>
    </row>
    <row r="17" spans="1:22">
      <c r="A17" t="s">
        <v>1097</v>
      </c>
      <c r="B17" t="s">
        <v>1017</v>
      </c>
      <c r="C17">
        <v>312430</v>
      </c>
      <c r="D17" t="s">
        <v>953</v>
      </c>
      <c r="E17" t="s">
        <v>251</v>
      </c>
      <c r="F17" t="s">
        <v>353</v>
      </c>
      <c r="G17" t="s">
        <v>1112</v>
      </c>
      <c r="H17" t="s">
        <v>1113</v>
      </c>
      <c r="I17" t="s">
        <v>1113</v>
      </c>
      <c r="J17">
        <v>33660</v>
      </c>
      <c r="K17">
        <v>25500000</v>
      </c>
      <c r="L17">
        <v>2550000</v>
      </c>
      <c r="M17">
        <v>2550000</v>
      </c>
      <c r="N17">
        <v>30600000</v>
      </c>
      <c r="O17">
        <v>510000</v>
      </c>
      <c r="P17">
        <v>0</v>
      </c>
      <c r="Q17">
        <v>0</v>
      </c>
      <c r="R17">
        <v>2550000</v>
      </c>
      <c r="S17">
        <v>25500</v>
      </c>
      <c r="T17">
        <v>33660000</v>
      </c>
      <c r="U17">
        <v>0</v>
      </c>
      <c r="V17" t="s">
        <v>1108</v>
      </c>
    </row>
    <row r="18" spans="1:22">
      <c r="A18" t="s">
        <v>1097</v>
      </c>
      <c r="B18" t="s">
        <v>1067</v>
      </c>
      <c r="C18">
        <v>312456</v>
      </c>
      <c r="D18" t="s">
        <v>1065</v>
      </c>
      <c r="E18" t="s">
        <v>316</v>
      </c>
      <c r="F18" t="s">
        <v>384</v>
      </c>
      <c r="G18" t="s">
        <v>1112</v>
      </c>
      <c r="H18" t="s">
        <v>1113</v>
      </c>
      <c r="I18" t="s">
        <v>1113</v>
      </c>
      <c r="J18">
        <v>28485.4</v>
      </c>
      <c r="K18">
        <v>20471287</v>
      </c>
      <c r="L18">
        <v>2108889</v>
      </c>
      <c r="M18">
        <v>1687112</v>
      </c>
      <c r="N18">
        <v>24267288</v>
      </c>
      <c r="O18">
        <v>633000</v>
      </c>
      <c r="P18">
        <v>0</v>
      </c>
      <c r="Q18">
        <v>0</v>
      </c>
      <c r="R18">
        <v>3585112</v>
      </c>
      <c r="S18">
        <v>11839.942999999999</v>
      </c>
      <c r="T18">
        <v>28485400</v>
      </c>
      <c r="U18">
        <v>0</v>
      </c>
      <c r="V18" t="s">
        <v>1108</v>
      </c>
    </row>
    <row r="19" spans="1:22">
      <c r="A19" t="s">
        <v>1097</v>
      </c>
      <c r="B19" t="s">
        <v>1068</v>
      </c>
      <c r="C19">
        <v>248595</v>
      </c>
      <c r="D19" t="s">
        <v>1065</v>
      </c>
      <c r="E19" t="s">
        <v>318</v>
      </c>
      <c r="F19" t="s">
        <v>384</v>
      </c>
      <c r="G19" t="s">
        <v>1106</v>
      </c>
      <c r="H19" t="s">
        <v>1111</v>
      </c>
      <c r="I19" t="s">
        <v>1105</v>
      </c>
      <c r="J19">
        <v>6978.9740000000002</v>
      </c>
      <c r="K19">
        <v>4741386</v>
      </c>
      <c r="L19">
        <v>948277</v>
      </c>
      <c r="M19">
        <v>379311</v>
      </c>
      <c r="N19">
        <v>6068974</v>
      </c>
      <c r="O19">
        <v>100000</v>
      </c>
      <c r="P19">
        <v>0</v>
      </c>
      <c r="Q19">
        <v>0</v>
      </c>
      <c r="R19">
        <v>810000</v>
      </c>
      <c r="S19">
        <v>4236.5720000000001</v>
      </c>
      <c r="T19">
        <v>6978974</v>
      </c>
      <c r="U19">
        <v>0</v>
      </c>
      <c r="V19" t="s">
        <v>1108</v>
      </c>
    </row>
    <row r="20" spans="1:22">
      <c r="A20" t="s">
        <v>1097</v>
      </c>
      <c r="B20" t="s">
        <v>1042</v>
      </c>
      <c r="C20">
        <v>312424</v>
      </c>
      <c r="D20" t="s">
        <v>1043</v>
      </c>
      <c r="E20" t="s">
        <v>267</v>
      </c>
      <c r="F20" t="s">
        <v>358</v>
      </c>
      <c r="G20" t="s">
        <v>1112</v>
      </c>
      <c r="H20" t="s">
        <v>1113</v>
      </c>
      <c r="I20" t="s">
        <v>1113</v>
      </c>
      <c r="J20">
        <v>207800</v>
      </c>
      <c r="K20">
        <v>153700000</v>
      </c>
      <c r="L20">
        <v>17925000</v>
      </c>
      <c r="M20">
        <v>15740000</v>
      </c>
      <c r="N20">
        <v>187365000</v>
      </c>
      <c r="O20">
        <v>5435000</v>
      </c>
      <c r="P20">
        <v>0</v>
      </c>
      <c r="Q20">
        <v>0</v>
      </c>
      <c r="R20">
        <v>15000000</v>
      </c>
      <c r="S20">
        <v>137300</v>
      </c>
      <c r="T20">
        <v>207800000</v>
      </c>
      <c r="U20">
        <v>0</v>
      </c>
      <c r="V20" t="s">
        <v>1108</v>
      </c>
    </row>
    <row r="21" spans="1:22">
      <c r="A21" t="s">
        <v>1097</v>
      </c>
      <c r="B21" t="s">
        <v>1003</v>
      </c>
      <c r="C21" t="s">
        <v>1004</v>
      </c>
      <c r="D21" t="s">
        <v>1005</v>
      </c>
      <c r="E21" t="s">
        <v>236</v>
      </c>
      <c r="F21" t="s">
        <v>368</v>
      </c>
      <c r="G21" t="s">
        <v>1106</v>
      </c>
      <c r="H21" t="s">
        <v>1104</v>
      </c>
      <c r="I21" t="s">
        <v>1105</v>
      </c>
      <c r="J21">
        <v>22019</v>
      </c>
      <c r="K21">
        <v>16800900</v>
      </c>
      <c r="L21">
        <v>1712100</v>
      </c>
      <c r="M21">
        <v>1358000</v>
      </c>
      <c r="N21">
        <v>19871000</v>
      </c>
      <c r="O21">
        <v>358000</v>
      </c>
      <c r="P21">
        <v>0</v>
      </c>
      <c r="Q21">
        <v>0</v>
      </c>
      <c r="R21">
        <v>1790000</v>
      </c>
      <c r="S21">
        <v>9500.3790000000008</v>
      </c>
      <c r="T21">
        <v>22019000</v>
      </c>
      <c r="U21">
        <v>0</v>
      </c>
      <c r="V21" t="s">
        <v>1108</v>
      </c>
    </row>
    <row r="22" spans="1:22">
      <c r="A22" t="s">
        <v>1097</v>
      </c>
      <c r="B22" t="s">
        <v>972</v>
      </c>
      <c r="C22">
        <v>254108</v>
      </c>
      <c r="D22" t="s">
        <v>798</v>
      </c>
      <c r="E22" t="s">
        <v>206</v>
      </c>
      <c r="F22" t="s">
        <v>433</v>
      </c>
      <c r="G22" t="s">
        <v>1106</v>
      </c>
      <c r="H22" t="s">
        <v>1111</v>
      </c>
      <c r="I22" t="s">
        <v>1105</v>
      </c>
      <c r="J22">
        <v>5179</v>
      </c>
      <c r="K22">
        <v>4389000</v>
      </c>
      <c r="L22">
        <v>439000</v>
      </c>
      <c r="M22">
        <v>351000</v>
      </c>
      <c r="N22">
        <v>5179000</v>
      </c>
      <c r="O22">
        <v>0</v>
      </c>
      <c r="P22">
        <v>0</v>
      </c>
      <c r="Q22">
        <v>0</v>
      </c>
      <c r="R22">
        <v>0</v>
      </c>
      <c r="S22">
        <v>2922.4380000000001</v>
      </c>
      <c r="T22">
        <v>5179000</v>
      </c>
      <c r="U22">
        <v>0</v>
      </c>
      <c r="V22" t="s">
        <v>1110</v>
      </c>
    </row>
    <row r="23" spans="1:22">
      <c r="A23" t="s">
        <v>1097</v>
      </c>
      <c r="B23" t="s">
        <v>970</v>
      </c>
      <c r="C23">
        <v>252139</v>
      </c>
      <c r="D23" t="s">
        <v>798</v>
      </c>
      <c r="E23" t="s">
        <v>199</v>
      </c>
      <c r="F23" t="s">
        <v>433</v>
      </c>
      <c r="G23" t="s">
        <v>1106</v>
      </c>
      <c r="H23" t="s">
        <v>1107</v>
      </c>
      <c r="I23" t="s">
        <v>1105</v>
      </c>
      <c r="J23">
        <v>4326.3609999999999</v>
      </c>
      <c r="K23">
        <v>3178467</v>
      </c>
      <c r="L23">
        <v>372847</v>
      </c>
      <c r="M23">
        <v>298277</v>
      </c>
      <c r="N23">
        <v>3849591</v>
      </c>
      <c r="O23">
        <v>158923</v>
      </c>
      <c r="P23">
        <v>0</v>
      </c>
      <c r="Q23">
        <v>0</v>
      </c>
      <c r="R23">
        <v>317847</v>
      </c>
      <c r="S23">
        <v>8682.6606900000006</v>
      </c>
      <c r="T23">
        <v>4326361</v>
      </c>
      <c r="U23">
        <v>0</v>
      </c>
      <c r="V23" t="s">
        <v>1108</v>
      </c>
    </row>
    <row r="24" spans="1:22">
      <c r="A24" t="s">
        <v>1097</v>
      </c>
      <c r="B24" t="s">
        <v>893</v>
      </c>
      <c r="C24">
        <v>217837</v>
      </c>
      <c r="D24" t="s">
        <v>894</v>
      </c>
      <c r="E24" t="s">
        <v>112</v>
      </c>
      <c r="F24" t="s">
        <v>353</v>
      </c>
      <c r="G24" t="s">
        <v>1106</v>
      </c>
      <c r="H24" t="s">
        <v>1104</v>
      </c>
      <c r="I24" t="s">
        <v>1105</v>
      </c>
      <c r="J24">
        <v>8653.0259999999998</v>
      </c>
      <c r="K24">
        <v>7307026</v>
      </c>
      <c r="L24">
        <v>720000</v>
      </c>
      <c r="M24">
        <v>576000</v>
      </c>
      <c r="N24">
        <v>8603026</v>
      </c>
      <c r="O24">
        <v>0</v>
      </c>
      <c r="P24">
        <v>0</v>
      </c>
      <c r="Q24">
        <v>0</v>
      </c>
      <c r="R24">
        <v>50000</v>
      </c>
      <c r="S24">
        <v>5800</v>
      </c>
      <c r="T24">
        <v>8653026</v>
      </c>
      <c r="U24">
        <v>0</v>
      </c>
      <c r="V24" t="s">
        <v>1108</v>
      </c>
    </row>
    <row r="25" spans="1:22">
      <c r="A25" t="s">
        <v>1097</v>
      </c>
      <c r="B25" t="s">
        <v>1054</v>
      </c>
      <c r="C25">
        <v>312439</v>
      </c>
      <c r="D25" t="s">
        <v>1055</v>
      </c>
      <c r="E25" t="s">
        <v>290</v>
      </c>
      <c r="F25" t="s">
        <v>433</v>
      </c>
      <c r="G25" t="s">
        <v>1106</v>
      </c>
      <c r="H25" t="s">
        <v>1109</v>
      </c>
      <c r="I25" t="s">
        <v>1105</v>
      </c>
      <c r="J25">
        <v>2886</v>
      </c>
      <c r="K25">
        <v>2106000</v>
      </c>
      <c r="L25">
        <v>211000</v>
      </c>
      <c r="M25">
        <v>168000</v>
      </c>
      <c r="N25">
        <v>2485000</v>
      </c>
      <c r="O25">
        <v>190000</v>
      </c>
      <c r="P25">
        <v>0</v>
      </c>
      <c r="Q25">
        <v>0</v>
      </c>
      <c r="R25">
        <v>211000</v>
      </c>
      <c r="S25">
        <v>1945.213</v>
      </c>
      <c r="T25">
        <v>2886000</v>
      </c>
      <c r="U25">
        <v>0</v>
      </c>
      <c r="V25" t="s">
        <v>1110</v>
      </c>
    </row>
    <row r="26" spans="1:22">
      <c r="A26" t="s">
        <v>1097</v>
      </c>
      <c r="B26" t="s">
        <v>1057</v>
      </c>
      <c r="C26">
        <v>238992</v>
      </c>
      <c r="D26" t="s">
        <v>1055</v>
      </c>
      <c r="E26" t="s">
        <v>293</v>
      </c>
      <c r="F26" t="s">
        <v>433</v>
      </c>
      <c r="G26" t="s">
        <v>1112</v>
      </c>
      <c r="H26" t="s">
        <v>1113</v>
      </c>
      <c r="I26" t="s">
        <v>1113</v>
      </c>
      <c r="J26">
        <v>27740</v>
      </c>
      <c r="K26">
        <v>21240000</v>
      </c>
      <c r="L26">
        <v>4000000</v>
      </c>
      <c r="M26">
        <v>2500000</v>
      </c>
      <c r="N26">
        <v>27740000</v>
      </c>
      <c r="O26">
        <v>0</v>
      </c>
      <c r="P26">
        <v>0</v>
      </c>
      <c r="Q26">
        <v>0</v>
      </c>
      <c r="R26">
        <v>0</v>
      </c>
      <c r="S26">
        <v>21000.002</v>
      </c>
      <c r="T26">
        <v>45672868</v>
      </c>
      <c r="U26">
        <v>-17932868</v>
      </c>
      <c r="V26" t="s">
        <v>1108</v>
      </c>
    </row>
    <row r="27" spans="1:22">
      <c r="A27" t="s">
        <v>1097</v>
      </c>
      <c r="B27" t="s">
        <v>868</v>
      </c>
      <c r="C27">
        <v>215438</v>
      </c>
      <c r="D27" t="s">
        <v>869</v>
      </c>
      <c r="E27" t="s">
        <v>81</v>
      </c>
      <c r="F27" t="s">
        <v>358</v>
      </c>
      <c r="G27" t="s">
        <v>1112</v>
      </c>
      <c r="H27" t="s">
        <v>1109</v>
      </c>
      <c r="I27" t="s">
        <v>1105</v>
      </c>
      <c r="J27">
        <v>2090</v>
      </c>
      <c r="K27">
        <v>1900000</v>
      </c>
      <c r="L27">
        <v>190000</v>
      </c>
      <c r="M27">
        <v>0</v>
      </c>
      <c r="N27">
        <v>2090000</v>
      </c>
      <c r="O27">
        <v>0</v>
      </c>
      <c r="P27">
        <v>0</v>
      </c>
      <c r="Q27">
        <v>0</v>
      </c>
      <c r="R27">
        <v>0</v>
      </c>
      <c r="S27">
        <v>1701.26</v>
      </c>
      <c r="T27">
        <v>2090000</v>
      </c>
      <c r="U27">
        <v>0</v>
      </c>
      <c r="V27" t="s">
        <v>1108</v>
      </c>
    </row>
    <row r="28" spans="1:22">
      <c r="A28" t="s">
        <v>1097</v>
      </c>
      <c r="B28" t="s">
        <v>871</v>
      </c>
      <c r="C28">
        <v>216036</v>
      </c>
      <c r="D28" t="s">
        <v>869</v>
      </c>
      <c r="E28" t="s">
        <v>77</v>
      </c>
      <c r="F28" t="s">
        <v>358</v>
      </c>
      <c r="G28" t="s">
        <v>1106</v>
      </c>
      <c r="H28" t="s">
        <v>1104</v>
      </c>
      <c r="I28" t="s">
        <v>1105</v>
      </c>
      <c r="J28">
        <v>3772.866</v>
      </c>
      <c r="K28">
        <v>3429878</v>
      </c>
      <c r="L28">
        <v>342988</v>
      </c>
      <c r="M28">
        <v>0</v>
      </c>
      <c r="N28">
        <v>3772866</v>
      </c>
      <c r="O28">
        <v>0</v>
      </c>
      <c r="P28">
        <v>0</v>
      </c>
      <c r="Q28">
        <v>0</v>
      </c>
      <c r="R28">
        <v>0</v>
      </c>
      <c r="S28">
        <v>3700</v>
      </c>
      <c r="T28">
        <v>3772866</v>
      </c>
      <c r="U28">
        <v>0</v>
      </c>
      <c r="V28" t="s">
        <v>1108</v>
      </c>
    </row>
    <row r="29" spans="1:22">
      <c r="A29" t="s">
        <v>1097</v>
      </c>
      <c r="B29" t="s">
        <v>872</v>
      </c>
      <c r="C29">
        <v>310286</v>
      </c>
      <c r="D29" t="s">
        <v>869</v>
      </c>
      <c r="E29" t="s">
        <v>80</v>
      </c>
      <c r="F29" t="s">
        <v>358</v>
      </c>
      <c r="G29" t="s">
        <v>1106</v>
      </c>
      <c r="H29" t="s">
        <v>1104</v>
      </c>
      <c r="I29" t="s">
        <v>1105</v>
      </c>
      <c r="J29">
        <v>4327</v>
      </c>
      <c r="K29">
        <v>3802419</v>
      </c>
      <c r="L29">
        <v>154702</v>
      </c>
      <c r="M29">
        <v>369879</v>
      </c>
      <c r="N29">
        <v>4327000</v>
      </c>
      <c r="O29">
        <v>0</v>
      </c>
      <c r="P29">
        <v>0</v>
      </c>
      <c r="Q29">
        <v>0</v>
      </c>
      <c r="R29">
        <v>0</v>
      </c>
      <c r="S29">
        <v>2143.357</v>
      </c>
      <c r="T29">
        <v>5121418</v>
      </c>
      <c r="U29">
        <v>-794418</v>
      </c>
      <c r="V29" t="s">
        <v>1108</v>
      </c>
    </row>
    <row r="30" spans="1:22">
      <c r="A30" t="s">
        <v>1097</v>
      </c>
      <c r="B30" t="s">
        <v>860</v>
      </c>
      <c r="C30">
        <v>239689</v>
      </c>
      <c r="D30" t="s">
        <v>861</v>
      </c>
      <c r="E30" t="s">
        <v>69</v>
      </c>
      <c r="F30" t="s">
        <v>384</v>
      </c>
      <c r="G30" t="s">
        <v>1106</v>
      </c>
      <c r="H30" t="s">
        <v>1111</v>
      </c>
      <c r="I30" t="s">
        <v>1105</v>
      </c>
      <c r="J30">
        <v>31976</v>
      </c>
      <c r="K30">
        <v>22840000</v>
      </c>
      <c r="L30">
        <v>2284000</v>
      </c>
      <c r="M30">
        <v>1827200</v>
      </c>
      <c r="N30">
        <v>26951200</v>
      </c>
      <c r="O30">
        <v>1142000</v>
      </c>
      <c r="P30">
        <v>0</v>
      </c>
      <c r="Q30">
        <v>0</v>
      </c>
      <c r="R30">
        <v>3882800</v>
      </c>
      <c r="S30">
        <v>15800</v>
      </c>
      <c r="T30">
        <v>31976000</v>
      </c>
      <c r="U30">
        <v>0</v>
      </c>
      <c r="V30" t="s">
        <v>1108</v>
      </c>
    </row>
    <row r="31" spans="1:22">
      <c r="A31" t="s">
        <v>1097</v>
      </c>
      <c r="B31" t="s">
        <v>987</v>
      </c>
      <c r="C31">
        <v>257238</v>
      </c>
      <c r="D31" t="s">
        <v>550</v>
      </c>
      <c r="E31" t="s">
        <v>208</v>
      </c>
      <c r="F31" t="s">
        <v>368</v>
      </c>
      <c r="G31" t="s">
        <v>1106</v>
      </c>
      <c r="H31" t="s">
        <v>1109</v>
      </c>
      <c r="I31" t="s">
        <v>1105</v>
      </c>
      <c r="J31">
        <v>6628.7049999999999</v>
      </c>
      <c r="K31">
        <v>5014720</v>
      </c>
      <c r="L31">
        <v>650870</v>
      </c>
      <c r="M31">
        <v>843115</v>
      </c>
      <c r="N31">
        <v>6508705</v>
      </c>
      <c r="O31">
        <v>20000</v>
      </c>
      <c r="P31">
        <v>0</v>
      </c>
      <c r="Q31">
        <v>0</v>
      </c>
      <c r="R31">
        <v>100000</v>
      </c>
      <c r="S31">
        <v>4011.777</v>
      </c>
      <c r="T31">
        <v>6628705</v>
      </c>
      <c r="U31">
        <v>0</v>
      </c>
      <c r="V31" t="s">
        <v>1108</v>
      </c>
    </row>
    <row r="32" spans="1:22">
      <c r="A32" t="s">
        <v>1097</v>
      </c>
      <c r="B32" t="s">
        <v>855</v>
      </c>
      <c r="C32">
        <v>194297</v>
      </c>
      <c r="D32" t="s">
        <v>840</v>
      </c>
      <c r="E32" t="s">
        <v>41</v>
      </c>
      <c r="F32" t="s">
        <v>433</v>
      </c>
      <c r="G32" t="s">
        <v>1106</v>
      </c>
      <c r="H32" t="s">
        <v>1111</v>
      </c>
      <c r="I32" t="s">
        <v>1105</v>
      </c>
      <c r="J32">
        <v>997.3</v>
      </c>
      <c r="K32">
        <v>722681</v>
      </c>
      <c r="L32">
        <v>72270</v>
      </c>
      <c r="M32">
        <v>57814</v>
      </c>
      <c r="N32">
        <v>852765</v>
      </c>
      <c r="O32">
        <v>21680</v>
      </c>
      <c r="P32">
        <v>0</v>
      </c>
      <c r="Q32">
        <v>0</v>
      </c>
      <c r="R32">
        <v>122855</v>
      </c>
      <c r="S32">
        <v>758</v>
      </c>
      <c r="T32">
        <v>997300</v>
      </c>
      <c r="U32">
        <v>0</v>
      </c>
      <c r="V32" t="s">
        <v>1108</v>
      </c>
    </row>
    <row r="33" spans="1:22">
      <c r="A33" t="s">
        <v>1097</v>
      </c>
      <c r="B33" t="s">
        <v>1035</v>
      </c>
      <c r="C33">
        <v>312442</v>
      </c>
      <c r="D33" t="s">
        <v>1036</v>
      </c>
      <c r="E33" t="s">
        <v>270</v>
      </c>
      <c r="F33" t="s">
        <v>368</v>
      </c>
      <c r="G33" t="s">
        <v>1106</v>
      </c>
      <c r="H33" t="s">
        <v>1113</v>
      </c>
      <c r="I33" t="s">
        <v>1113</v>
      </c>
      <c r="J33">
        <v>26250</v>
      </c>
      <c r="K33">
        <v>21127000</v>
      </c>
      <c r="L33">
        <v>2113000</v>
      </c>
      <c r="M33">
        <v>1690000</v>
      </c>
      <c r="N33">
        <v>24930000</v>
      </c>
      <c r="O33">
        <v>330000</v>
      </c>
      <c r="P33">
        <v>0</v>
      </c>
      <c r="Q33">
        <v>0</v>
      </c>
      <c r="R33">
        <v>990000</v>
      </c>
      <c r="S33">
        <v>20314.782999999999</v>
      </c>
      <c r="T33">
        <v>26250000</v>
      </c>
      <c r="U33">
        <v>0</v>
      </c>
      <c r="V33" t="s">
        <v>1108</v>
      </c>
    </row>
    <row r="34" spans="1:22">
      <c r="A34" t="s">
        <v>1097</v>
      </c>
      <c r="B34" t="s">
        <v>980</v>
      </c>
      <c r="C34">
        <v>256938</v>
      </c>
      <c r="D34" t="s">
        <v>981</v>
      </c>
      <c r="E34" t="s">
        <v>217</v>
      </c>
      <c r="F34" t="s">
        <v>368</v>
      </c>
      <c r="G34" t="s">
        <v>1106</v>
      </c>
      <c r="H34" t="s">
        <v>1104</v>
      </c>
      <c r="I34" t="s">
        <v>1105</v>
      </c>
      <c r="J34">
        <v>23848</v>
      </c>
      <c r="K34">
        <v>18435000</v>
      </c>
      <c r="L34">
        <v>1844000</v>
      </c>
      <c r="M34">
        <v>1475000</v>
      </c>
      <c r="N34">
        <v>21754000</v>
      </c>
      <c r="O34">
        <v>250000</v>
      </c>
      <c r="P34">
        <v>0</v>
      </c>
      <c r="Q34">
        <v>0</v>
      </c>
      <c r="R34">
        <v>1844000</v>
      </c>
      <c r="S34">
        <v>17930.460999999999</v>
      </c>
      <c r="T34">
        <v>24883259</v>
      </c>
      <c r="U34">
        <v>-1035259</v>
      </c>
      <c r="V34" t="s">
        <v>1108</v>
      </c>
    </row>
    <row r="35" spans="1:22">
      <c r="A35" t="s">
        <v>1097</v>
      </c>
      <c r="B35" t="s">
        <v>983</v>
      </c>
      <c r="C35">
        <v>312431</v>
      </c>
      <c r="D35" t="s">
        <v>981</v>
      </c>
      <c r="E35" t="s">
        <v>214</v>
      </c>
      <c r="F35" t="s">
        <v>368</v>
      </c>
      <c r="G35" t="s">
        <v>1106</v>
      </c>
      <c r="H35" t="s">
        <v>1104</v>
      </c>
      <c r="I35" t="s">
        <v>1105</v>
      </c>
      <c r="J35">
        <v>20008</v>
      </c>
      <c r="K35">
        <v>15391000</v>
      </c>
      <c r="L35">
        <v>1539000</v>
      </c>
      <c r="M35">
        <v>1231000</v>
      </c>
      <c r="N35">
        <v>18161000</v>
      </c>
      <c r="O35">
        <v>154000</v>
      </c>
      <c r="P35">
        <v>0</v>
      </c>
      <c r="Q35">
        <v>0</v>
      </c>
      <c r="R35">
        <v>1693000</v>
      </c>
      <c r="S35">
        <v>15000</v>
      </c>
      <c r="T35">
        <v>20008000</v>
      </c>
      <c r="U35">
        <v>0</v>
      </c>
      <c r="V35" t="s">
        <v>1110</v>
      </c>
    </row>
    <row r="36" spans="1:22">
      <c r="A36" t="s">
        <v>1097</v>
      </c>
      <c r="B36" t="s">
        <v>1069</v>
      </c>
      <c r="C36">
        <v>312116</v>
      </c>
      <c r="D36" t="s">
        <v>806</v>
      </c>
      <c r="E36" t="s">
        <v>312</v>
      </c>
      <c r="F36" t="s">
        <v>384</v>
      </c>
      <c r="G36" t="s">
        <v>1106</v>
      </c>
      <c r="H36" t="s">
        <v>1104</v>
      </c>
      <c r="I36" t="s">
        <v>1105</v>
      </c>
      <c r="J36">
        <v>21140</v>
      </c>
      <c r="K36">
        <v>15100000</v>
      </c>
      <c r="L36">
        <v>1510000</v>
      </c>
      <c r="M36">
        <v>1208000</v>
      </c>
      <c r="N36">
        <v>17818000</v>
      </c>
      <c r="O36">
        <v>755000</v>
      </c>
      <c r="P36">
        <v>0</v>
      </c>
      <c r="Q36">
        <v>0</v>
      </c>
      <c r="R36">
        <v>2567000</v>
      </c>
      <c r="S36">
        <v>6500</v>
      </c>
      <c r="T36">
        <v>21140000</v>
      </c>
      <c r="U36">
        <v>0</v>
      </c>
      <c r="V36" t="s">
        <v>1110</v>
      </c>
    </row>
    <row r="37" spans="1:22">
      <c r="A37" t="s">
        <v>1097</v>
      </c>
      <c r="B37" t="s">
        <v>1070</v>
      </c>
      <c r="C37">
        <v>307127</v>
      </c>
      <c r="D37" t="s">
        <v>806</v>
      </c>
      <c r="E37" t="s">
        <v>313</v>
      </c>
      <c r="F37" t="s">
        <v>384</v>
      </c>
      <c r="G37" t="s">
        <v>1106</v>
      </c>
      <c r="H37" t="s">
        <v>1104</v>
      </c>
      <c r="I37" t="s">
        <v>1105</v>
      </c>
      <c r="J37">
        <v>22331.4</v>
      </c>
      <c r="K37">
        <v>15951000</v>
      </c>
      <c r="L37">
        <v>1595100.0000000002</v>
      </c>
      <c r="M37">
        <v>1276080</v>
      </c>
      <c r="N37">
        <v>18822180</v>
      </c>
      <c r="O37">
        <v>797550.00000000012</v>
      </c>
      <c r="P37">
        <v>0</v>
      </c>
      <c r="Q37">
        <v>0</v>
      </c>
      <c r="R37">
        <v>2711670</v>
      </c>
      <c r="S37">
        <v>13282.467000000001</v>
      </c>
      <c r="T37">
        <v>22331400</v>
      </c>
      <c r="U37">
        <v>0</v>
      </c>
      <c r="V37" t="s">
        <v>1110</v>
      </c>
    </row>
    <row r="38" spans="1:22">
      <c r="A38" t="s">
        <v>1097</v>
      </c>
      <c r="B38" t="s">
        <v>1071</v>
      </c>
      <c r="C38">
        <v>312447</v>
      </c>
      <c r="D38" t="s">
        <v>806</v>
      </c>
      <c r="E38" t="s">
        <v>310</v>
      </c>
      <c r="F38" t="s">
        <v>384</v>
      </c>
      <c r="G38" t="s">
        <v>1112</v>
      </c>
      <c r="H38" t="s">
        <v>1113</v>
      </c>
      <c r="I38" t="s">
        <v>1113</v>
      </c>
      <c r="J38">
        <v>50170</v>
      </c>
      <c r="K38">
        <v>39000000</v>
      </c>
      <c r="L38">
        <v>6000000</v>
      </c>
      <c r="M38">
        <v>3000000</v>
      </c>
      <c r="N38">
        <v>48000000</v>
      </c>
      <c r="O38">
        <v>1170000</v>
      </c>
      <c r="P38">
        <v>0</v>
      </c>
      <c r="Q38">
        <v>0</v>
      </c>
      <c r="R38">
        <v>1000000</v>
      </c>
      <c r="S38">
        <v>35680</v>
      </c>
      <c r="T38">
        <v>50170000</v>
      </c>
      <c r="U38">
        <v>0</v>
      </c>
      <c r="V38" t="s">
        <v>1108</v>
      </c>
    </row>
    <row r="39" spans="1:22">
      <c r="A39" t="s">
        <v>1097</v>
      </c>
      <c r="B39" t="s">
        <v>1072</v>
      </c>
      <c r="C39">
        <v>225353</v>
      </c>
      <c r="D39" t="s">
        <v>806</v>
      </c>
      <c r="E39" t="s">
        <v>307</v>
      </c>
      <c r="F39" t="s">
        <v>384</v>
      </c>
      <c r="G39" t="s">
        <v>1112</v>
      </c>
      <c r="H39" t="s">
        <v>1113</v>
      </c>
      <c r="I39" t="s">
        <v>1113</v>
      </c>
      <c r="J39">
        <v>37225</v>
      </c>
      <c r="K39">
        <v>31032616</v>
      </c>
      <c r="L39">
        <v>3192384</v>
      </c>
      <c r="M39">
        <v>3000000</v>
      </c>
      <c r="N39">
        <v>37225000</v>
      </c>
      <c r="O39">
        <v>0</v>
      </c>
      <c r="P39">
        <v>0</v>
      </c>
      <c r="Q39">
        <v>0</v>
      </c>
      <c r="R39">
        <v>0</v>
      </c>
      <c r="S39">
        <v>13100</v>
      </c>
      <c r="T39">
        <v>37225000</v>
      </c>
      <c r="U39">
        <v>0</v>
      </c>
      <c r="V39" t="s">
        <v>1108</v>
      </c>
    </row>
    <row r="40" spans="1:22">
      <c r="A40" t="s">
        <v>1097</v>
      </c>
      <c r="B40" t="s">
        <v>835</v>
      </c>
      <c r="C40">
        <v>228664</v>
      </c>
      <c r="D40" t="s">
        <v>833</v>
      </c>
      <c r="E40" t="s">
        <v>55</v>
      </c>
      <c r="F40" t="s">
        <v>433</v>
      </c>
      <c r="G40" t="s">
        <v>1106</v>
      </c>
      <c r="H40" t="s">
        <v>1111</v>
      </c>
      <c r="I40" t="s">
        <v>1105</v>
      </c>
      <c r="J40">
        <v>3708.4079999999999</v>
      </c>
      <c r="K40">
        <v>2845000</v>
      </c>
      <c r="L40">
        <v>313005</v>
      </c>
      <c r="M40">
        <v>250403</v>
      </c>
      <c r="N40">
        <v>3408408</v>
      </c>
      <c r="O40">
        <v>0</v>
      </c>
      <c r="P40">
        <v>0</v>
      </c>
      <c r="Q40">
        <v>0</v>
      </c>
      <c r="R40">
        <v>300000</v>
      </c>
      <c r="S40">
        <v>2845</v>
      </c>
      <c r="T40">
        <v>3823232</v>
      </c>
      <c r="U40">
        <v>-114824</v>
      </c>
      <c r="V40" t="s">
        <v>1108</v>
      </c>
    </row>
    <row r="41" spans="1:22">
      <c r="A41" t="s">
        <v>1097</v>
      </c>
      <c r="B41" t="s">
        <v>836</v>
      </c>
      <c r="C41">
        <v>229677</v>
      </c>
      <c r="D41" t="s">
        <v>833</v>
      </c>
      <c r="E41" t="s">
        <v>56</v>
      </c>
      <c r="F41" t="s">
        <v>433</v>
      </c>
      <c r="G41" t="s">
        <v>1106</v>
      </c>
      <c r="H41" t="s">
        <v>1109</v>
      </c>
      <c r="I41" t="s">
        <v>1105</v>
      </c>
      <c r="J41">
        <v>26177.633999999998</v>
      </c>
      <c r="K41">
        <v>18390488</v>
      </c>
      <c r="L41">
        <v>2758573</v>
      </c>
      <c r="M41">
        <v>2758573</v>
      </c>
      <c r="N41">
        <v>23907634</v>
      </c>
      <c r="O41">
        <v>285000</v>
      </c>
      <c r="P41">
        <v>0</v>
      </c>
      <c r="Q41">
        <v>0</v>
      </c>
      <c r="R41">
        <v>1985000</v>
      </c>
      <c r="S41">
        <v>11370.26935</v>
      </c>
      <c r="T41">
        <v>26177634</v>
      </c>
      <c r="U41">
        <v>0</v>
      </c>
      <c r="V41" t="s">
        <v>1108</v>
      </c>
    </row>
    <row r="42" spans="1:22">
      <c r="A42" t="s">
        <v>1097</v>
      </c>
      <c r="B42" t="s">
        <v>837</v>
      </c>
      <c r="C42">
        <v>312448</v>
      </c>
      <c r="D42" t="s">
        <v>833</v>
      </c>
      <c r="E42" t="s">
        <v>61</v>
      </c>
      <c r="F42" t="s">
        <v>433</v>
      </c>
      <c r="G42" t="s">
        <v>1106</v>
      </c>
      <c r="H42" t="s">
        <v>1109</v>
      </c>
      <c r="I42" t="s">
        <v>1105</v>
      </c>
      <c r="J42">
        <v>9800</v>
      </c>
      <c r="K42">
        <v>7000000</v>
      </c>
      <c r="L42">
        <v>700000</v>
      </c>
      <c r="M42">
        <v>560000</v>
      </c>
      <c r="N42">
        <v>8260000</v>
      </c>
      <c r="O42">
        <v>350000</v>
      </c>
      <c r="P42">
        <v>0</v>
      </c>
      <c r="Q42">
        <v>0</v>
      </c>
      <c r="R42">
        <v>1190000</v>
      </c>
      <c r="S42">
        <v>5087.335</v>
      </c>
      <c r="T42">
        <v>9800000</v>
      </c>
      <c r="U42">
        <v>0</v>
      </c>
      <c r="V42" t="s">
        <v>1108</v>
      </c>
    </row>
    <row r="43" spans="1:22">
      <c r="A43" t="s">
        <v>1097</v>
      </c>
      <c r="B43" t="s">
        <v>852</v>
      </c>
      <c r="C43">
        <v>235876</v>
      </c>
      <c r="D43" t="s">
        <v>833</v>
      </c>
      <c r="E43" t="s">
        <v>38</v>
      </c>
      <c r="F43" t="s">
        <v>433</v>
      </c>
      <c r="G43" t="s">
        <v>1112</v>
      </c>
      <c r="H43" t="s">
        <v>1113</v>
      </c>
      <c r="I43" t="s">
        <v>1113</v>
      </c>
      <c r="J43">
        <v>40521</v>
      </c>
      <c r="K43">
        <v>32521000</v>
      </c>
      <c r="L43">
        <v>3250000</v>
      </c>
      <c r="M43">
        <v>4410000</v>
      </c>
      <c r="N43">
        <v>40181000</v>
      </c>
      <c r="O43">
        <v>190000</v>
      </c>
      <c r="P43">
        <v>0</v>
      </c>
      <c r="Q43">
        <v>0</v>
      </c>
      <c r="R43">
        <v>150000</v>
      </c>
      <c r="S43">
        <v>32417</v>
      </c>
      <c r="T43">
        <v>40521000</v>
      </c>
      <c r="U43">
        <v>0</v>
      </c>
      <c r="V43" t="s">
        <v>1108</v>
      </c>
    </row>
    <row r="44" spans="1:22">
      <c r="A44" t="s">
        <v>1097</v>
      </c>
      <c r="B44" t="s">
        <v>940</v>
      </c>
      <c r="C44">
        <v>308104</v>
      </c>
      <c r="D44" t="s">
        <v>941</v>
      </c>
      <c r="E44" t="s">
        <v>164</v>
      </c>
      <c r="F44" t="s">
        <v>384</v>
      </c>
      <c r="G44" t="s">
        <v>1112</v>
      </c>
      <c r="H44" t="s">
        <v>1113</v>
      </c>
      <c r="I44" t="s">
        <v>1113</v>
      </c>
      <c r="J44">
        <v>17147.22</v>
      </c>
      <c r="K44">
        <v>14129000</v>
      </c>
      <c r="L44">
        <v>1412900</v>
      </c>
      <c r="M44">
        <v>1130320</v>
      </c>
      <c r="N44">
        <v>16672220</v>
      </c>
      <c r="O44">
        <v>75000</v>
      </c>
      <c r="P44">
        <v>0</v>
      </c>
      <c r="Q44">
        <v>0</v>
      </c>
      <c r="R44">
        <v>400000</v>
      </c>
      <c r="S44">
        <v>13728.72</v>
      </c>
      <c r="T44">
        <v>22811630</v>
      </c>
      <c r="U44">
        <v>-5664410</v>
      </c>
      <c r="V44" t="s">
        <v>1108</v>
      </c>
    </row>
    <row r="45" spans="1:22">
      <c r="A45" t="s">
        <v>1097</v>
      </c>
      <c r="B45" t="s">
        <v>800</v>
      </c>
      <c r="C45" t="s">
        <v>1114</v>
      </c>
      <c r="D45" t="s">
        <v>801</v>
      </c>
      <c r="E45" t="s">
        <v>10</v>
      </c>
      <c r="F45" t="s">
        <v>555</v>
      </c>
      <c r="G45" t="s">
        <v>1106</v>
      </c>
      <c r="H45" t="s">
        <v>1104</v>
      </c>
      <c r="I45" t="s">
        <v>1105</v>
      </c>
      <c r="J45">
        <v>19267.71</v>
      </c>
      <c r="K45">
        <v>14487000</v>
      </c>
      <c r="L45">
        <v>1448700</v>
      </c>
      <c r="M45">
        <v>1158960</v>
      </c>
      <c r="N45">
        <v>17094660</v>
      </c>
      <c r="O45">
        <v>724350</v>
      </c>
      <c r="P45">
        <v>0</v>
      </c>
      <c r="Q45">
        <v>0</v>
      </c>
      <c r="R45">
        <v>1448700</v>
      </c>
      <c r="S45">
        <v>4764.3919999999998</v>
      </c>
      <c r="T45">
        <v>19267710</v>
      </c>
      <c r="U45">
        <v>0</v>
      </c>
      <c r="V45" t="s">
        <v>1108</v>
      </c>
    </row>
    <row r="46" spans="1:22">
      <c r="A46" t="s">
        <v>1097</v>
      </c>
      <c r="B46" t="s">
        <v>955</v>
      </c>
      <c r="C46">
        <v>291791</v>
      </c>
      <c r="D46" t="s">
        <v>617</v>
      </c>
      <c r="E46" t="s">
        <v>1115</v>
      </c>
      <c r="F46" t="s">
        <v>362</v>
      </c>
      <c r="G46" t="s">
        <v>1112</v>
      </c>
      <c r="H46" t="s">
        <v>1113</v>
      </c>
      <c r="I46" t="s">
        <v>1113</v>
      </c>
      <c r="J46">
        <v>38325</v>
      </c>
      <c r="K46">
        <v>22500000</v>
      </c>
      <c r="L46">
        <v>7875000</v>
      </c>
      <c r="M46">
        <v>4500000</v>
      </c>
      <c r="N46">
        <v>34875000</v>
      </c>
      <c r="O46">
        <v>450000</v>
      </c>
      <c r="P46">
        <v>0</v>
      </c>
      <c r="Q46">
        <v>0</v>
      </c>
      <c r="R46">
        <v>3000000</v>
      </c>
      <c r="S46">
        <v>21634.615000000002</v>
      </c>
      <c r="T46">
        <v>51226561</v>
      </c>
      <c r="U46">
        <v>-12901561</v>
      </c>
      <c r="V46" t="s">
        <v>1108</v>
      </c>
    </row>
    <row r="47" spans="1:22">
      <c r="A47" t="s">
        <v>1097</v>
      </c>
      <c r="B47" t="s">
        <v>917</v>
      </c>
      <c r="C47">
        <v>151309</v>
      </c>
      <c r="D47" t="s">
        <v>918</v>
      </c>
      <c r="E47" t="s">
        <v>141</v>
      </c>
      <c r="F47" t="s">
        <v>368</v>
      </c>
      <c r="G47" t="s">
        <v>1106</v>
      </c>
      <c r="H47" t="s">
        <v>1104</v>
      </c>
      <c r="I47" t="s">
        <v>1105</v>
      </c>
      <c r="J47">
        <v>26872.216</v>
      </c>
      <c r="K47">
        <v>19946314</v>
      </c>
      <c r="L47">
        <v>2082000</v>
      </c>
      <c r="M47">
        <v>1666000</v>
      </c>
      <c r="N47">
        <v>23694314</v>
      </c>
      <c r="O47">
        <v>1733401</v>
      </c>
      <c r="P47">
        <v>0</v>
      </c>
      <c r="Q47">
        <v>0</v>
      </c>
      <c r="R47">
        <v>1444501</v>
      </c>
      <c r="S47">
        <v>4416.1030000000001</v>
      </c>
      <c r="T47">
        <v>37224787</v>
      </c>
      <c r="U47">
        <v>-10352571</v>
      </c>
      <c r="V47" t="s">
        <v>1108</v>
      </c>
    </row>
    <row r="48" spans="1:22">
      <c r="A48" t="s">
        <v>1097</v>
      </c>
      <c r="B48" t="s">
        <v>1033</v>
      </c>
      <c r="C48">
        <v>316317</v>
      </c>
      <c r="D48" t="s">
        <v>1031</v>
      </c>
      <c r="E48" t="s">
        <v>278</v>
      </c>
      <c r="F48" t="s">
        <v>368</v>
      </c>
      <c r="G48" t="s">
        <v>1112</v>
      </c>
      <c r="H48" t="s">
        <v>1111</v>
      </c>
      <c r="I48" t="s">
        <v>1105</v>
      </c>
      <c r="J48">
        <v>9965</v>
      </c>
      <c r="K48">
        <v>8857000</v>
      </c>
      <c r="L48">
        <v>0</v>
      </c>
      <c r="M48">
        <v>1108000</v>
      </c>
      <c r="N48">
        <v>9965000</v>
      </c>
      <c r="O48">
        <v>0</v>
      </c>
      <c r="P48">
        <v>0</v>
      </c>
      <c r="Q48">
        <v>0</v>
      </c>
      <c r="R48">
        <v>0</v>
      </c>
      <c r="S48">
        <v>6500</v>
      </c>
      <c r="T48">
        <v>11990273</v>
      </c>
      <c r="U48">
        <v>-2025273</v>
      </c>
      <c r="V48" t="s">
        <v>1108</v>
      </c>
    </row>
    <row r="49" spans="1:22">
      <c r="A49" t="s">
        <v>1116</v>
      </c>
      <c r="B49" t="s">
        <v>817</v>
      </c>
      <c r="C49">
        <v>257282</v>
      </c>
      <c r="D49" t="s">
        <v>818</v>
      </c>
      <c r="E49" t="s">
        <v>36</v>
      </c>
      <c r="F49" t="s">
        <v>384</v>
      </c>
      <c r="G49" t="s">
        <v>1106</v>
      </c>
      <c r="H49" t="s">
        <v>1111</v>
      </c>
      <c r="I49" t="s">
        <v>1105</v>
      </c>
      <c r="J49">
        <v>40456</v>
      </c>
      <c r="K49">
        <v>34284994</v>
      </c>
      <c r="L49">
        <v>3428206</v>
      </c>
      <c r="M49">
        <v>2742800</v>
      </c>
      <c r="N49">
        <v>40456000</v>
      </c>
      <c r="O49">
        <v>1714249.7</v>
      </c>
      <c r="P49">
        <v>1714249.7</v>
      </c>
      <c r="Q49">
        <v>685699.88</v>
      </c>
      <c r="R49">
        <v>3428499.4</v>
      </c>
      <c r="S49">
        <v>29600.617999999999</v>
      </c>
      <c r="T49">
        <v>40456000</v>
      </c>
      <c r="U49">
        <v>0</v>
      </c>
      <c r="V49" t="s">
        <v>1110</v>
      </c>
    </row>
    <row r="50" spans="1:22">
      <c r="A50" t="s">
        <v>1116</v>
      </c>
      <c r="B50" t="s">
        <v>920</v>
      </c>
      <c r="C50">
        <v>312255</v>
      </c>
      <c r="D50" t="s">
        <v>918</v>
      </c>
      <c r="E50" t="s">
        <v>138</v>
      </c>
      <c r="F50" t="s">
        <v>368</v>
      </c>
      <c r="G50" t="s">
        <v>1106</v>
      </c>
      <c r="H50" t="s">
        <v>1111</v>
      </c>
      <c r="I50" t="s">
        <v>1105</v>
      </c>
      <c r="J50">
        <v>7624</v>
      </c>
      <c r="K50">
        <v>6461000</v>
      </c>
      <c r="L50">
        <v>646120</v>
      </c>
      <c r="M50">
        <v>516880</v>
      </c>
      <c r="N50">
        <v>7624000</v>
      </c>
      <c r="O50">
        <v>323050</v>
      </c>
      <c r="P50">
        <v>323050</v>
      </c>
      <c r="Q50">
        <v>129220</v>
      </c>
      <c r="R50">
        <v>646100</v>
      </c>
      <c r="S50">
        <v>5431.5439999999999</v>
      </c>
      <c r="T50">
        <v>8658391</v>
      </c>
      <c r="U50">
        <v>-1034391</v>
      </c>
      <c r="V50" t="s">
        <v>1108</v>
      </c>
    </row>
    <row r="51" spans="1:22">
      <c r="A51" t="s">
        <v>1116</v>
      </c>
      <c r="B51" t="s">
        <v>805</v>
      </c>
      <c r="C51">
        <v>311631</v>
      </c>
      <c r="D51" t="s">
        <v>806</v>
      </c>
      <c r="E51" t="s">
        <v>317</v>
      </c>
      <c r="F51" t="s">
        <v>384</v>
      </c>
      <c r="G51" t="s">
        <v>1106</v>
      </c>
      <c r="H51" t="s">
        <v>1111</v>
      </c>
      <c r="I51" t="s">
        <v>1105</v>
      </c>
      <c r="J51">
        <v>9327</v>
      </c>
      <c r="K51">
        <v>7904000</v>
      </c>
      <c r="L51">
        <v>790680</v>
      </c>
      <c r="M51">
        <v>632320</v>
      </c>
      <c r="N51">
        <v>9327000</v>
      </c>
      <c r="O51">
        <v>395200</v>
      </c>
      <c r="P51">
        <v>395200</v>
      </c>
      <c r="Q51">
        <v>158080</v>
      </c>
      <c r="R51">
        <v>790400</v>
      </c>
      <c r="S51">
        <v>7904</v>
      </c>
      <c r="T51">
        <v>9327000</v>
      </c>
      <c r="U51">
        <v>0</v>
      </c>
      <c r="V51" t="s">
        <v>1110</v>
      </c>
    </row>
    <row r="52" spans="1:22">
      <c r="A52" t="s">
        <v>1116</v>
      </c>
      <c r="B52" t="s">
        <v>797</v>
      </c>
      <c r="C52">
        <v>284991</v>
      </c>
      <c r="D52" t="s">
        <v>798</v>
      </c>
      <c r="E52" t="s">
        <v>202</v>
      </c>
      <c r="F52" t="s">
        <v>433</v>
      </c>
      <c r="G52" t="s">
        <v>1106</v>
      </c>
      <c r="H52" t="s">
        <v>1107</v>
      </c>
      <c r="I52" t="s">
        <v>1105</v>
      </c>
      <c r="J52">
        <v>21963</v>
      </c>
      <c r="K52">
        <v>18613008</v>
      </c>
      <c r="L52">
        <v>1860951</v>
      </c>
      <c r="M52">
        <v>1489041</v>
      </c>
      <c r="N52">
        <v>21963000</v>
      </c>
      <c r="O52">
        <v>186130.08</v>
      </c>
      <c r="P52">
        <v>0</v>
      </c>
      <c r="Q52">
        <v>0</v>
      </c>
      <c r="R52">
        <v>744520.32</v>
      </c>
      <c r="S52">
        <v>67868.499179999999</v>
      </c>
      <c r="T52">
        <v>21963000</v>
      </c>
      <c r="U52">
        <v>0</v>
      </c>
      <c r="V52" t="s">
        <v>1108</v>
      </c>
    </row>
    <row r="53" spans="1:22">
      <c r="A53" t="s">
        <v>1116</v>
      </c>
      <c r="B53" t="s">
        <v>1040</v>
      </c>
      <c r="C53">
        <v>256595</v>
      </c>
      <c r="D53" t="s">
        <v>946</v>
      </c>
      <c r="E53" t="s">
        <v>273</v>
      </c>
      <c r="F53" t="s">
        <v>353</v>
      </c>
      <c r="G53" t="s">
        <v>1112</v>
      </c>
      <c r="H53" t="s">
        <v>1113</v>
      </c>
      <c r="I53" t="s">
        <v>1113</v>
      </c>
      <c r="J53">
        <v>32834</v>
      </c>
      <c r="K53">
        <v>26379542</v>
      </c>
      <c r="L53">
        <v>2638118</v>
      </c>
      <c r="M53">
        <v>3816340</v>
      </c>
      <c r="N53">
        <v>32834000</v>
      </c>
      <c r="O53">
        <v>1000000</v>
      </c>
      <c r="P53">
        <v>1735000</v>
      </c>
      <c r="Q53">
        <v>694000</v>
      </c>
      <c r="R53">
        <v>3470000</v>
      </c>
      <c r="S53">
        <v>26379.542399999998</v>
      </c>
      <c r="T53">
        <v>32834000</v>
      </c>
      <c r="U53">
        <v>0</v>
      </c>
      <c r="V53" t="s">
        <v>1110</v>
      </c>
    </row>
    <row r="54" spans="1:22">
      <c r="A54" t="s">
        <v>1116</v>
      </c>
      <c r="B54" t="s">
        <v>952</v>
      </c>
      <c r="C54">
        <v>317512</v>
      </c>
      <c r="D54" t="s">
        <v>953</v>
      </c>
      <c r="E54" t="s">
        <v>173</v>
      </c>
      <c r="F54" t="s">
        <v>353</v>
      </c>
      <c r="G54" t="s">
        <v>1112</v>
      </c>
      <c r="H54" t="s">
        <v>1113</v>
      </c>
      <c r="I54" t="s">
        <v>1113</v>
      </c>
      <c r="J54">
        <v>25410</v>
      </c>
      <c r="K54">
        <v>21000000</v>
      </c>
      <c r="L54">
        <v>2100000</v>
      </c>
      <c r="M54">
        <v>2310000</v>
      </c>
      <c r="N54">
        <v>25410000</v>
      </c>
      <c r="O54">
        <v>1050000</v>
      </c>
      <c r="P54">
        <v>1050000</v>
      </c>
      <c r="Q54">
        <v>420000</v>
      </c>
      <c r="R54">
        <v>1575000</v>
      </c>
      <c r="S54">
        <v>21000.00029</v>
      </c>
      <c r="T54">
        <v>25410000</v>
      </c>
      <c r="U54">
        <v>0</v>
      </c>
      <c r="V54" t="s">
        <v>1110</v>
      </c>
    </row>
    <row r="55" spans="1:22">
      <c r="A55" t="s">
        <v>1116</v>
      </c>
      <c r="B55" t="s">
        <v>937</v>
      </c>
      <c r="C55">
        <v>254233</v>
      </c>
      <c r="D55" t="s">
        <v>938</v>
      </c>
      <c r="E55" t="s">
        <v>1117</v>
      </c>
      <c r="F55" t="s">
        <v>353</v>
      </c>
      <c r="G55" t="s">
        <v>1112</v>
      </c>
      <c r="H55" t="s">
        <v>1113</v>
      </c>
      <c r="I55" t="s">
        <v>1113</v>
      </c>
      <c r="J55">
        <v>61246.000000000029</v>
      </c>
      <c r="K55">
        <v>51903389.8305085</v>
      </c>
      <c r="L55">
        <v>5190338.9830508502</v>
      </c>
      <c r="M55">
        <v>4152271.1864406802</v>
      </c>
      <c r="N55">
        <v>61246000.00000003</v>
      </c>
      <c r="O55">
        <v>2595169.4915254251</v>
      </c>
      <c r="P55">
        <v>2595169.4915254251</v>
      </c>
      <c r="Q55">
        <v>1038067.79661017</v>
      </c>
      <c r="R55">
        <v>5190338.9830508502</v>
      </c>
      <c r="S55">
        <v>87340</v>
      </c>
      <c r="T55">
        <v>61246000</v>
      </c>
      <c r="U55">
        <v>0</v>
      </c>
      <c r="V55" t="s">
        <v>1110</v>
      </c>
    </row>
    <row r="56" spans="1:22">
      <c r="A56" t="s">
        <v>1116</v>
      </c>
      <c r="B56" t="s">
        <v>1000</v>
      </c>
      <c r="C56">
        <v>241696</v>
      </c>
      <c r="D56" t="s">
        <v>1001</v>
      </c>
      <c r="E56" t="s">
        <v>231</v>
      </c>
      <c r="F56" t="s">
        <v>433</v>
      </c>
      <c r="G56" t="s">
        <v>1112</v>
      </c>
      <c r="H56" t="s">
        <v>1113</v>
      </c>
      <c r="I56" t="s">
        <v>1113</v>
      </c>
      <c r="J56">
        <v>45200</v>
      </c>
      <c r="K56">
        <v>40000000</v>
      </c>
      <c r="L56">
        <v>1200000</v>
      </c>
      <c r="M56">
        <v>4000000</v>
      </c>
      <c r="N56">
        <v>45200000</v>
      </c>
      <c r="O56">
        <v>1300000</v>
      </c>
      <c r="P56">
        <v>0</v>
      </c>
      <c r="Q56">
        <v>0</v>
      </c>
      <c r="R56">
        <v>100000</v>
      </c>
      <c r="S56">
        <v>40000.011610000001</v>
      </c>
      <c r="T56">
        <v>45200000</v>
      </c>
      <c r="U56">
        <v>0</v>
      </c>
      <c r="V56" t="s">
        <v>1108</v>
      </c>
    </row>
    <row r="57" spans="1:22">
      <c r="A57" t="s">
        <v>1116</v>
      </c>
      <c r="B57" t="s">
        <v>977</v>
      </c>
      <c r="C57">
        <v>291651</v>
      </c>
      <c r="D57" t="s">
        <v>963</v>
      </c>
      <c r="E57" t="s">
        <v>212</v>
      </c>
      <c r="F57" t="s">
        <v>368</v>
      </c>
      <c r="G57" t="s">
        <v>1106</v>
      </c>
      <c r="H57" t="s">
        <v>1111</v>
      </c>
      <c r="I57" t="s">
        <v>1105</v>
      </c>
      <c r="J57">
        <v>7673</v>
      </c>
      <c r="K57">
        <v>6502527</v>
      </c>
      <c r="L57">
        <v>650271</v>
      </c>
      <c r="M57">
        <v>520202</v>
      </c>
      <c r="N57">
        <v>7673000</v>
      </c>
      <c r="O57">
        <v>325126.34999999998</v>
      </c>
      <c r="P57">
        <v>325126.34999999998</v>
      </c>
      <c r="Q57">
        <v>130050.54000000001</v>
      </c>
      <c r="R57">
        <v>650252.69999999995</v>
      </c>
      <c r="S57">
        <v>5558.3880099999997</v>
      </c>
      <c r="T57">
        <v>7673000</v>
      </c>
      <c r="U57">
        <v>0</v>
      </c>
      <c r="V57" t="s">
        <v>1108</v>
      </c>
    </row>
    <row r="58" spans="1:22">
      <c r="A58" t="s">
        <v>1116</v>
      </c>
      <c r="B58" t="s">
        <v>950</v>
      </c>
      <c r="C58">
        <v>317466</v>
      </c>
      <c r="D58" t="s">
        <v>946</v>
      </c>
      <c r="E58" t="s">
        <v>176</v>
      </c>
      <c r="F58" t="s">
        <v>353</v>
      </c>
      <c r="G58" t="s">
        <v>1112</v>
      </c>
      <c r="H58" t="s">
        <v>1113</v>
      </c>
      <c r="I58" t="s">
        <v>1113</v>
      </c>
      <c r="J58">
        <v>26789</v>
      </c>
      <c r="K58">
        <v>22140000</v>
      </c>
      <c r="L58">
        <v>2213600</v>
      </c>
      <c r="M58">
        <v>2435400</v>
      </c>
      <c r="N58">
        <v>26789000</v>
      </c>
      <c r="O58">
        <v>665000</v>
      </c>
      <c r="P58">
        <v>1107000</v>
      </c>
      <c r="Q58">
        <v>443000</v>
      </c>
      <c r="R58">
        <v>2214000</v>
      </c>
      <c r="S58">
        <v>22139.999989999997</v>
      </c>
      <c r="T58">
        <v>26789000</v>
      </c>
      <c r="U58">
        <v>0</v>
      </c>
      <c r="V58" t="s">
        <v>1110</v>
      </c>
    </row>
    <row r="59" spans="1:22">
      <c r="A59" t="s">
        <v>1116</v>
      </c>
      <c r="B59" t="s">
        <v>848</v>
      </c>
      <c r="C59">
        <v>215726</v>
      </c>
      <c r="D59" t="s">
        <v>846</v>
      </c>
      <c r="E59" t="s">
        <v>66</v>
      </c>
      <c r="F59" t="s">
        <v>433</v>
      </c>
      <c r="G59" t="s">
        <v>1106</v>
      </c>
      <c r="H59" t="s">
        <v>1104</v>
      </c>
      <c r="I59" t="s">
        <v>1105</v>
      </c>
      <c r="J59">
        <v>36577</v>
      </c>
      <c r="K59">
        <v>30997678</v>
      </c>
      <c r="L59">
        <v>3099508</v>
      </c>
      <c r="M59">
        <v>2479814</v>
      </c>
      <c r="N59">
        <v>36577000</v>
      </c>
      <c r="O59">
        <v>750000</v>
      </c>
      <c r="P59">
        <v>0</v>
      </c>
      <c r="Q59">
        <v>0</v>
      </c>
      <c r="R59">
        <v>0</v>
      </c>
      <c r="S59">
        <v>23812.86</v>
      </c>
      <c r="T59">
        <v>39044763</v>
      </c>
      <c r="U59">
        <v>-2467763</v>
      </c>
      <c r="V59" t="s">
        <v>1108</v>
      </c>
    </row>
    <row r="60" spans="1:22">
      <c r="A60" t="s">
        <v>1116</v>
      </c>
      <c r="B60" t="s">
        <v>897</v>
      </c>
      <c r="C60">
        <v>317529</v>
      </c>
      <c r="D60" t="s">
        <v>898</v>
      </c>
      <c r="E60" t="s">
        <v>117</v>
      </c>
      <c r="F60" t="s">
        <v>368</v>
      </c>
      <c r="G60" t="s">
        <v>1103</v>
      </c>
      <c r="H60" t="s">
        <v>1104</v>
      </c>
      <c r="I60" t="s">
        <v>1118</v>
      </c>
      <c r="J60">
        <v>27352</v>
      </c>
      <c r="K60">
        <v>23140504</v>
      </c>
      <c r="L60">
        <v>2314042</v>
      </c>
      <c r="M60">
        <v>1897454</v>
      </c>
      <c r="N60">
        <v>27352000</v>
      </c>
      <c r="O60">
        <v>1185000</v>
      </c>
      <c r="P60">
        <v>0</v>
      </c>
      <c r="Q60">
        <v>0</v>
      </c>
      <c r="R60">
        <v>1185000</v>
      </c>
      <c r="S60">
        <v>20674.856229999899</v>
      </c>
      <c r="T60">
        <v>27352000</v>
      </c>
      <c r="U60">
        <v>0</v>
      </c>
      <c r="V60" t="s">
        <v>1108</v>
      </c>
    </row>
    <row r="61" spans="1:22">
      <c r="A61" t="s">
        <v>1116</v>
      </c>
      <c r="B61" t="s">
        <v>913</v>
      </c>
      <c r="C61">
        <v>241449</v>
      </c>
      <c r="D61" t="s">
        <v>911</v>
      </c>
      <c r="E61" t="s">
        <v>136</v>
      </c>
      <c r="F61" t="s">
        <v>358</v>
      </c>
      <c r="G61" t="s">
        <v>1106</v>
      </c>
      <c r="H61" t="s">
        <v>1104</v>
      </c>
      <c r="I61" t="s">
        <v>1118</v>
      </c>
      <c r="J61">
        <v>7125</v>
      </c>
      <c r="K61">
        <v>5513920</v>
      </c>
      <c r="L61">
        <v>551080</v>
      </c>
      <c r="M61">
        <v>1060000</v>
      </c>
      <c r="N61">
        <v>7125000</v>
      </c>
      <c r="O61">
        <v>0</v>
      </c>
      <c r="P61">
        <v>0</v>
      </c>
      <c r="Q61">
        <v>0</v>
      </c>
      <c r="R61">
        <v>0</v>
      </c>
      <c r="S61">
        <v>4149.5643399999999</v>
      </c>
      <c r="T61">
        <v>12260323</v>
      </c>
      <c r="U61">
        <v>-5135323</v>
      </c>
      <c r="V61" t="s">
        <v>1108</v>
      </c>
    </row>
    <row r="62" spans="1:22">
      <c r="A62" t="s">
        <v>1116</v>
      </c>
      <c r="B62" t="s">
        <v>1030</v>
      </c>
      <c r="C62">
        <v>317459</v>
      </c>
      <c r="D62" t="s">
        <v>1031</v>
      </c>
      <c r="E62" t="s">
        <v>274</v>
      </c>
      <c r="F62" t="s">
        <v>368</v>
      </c>
      <c r="G62" t="s">
        <v>1112</v>
      </c>
      <c r="H62" t="s">
        <v>1113</v>
      </c>
      <c r="I62" t="s">
        <v>1113</v>
      </c>
      <c r="J62">
        <v>128674</v>
      </c>
      <c r="K62">
        <v>105254807</v>
      </c>
      <c r="L62">
        <v>10525479</v>
      </c>
      <c r="M62">
        <v>12893714</v>
      </c>
      <c r="N62">
        <v>128674000</v>
      </c>
      <c r="O62">
        <v>500000</v>
      </c>
      <c r="P62">
        <v>5876000</v>
      </c>
      <c r="Q62">
        <v>0</v>
      </c>
      <c r="R62">
        <v>11752000</v>
      </c>
      <c r="S62">
        <v>100335.1967259714</v>
      </c>
      <c r="T62">
        <v>128674000</v>
      </c>
      <c r="U62">
        <v>0</v>
      </c>
      <c r="V62" t="s">
        <v>1110</v>
      </c>
    </row>
    <row r="63" spans="1:22">
      <c r="A63" t="s">
        <v>1116</v>
      </c>
      <c r="B63" t="s">
        <v>863</v>
      </c>
      <c r="C63">
        <v>317500</v>
      </c>
      <c r="D63" t="s">
        <v>864</v>
      </c>
      <c r="E63" t="s">
        <v>74</v>
      </c>
      <c r="F63" t="s">
        <v>384</v>
      </c>
      <c r="G63" t="s">
        <v>1106</v>
      </c>
      <c r="H63" t="s">
        <v>1111</v>
      </c>
      <c r="I63" t="s">
        <v>1105</v>
      </c>
      <c r="J63">
        <v>22969</v>
      </c>
      <c r="K63">
        <v>19465479</v>
      </c>
      <c r="L63">
        <v>1946283</v>
      </c>
      <c r="M63">
        <v>1557238</v>
      </c>
      <c r="N63">
        <v>22969000</v>
      </c>
      <c r="O63">
        <v>973273.95000000007</v>
      </c>
      <c r="P63">
        <v>973273.95000000007</v>
      </c>
      <c r="Q63">
        <v>389309.58</v>
      </c>
      <c r="R63">
        <v>1946547.9000000001</v>
      </c>
      <c r="S63">
        <v>19004.826000000001</v>
      </c>
      <c r="T63">
        <v>22969000</v>
      </c>
      <c r="U63">
        <v>0</v>
      </c>
      <c r="V63" t="s">
        <v>1110</v>
      </c>
    </row>
    <row r="64" spans="1:22">
      <c r="A64" t="s">
        <v>1116</v>
      </c>
      <c r="B64" t="s">
        <v>962</v>
      </c>
      <c r="C64">
        <v>291531</v>
      </c>
      <c r="D64" t="s">
        <v>963</v>
      </c>
      <c r="E64" t="s">
        <v>190</v>
      </c>
      <c r="F64" t="s">
        <v>368</v>
      </c>
      <c r="G64" t="s">
        <v>1106</v>
      </c>
      <c r="H64" t="s">
        <v>1111</v>
      </c>
      <c r="I64" t="s">
        <v>1105</v>
      </c>
      <c r="J64">
        <v>11621</v>
      </c>
      <c r="K64">
        <v>9848004</v>
      </c>
      <c r="L64">
        <v>985156</v>
      </c>
      <c r="M64">
        <v>787840</v>
      </c>
      <c r="N64">
        <v>11621000</v>
      </c>
      <c r="O64">
        <v>203532.90000000002</v>
      </c>
      <c r="P64">
        <v>203532.90000000002</v>
      </c>
      <c r="Q64">
        <v>81413.16</v>
      </c>
      <c r="R64">
        <v>407000</v>
      </c>
      <c r="S64">
        <v>8664.3575299999993</v>
      </c>
      <c r="T64">
        <v>11621000</v>
      </c>
      <c r="U64">
        <v>0</v>
      </c>
      <c r="V64" t="s">
        <v>1110</v>
      </c>
    </row>
    <row r="65" spans="1:22">
      <c r="A65" t="s">
        <v>1116</v>
      </c>
      <c r="B65" t="s">
        <v>989</v>
      </c>
      <c r="C65">
        <v>272171</v>
      </c>
      <c r="D65" t="s">
        <v>990</v>
      </c>
      <c r="E65" t="s">
        <v>222</v>
      </c>
      <c r="F65" t="s">
        <v>362</v>
      </c>
      <c r="G65" t="s">
        <v>1106</v>
      </c>
      <c r="H65" t="s">
        <v>1104</v>
      </c>
      <c r="I65" t="s">
        <v>1105</v>
      </c>
      <c r="J65">
        <v>25077</v>
      </c>
      <c r="K65">
        <v>21251942</v>
      </c>
      <c r="L65">
        <v>2124903</v>
      </c>
      <c r="M65">
        <v>1700155</v>
      </c>
      <c r="N65">
        <v>25077000</v>
      </c>
      <c r="O65">
        <v>1062597</v>
      </c>
      <c r="P65">
        <v>1062597</v>
      </c>
      <c r="Q65">
        <v>425039</v>
      </c>
      <c r="R65">
        <v>2125194</v>
      </c>
      <c r="S65">
        <v>18184.035</v>
      </c>
      <c r="T65">
        <v>25077000</v>
      </c>
      <c r="U65">
        <v>0</v>
      </c>
      <c r="V65" t="s">
        <v>1110</v>
      </c>
    </row>
    <row r="66" spans="1:22">
      <c r="A66" t="s">
        <v>1116</v>
      </c>
      <c r="B66" t="s">
        <v>858</v>
      </c>
      <c r="C66">
        <v>317446</v>
      </c>
      <c r="D66" t="s">
        <v>840</v>
      </c>
      <c r="E66" t="s">
        <v>51</v>
      </c>
      <c r="F66" t="s">
        <v>433</v>
      </c>
      <c r="G66" t="s">
        <v>1106</v>
      </c>
      <c r="H66" t="s">
        <v>1111</v>
      </c>
      <c r="I66" t="s">
        <v>1118</v>
      </c>
      <c r="J66">
        <v>9563</v>
      </c>
      <c r="K66">
        <v>8104556</v>
      </c>
      <c r="L66">
        <v>810080</v>
      </c>
      <c r="M66">
        <v>648364</v>
      </c>
      <c r="N66">
        <v>9563000</v>
      </c>
      <c r="O66" t="s">
        <v>1119</v>
      </c>
      <c r="P66" t="s">
        <v>1119</v>
      </c>
      <c r="Q66">
        <v>162091.10999999999</v>
      </c>
      <c r="R66">
        <v>810455.54</v>
      </c>
      <c r="S66">
        <v>7148.5692799999897</v>
      </c>
      <c r="T66">
        <v>9563000</v>
      </c>
      <c r="U66">
        <v>0</v>
      </c>
      <c r="V66" t="s">
        <v>1110</v>
      </c>
    </row>
    <row r="67" spans="1:22">
      <c r="A67" t="s">
        <v>1116</v>
      </c>
      <c r="B67" t="s">
        <v>967</v>
      </c>
      <c r="C67">
        <v>266697</v>
      </c>
      <c r="D67" t="s">
        <v>968</v>
      </c>
      <c r="E67" t="s">
        <v>195</v>
      </c>
      <c r="F67" t="s">
        <v>384</v>
      </c>
      <c r="G67" t="s">
        <v>1106</v>
      </c>
      <c r="H67" t="s">
        <v>1111</v>
      </c>
      <c r="I67" t="s">
        <v>1105</v>
      </c>
      <c r="J67">
        <v>29089</v>
      </c>
      <c r="K67">
        <v>24652040</v>
      </c>
      <c r="L67">
        <v>2464797</v>
      </c>
      <c r="M67">
        <v>1972163</v>
      </c>
      <c r="N67">
        <v>29089000</v>
      </c>
      <c r="O67">
        <v>1232602</v>
      </c>
      <c r="P67">
        <v>1232602</v>
      </c>
      <c r="Q67">
        <v>493040.8</v>
      </c>
      <c r="R67">
        <v>2465204</v>
      </c>
      <c r="S67">
        <v>23029.186000000002</v>
      </c>
      <c r="T67">
        <v>29089000</v>
      </c>
      <c r="U67">
        <v>0</v>
      </c>
      <c r="V67" t="s">
        <v>1110</v>
      </c>
    </row>
    <row r="68" spans="1:22">
      <c r="A68" t="s">
        <v>1116</v>
      </c>
      <c r="B68" t="s">
        <v>1019</v>
      </c>
      <c r="C68">
        <v>290111</v>
      </c>
      <c r="D68" t="s">
        <v>576</v>
      </c>
      <c r="E68" t="s">
        <v>257</v>
      </c>
      <c r="F68" t="s">
        <v>384</v>
      </c>
      <c r="G68" t="s">
        <v>1106</v>
      </c>
      <c r="H68" t="s">
        <v>1104</v>
      </c>
      <c r="I68" t="s">
        <v>1105</v>
      </c>
      <c r="J68">
        <v>9119</v>
      </c>
      <c r="K68">
        <v>7728378</v>
      </c>
      <c r="L68">
        <v>772352</v>
      </c>
      <c r="M68">
        <v>618270</v>
      </c>
      <c r="N68">
        <v>9119000</v>
      </c>
      <c r="O68">
        <v>386418.9</v>
      </c>
      <c r="P68">
        <v>386418.9</v>
      </c>
      <c r="Q68">
        <v>154567.56</v>
      </c>
      <c r="R68">
        <v>772837.8</v>
      </c>
      <c r="S68">
        <v>6527.4620000000004</v>
      </c>
      <c r="T68">
        <v>9119000</v>
      </c>
      <c r="U68">
        <v>0</v>
      </c>
      <c r="V68" t="s">
        <v>1110</v>
      </c>
    </row>
    <row r="69" spans="1:22">
      <c r="A69" t="s">
        <v>1116</v>
      </c>
      <c r="B69" t="s">
        <v>943</v>
      </c>
      <c r="C69">
        <v>307440</v>
      </c>
      <c r="D69" t="s">
        <v>941</v>
      </c>
      <c r="E69" t="s">
        <v>167</v>
      </c>
      <c r="F69" t="s">
        <v>384</v>
      </c>
      <c r="G69" t="s">
        <v>1106</v>
      </c>
      <c r="H69" t="s">
        <v>1111</v>
      </c>
      <c r="I69" t="s">
        <v>1105</v>
      </c>
      <c r="J69">
        <v>10921</v>
      </c>
      <c r="K69">
        <v>9254856</v>
      </c>
      <c r="L69">
        <v>925756</v>
      </c>
      <c r="M69">
        <v>740388</v>
      </c>
      <c r="N69">
        <v>10921000</v>
      </c>
      <c r="O69">
        <v>462742.80000000005</v>
      </c>
      <c r="P69">
        <v>462742.80000000005</v>
      </c>
      <c r="Q69">
        <v>185097.12</v>
      </c>
      <c r="R69">
        <v>925485.60000000009</v>
      </c>
      <c r="S69">
        <v>7577.3990000000003</v>
      </c>
      <c r="T69">
        <v>10921000</v>
      </c>
      <c r="U69">
        <v>0</v>
      </c>
      <c r="V69" t="s">
        <v>1110</v>
      </c>
    </row>
    <row r="70" spans="1:22">
      <c r="A70" t="s">
        <v>1116</v>
      </c>
      <c r="B70" t="s">
        <v>1021</v>
      </c>
      <c r="C70">
        <v>317515</v>
      </c>
      <c r="D70" t="s">
        <v>1022</v>
      </c>
      <c r="E70" t="s">
        <v>256</v>
      </c>
      <c r="F70" t="s">
        <v>384</v>
      </c>
      <c r="G70" t="s">
        <v>1106</v>
      </c>
      <c r="H70" t="s">
        <v>1111</v>
      </c>
      <c r="I70" t="s">
        <v>1105</v>
      </c>
      <c r="J70">
        <v>54357</v>
      </c>
      <c r="K70">
        <v>46065271</v>
      </c>
      <c r="L70">
        <v>4606507</v>
      </c>
      <c r="M70">
        <v>3685222</v>
      </c>
      <c r="N70">
        <v>54357000</v>
      </c>
      <c r="O70">
        <v>2303263.5500000003</v>
      </c>
      <c r="P70">
        <v>2303263.5500000003</v>
      </c>
      <c r="Q70">
        <v>921305.42</v>
      </c>
      <c r="R70">
        <v>4606527.1000000006</v>
      </c>
      <c r="S70">
        <v>34743.696859999996</v>
      </c>
      <c r="T70">
        <v>54357000</v>
      </c>
      <c r="U70">
        <v>0</v>
      </c>
      <c r="V70" t="s">
        <v>1110</v>
      </c>
    </row>
    <row r="71" spans="1:22">
      <c r="A71" t="s">
        <v>1116</v>
      </c>
      <c r="B71" t="s">
        <v>807</v>
      </c>
      <c r="C71">
        <v>225354</v>
      </c>
      <c r="D71" t="s">
        <v>806</v>
      </c>
      <c r="E71" t="s">
        <v>319</v>
      </c>
      <c r="F71" t="s">
        <v>384</v>
      </c>
      <c r="G71" t="s">
        <v>1112</v>
      </c>
      <c r="H71" t="s">
        <v>1113</v>
      </c>
      <c r="I71" t="s">
        <v>1113</v>
      </c>
      <c r="J71">
        <v>71200</v>
      </c>
      <c r="K71">
        <v>56508440</v>
      </c>
      <c r="L71">
        <v>3991560</v>
      </c>
      <c r="M71">
        <v>10700000</v>
      </c>
      <c r="N71">
        <v>71200000</v>
      </c>
      <c r="O71">
        <v>30000</v>
      </c>
      <c r="P71">
        <v>0</v>
      </c>
      <c r="Q71">
        <v>0</v>
      </c>
      <c r="R71">
        <v>5070000</v>
      </c>
      <c r="S71">
        <v>37390.062900000004</v>
      </c>
      <c r="T71">
        <v>133515018</v>
      </c>
      <c r="U71">
        <v>-62315018</v>
      </c>
      <c r="V71" t="s">
        <v>1110</v>
      </c>
    </row>
    <row r="72" spans="1:22">
      <c r="A72" t="s">
        <v>1116</v>
      </c>
      <c r="B72" t="s">
        <v>1025</v>
      </c>
      <c r="C72">
        <v>317454</v>
      </c>
      <c r="D72" t="s">
        <v>1026</v>
      </c>
      <c r="E72" t="s">
        <v>261</v>
      </c>
      <c r="F72" t="s">
        <v>384</v>
      </c>
      <c r="G72" t="s">
        <v>1106</v>
      </c>
      <c r="H72" t="s">
        <v>1109</v>
      </c>
      <c r="I72" t="s">
        <v>1105</v>
      </c>
      <c r="J72">
        <v>11253</v>
      </c>
      <c r="K72">
        <v>9536187</v>
      </c>
      <c r="L72">
        <v>953918</v>
      </c>
      <c r="M72">
        <v>762895</v>
      </c>
      <c r="N72">
        <v>11253000</v>
      </c>
      <c r="O72">
        <v>476809.35000000003</v>
      </c>
      <c r="P72">
        <v>0</v>
      </c>
      <c r="Q72">
        <v>190723.74</v>
      </c>
      <c r="R72">
        <v>953618.70000000007</v>
      </c>
      <c r="S72">
        <v>6717.0940199999995</v>
      </c>
      <c r="T72">
        <v>11253000</v>
      </c>
      <c r="U72">
        <v>0</v>
      </c>
      <c r="V72" t="s">
        <v>1110</v>
      </c>
    </row>
    <row r="73" spans="1:22">
      <c r="A73" t="s">
        <v>1116</v>
      </c>
      <c r="B73" t="s">
        <v>854</v>
      </c>
      <c r="C73" t="s">
        <v>1120</v>
      </c>
      <c r="D73" t="s">
        <v>833</v>
      </c>
      <c r="E73" t="s">
        <v>44</v>
      </c>
      <c r="F73" t="s">
        <v>433</v>
      </c>
      <c r="G73" t="s">
        <v>1106</v>
      </c>
      <c r="H73" t="s">
        <v>1104</v>
      </c>
      <c r="I73" t="s">
        <v>1105</v>
      </c>
      <c r="J73">
        <v>34213</v>
      </c>
      <c r="K73">
        <v>32228212</v>
      </c>
      <c r="L73">
        <v>966788</v>
      </c>
      <c r="M73">
        <v>1018000</v>
      </c>
      <c r="N73">
        <v>34213000</v>
      </c>
      <c r="O73">
        <v>0</v>
      </c>
      <c r="P73">
        <v>0</v>
      </c>
      <c r="Q73">
        <v>0</v>
      </c>
      <c r="R73">
        <v>0</v>
      </c>
      <c r="S73">
        <v>18750.7965</v>
      </c>
      <c r="T73">
        <v>34213059</v>
      </c>
      <c r="U73">
        <v>-59</v>
      </c>
      <c r="V73" t="s">
        <v>1108</v>
      </c>
    </row>
    <row r="74" spans="1:22">
      <c r="A74" t="s">
        <v>1116</v>
      </c>
      <c r="B74" t="s">
        <v>826</v>
      </c>
      <c r="C74">
        <v>240821</v>
      </c>
      <c r="D74" t="s">
        <v>827</v>
      </c>
      <c r="E74" t="s">
        <v>30</v>
      </c>
      <c r="F74" t="s">
        <v>384</v>
      </c>
      <c r="G74" t="s">
        <v>1106</v>
      </c>
      <c r="H74" t="s">
        <v>1111</v>
      </c>
      <c r="I74" t="s">
        <v>1105</v>
      </c>
      <c r="J74">
        <v>9887</v>
      </c>
      <c r="K74">
        <v>8378844</v>
      </c>
      <c r="L74">
        <v>837848</v>
      </c>
      <c r="M74">
        <v>670308</v>
      </c>
      <c r="N74">
        <v>9887000</v>
      </c>
      <c r="O74">
        <v>450000</v>
      </c>
      <c r="P74">
        <v>450000</v>
      </c>
      <c r="Q74">
        <v>175000</v>
      </c>
      <c r="R74">
        <v>837884.4</v>
      </c>
      <c r="S74">
        <v>6557.9023999999999</v>
      </c>
      <c r="T74">
        <v>9887000</v>
      </c>
      <c r="U74">
        <v>0</v>
      </c>
      <c r="V74" t="s">
        <v>1110</v>
      </c>
    </row>
    <row r="75" spans="1:22">
      <c r="A75" t="s">
        <v>1116</v>
      </c>
      <c r="B75" t="s">
        <v>944</v>
      </c>
      <c r="C75">
        <v>307606</v>
      </c>
      <c r="D75" t="s">
        <v>941</v>
      </c>
      <c r="E75" t="s">
        <v>168</v>
      </c>
      <c r="F75" t="s">
        <v>384</v>
      </c>
      <c r="G75" t="s">
        <v>1106</v>
      </c>
      <c r="H75" t="s">
        <v>1111</v>
      </c>
      <c r="I75" t="s">
        <v>1105</v>
      </c>
      <c r="J75">
        <v>15726</v>
      </c>
      <c r="K75">
        <v>13327000</v>
      </c>
      <c r="L75">
        <v>1332840</v>
      </c>
      <c r="M75">
        <v>1066160</v>
      </c>
      <c r="N75">
        <v>15726000</v>
      </c>
      <c r="O75">
        <v>666350</v>
      </c>
      <c r="P75">
        <v>666350</v>
      </c>
      <c r="Q75">
        <v>266540</v>
      </c>
      <c r="R75">
        <v>1332700</v>
      </c>
      <c r="S75">
        <v>10416.8086</v>
      </c>
      <c r="T75">
        <v>15726000</v>
      </c>
      <c r="U75">
        <v>0</v>
      </c>
      <c r="V75" t="s">
        <v>1110</v>
      </c>
    </row>
    <row r="76" spans="1:22">
      <c r="A76" t="s">
        <v>1116</v>
      </c>
      <c r="B76" t="s">
        <v>808</v>
      </c>
      <c r="C76">
        <v>310402</v>
      </c>
      <c r="D76" t="s">
        <v>806</v>
      </c>
      <c r="E76" t="s">
        <v>315</v>
      </c>
      <c r="F76" t="s">
        <v>384</v>
      </c>
      <c r="G76" t="s">
        <v>1106</v>
      </c>
      <c r="H76" t="s">
        <v>1111</v>
      </c>
      <c r="I76" t="s">
        <v>1105</v>
      </c>
      <c r="J76">
        <v>52588</v>
      </c>
      <c r="K76">
        <v>44566299</v>
      </c>
      <c r="L76">
        <v>4456397</v>
      </c>
      <c r="M76">
        <v>3565304</v>
      </c>
      <c r="N76">
        <v>52588000</v>
      </c>
      <c r="O76">
        <v>2228314.9500000002</v>
      </c>
      <c r="P76">
        <v>2228314.9500000002</v>
      </c>
      <c r="Q76">
        <v>891325.98</v>
      </c>
      <c r="R76">
        <v>4456629.9000000004</v>
      </c>
      <c r="S76">
        <v>34403.991139999998</v>
      </c>
      <c r="T76">
        <v>52588000</v>
      </c>
      <c r="U76">
        <v>0</v>
      </c>
      <c r="V76" t="s">
        <v>1110</v>
      </c>
    </row>
    <row r="77" spans="1:22">
      <c r="A77" t="s">
        <v>1116</v>
      </c>
      <c r="B77" t="s">
        <v>1051</v>
      </c>
      <c r="C77">
        <v>184745</v>
      </c>
      <c r="D77" t="s">
        <v>1052</v>
      </c>
      <c r="E77" t="s">
        <v>287</v>
      </c>
      <c r="F77" t="s">
        <v>433</v>
      </c>
      <c r="G77" t="s">
        <v>1106</v>
      </c>
      <c r="H77" t="s">
        <v>1104</v>
      </c>
      <c r="I77" t="s">
        <v>1118</v>
      </c>
      <c r="J77">
        <v>7029</v>
      </c>
      <c r="K77">
        <v>5578269</v>
      </c>
      <c r="L77">
        <v>558208</v>
      </c>
      <c r="M77">
        <v>892523</v>
      </c>
      <c r="N77">
        <v>7029000</v>
      </c>
      <c r="O77">
        <v>10000</v>
      </c>
      <c r="P77">
        <v>248348</v>
      </c>
      <c r="Q77">
        <v>111565.37</v>
      </c>
      <c r="R77">
        <v>431140.23</v>
      </c>
      <c r="S77">
        <v>5274.5336700000007</v>
      </c>
      <c r="T77">
        <v>12093773</v>
      </c>
      <c r="U77">
        <v>-5064773</v>
      </c>
      <c r="V77" t="s">
        <v>1108</v>
      </c>
    </row>
    <row r="78" spans="1:22">
      <c r="A78" t="s">
        <v>1116</v>
      </c>
      <c r="B78" t="s">
        <v>1024</v>
      </c>
      <c r="C78">
        <v>259631</v>
      </c>
      <c r="D78" t="s">
        <v>1022</v>
      </c>
      <c r="E78" t="s">
        <v>253</v>
      </c>
      <c r="F78" t="s">
        <v>384</v>
      </c>
      <c r="G78" t="s">
        <v>1106</v>
      </c>
      <c r="H78" t="s">
        <v>1104</v>
      </c>
      <c r="I78" t="s">
        <v>1105</v>
      </c>
      <c r="J78">
        <v>22630</v>
      </c>
      <c r="K78">
        <v>19177780</v>
      </c>
      <c r="L78">
        <v>1917998</v>
      </c>
      <c r="M78">
        <v>1534222</v>
      </c>
      <c r="N78">
        <v>22630000</v>
      </c>
      <c r="O78">
        <v>958889</v>
      </c>
      <c r="P78">
        <v>958889</v>
      </c>
      <c r="Q78">
        <v>383555.6</v>
      </c>
      <c r="R78">
        <v>1917778</v>
      </c>
      <c r="S78">
        <v>13505.144109999999</v>
      </c>
      <c r="T78">
        <v>22630000</v>
      </c>
      <c r="U78">
        <v>0</v>
      </c>
      <c r="V78" t="s">
        <v>1110</v>
      </c>
    </row>
    <row r="79" spans="1:22">
      <c r="A79" t="s">
        <v>1116</v>
      </c>
      <c r="B79" t="s">
        <v>809</v>
      </c>
      <c r="C79">
        <v>310533</v>
      </c>
      <c r="D79" t="s">
        <v>806</v>
      </c>
      <c r="E79" t="s">
        <v>311</v>
      </c>
      <c r="F79" t="s">
        <v>384</v>
      </c>
      <c r="G79" t="s">
        <v>1106</v>
      </c>
      <c r="H79" t="s">
        <v>1111</v>
      </c>
      <c r="I79" t="s">
        <v>1105</v>
      </c>
      <c r="J79">
        <v>20112</v>
      </c>
      <c r="K79">
        <v>17044222</v>
      </c>
      <c r="L79">
        <v>1704240</v>
      </c>
      <c r="M79">
        <v>1363538</v>
      </c>
      <c r="N79">
        <v>20112000</v>
      </c>
      <c r="O79">
        <v>852211.1</v>
      </c>
      <c r="P79">
        <v>852211.1</v>
      </c>
      <c r="Q79">
        <v>340884.44</v>
      </c>
      <c r="R79">
        <v>1704422.2</v>
      </c>
      <c r="S79">
        <v>21646.7925</v>
      </c>
      <c r="T79">
        <v>20112000</v>
      </c>
      <c r="U79">
        <v>0</v>
      </c>
      <c r="V79" t="s">
        <v>1110</v>
      </c>
    </row>
    <row r="80" spans="1:22">
      <c r="A80" t="s">
        <v>1116</v>
      </c>
      <c r="B80" t="s">
        <v>905</v>
      </c>
      <c r="C80">
        <v>304727</v>
      </c>
      <c r="D80" t="s">
        <v>650</v>
      </c>
      <c r="E80" t="s">
        <v>114</v>
      </c>
      <c r="F80" t="s">
        <v>368</v>
      </c>
      <c r="G80" t="s">
        <v>1106</v>
      </c>
      <c r="H80" t="s">
        <v>1107</v>
      </c>
      <c r="I80" t="s">
        <v>1105</v>
      </c>
      <c r="J80">
        <v>12572</v>
      </c>
      <c r="K80">
        <v>10654000</v>
      </c>
      <c r="L80">
        <v>1065680</v>
      </c>
      <c r="M80">
        <v>852320</v>
      </c>
      <c r="N80">
        <v>12572000</v>
      </c>
      <c r="O80">
        <v>206759</v>
      </c>
      <c r="P80">
        <v>0</v>
      </c>
      <c r="Q80">
        <v>0</v>
      </c>
      <c r="R80">
        <v>1054000</v>
      </c>
      <c r="S80">
        <v>17064.407480000002</v>
      </c>
      <c r="T80">
        <v>12572000</v>
      </c>
      <c r="U80">
        <v>0</v>
      </c>
      <c r="V80" t="s">
        <v>1108</v>
      </c>
    </row>
    <row r="81" spans="1:22">
      <c r="A81" t="s">
        <v>1116</v>
      </c>
      <c r="B81" t="s">
        <v>992</v>
      </c>
      <c r="C81">
        <v>224822</v>
      </c>
      <c r="D81" t="s">
        <v>993</v>
      </c>
      <c r="E81" t="s">
        <v>225</v>
      </c>
      <c r="F81" t="s">
        <v>362</v>
      </c>
      <c r="G81" t="s">
        <v>1106</v>
      </c>
      <c r="H81" t="s">
        <v>1104</v>
      </c>
      <c r="I81" t="s">
        <v>1105</v>
      </c>
      <c r="J81">
        <v>24897</v>
      </c>
      <c r="K81">
        <v>21099330</v>
      </c>
      <c r="L81">
        <v>2109670</v>
      </c>
      <c r="M81">
        <v>1688000</v>
      </c>
      <c r="N81">
        <v>24897000</v>
      </c>
      <c r="O81">
        <v>550000</v>
      </c>
      <c r="P81">
        <v>297718.68</v>
      </c>
      <c r="Q81">
        <v>260710.14</v>
      </c>
      <c r="R81">
        <v>2110000</v>
      </c>
      <c r="S81">
        <v>19995.343000000001</v>
      </c>
      <c r="T81">
        <v>24897000</v>
      </c>
      <c r="U81">
        <v>0</v>
      </c>
      <c r="V81" t="s">
        <v>1108</v>
      </c>
    </row>
    <row r="82" spans="1:22">
      <c r="A82" t="s">
        <v>1116</v>
      </c>
      <c r="B82" t="s">
        <v>896</v>
      </c>
      <c r="C82">
        <v>239273</v>
      </c>
      <c r="D82" t="s">
        <v>894</v>
      </c>
      <c r="E82" t="s">
        <v>109</v>
      </c>
      <c r="F82" t="s">
        <v>353</v>
      </c>
      <c r="G82" t="s">
        <v>1106</v>
      </c>
      <c r="H82" t="s">
        <v>1104</v>
      </c>
      <c r="I82" t="s">
        <v>1105</v>
      </c>
      <c r="J82">
        <v>10128</v>
      </c>
      <c r="K82">
        <v>8485690</v>
      </c>
      <c r="L82">
        <v>848310</v>
      </c>
      <c r="M82">
        <v>794000</v>
      </c>
      <c r="N82">
        <v>10128000</v>
      </c>
      <c r="O82">
        <v>0</v>
      </c>
      <c r="P82">
        <v>0</v>
      </c>
      <c r="Q82">
        <v>0</v>
      </c>
      <c r="R82">
        <v>0</v>
      </c>
      <c r="S82">
        <v>7845.49765999999</v>
      </c>
      <c r="T82">
        <v>10128000</v>
      </c>
      <c r="U82">
        <v>0</v>
      </c>
      <c r="V82" t="s">
        <v>1108</v>
      </c>
    </row>
    <row r="83" spans="1:22">
      <c r="A83" t="s">
        <v>1121</v>
      </c>
      <c r="B83" t="s">
        <v>937</v>
      </c>
      <c r="C83">
        <v>254233</v>
      </c>
      <c r="D83" t="s">
        <v>938</v>
      </c>
      <c r="E83" t="s">
        <v>1117</v>
      </c>
      <c r="F83" t="s">
        <v>353</v>
      </c>
      <c r="G83" t="s">
        <v>1112</v>
      </c>
      <c r="H83" t="s">
        <v>1113</v>
      </c>
      <c r="I83" t="s">
        <v>1113</v>
      </c>
      <c r="J83">
        <v>46212.000079999998</v>
      </c>
      <c r="K83">
        <v>39163051</v>
      </c>
      <c r="L83">
        <v>3915905</v>
      </c>
      <c r="M83">
        <v>3133044.08</v>
      </c>
      <c r="N83">
        <v>46212000.079999998</v>
      </c>
      <c r="O83">
        <v>1958152.55</v>
      </c>
      <c r="P83">
        <v>1958152.55</v>
      </c>
      <c r="Q83">
        <v>783261.02</v>
      </c>
      <c r="R83">
        <v>3916305.1</v>
      </c>
      <c r="S83">
        <v>127493</v>
      </c>
      <c r="T83">
        <v>46212000.079999998</v>
      </c>
      <c r="U83">
        <v>0</v>
      </c>
      <c r="V83" t="s">
        <v>1110</v>
      </c>
    </row>
    <row r="84" spans="1:22">
      <c r="A84" t="s">
        <v>1121</v>
      </c>
      <c r="B84" t="s">
        <v>877</v>
      </c>
      <c r="C84">
        <v>290451</v>
      </c>
      <c r="D84" t="s">
        <v>875</v>
      </c>
      <c r="E84" t="s">
        <v>1122</v>
      </c>
      <c r="F84" t="s">
        <v>353</v>
      </c>
      <c r="G84" t="s">
        <v>1106</v>
      </c>
      <c r="H84" t="s">
        <v>1111</v>
      </c>
      <c r="I84" t="s">
        <v>1105</v>
      </c>
      <c r="J84">
        <v>36916</v>
      </c>
      <c r="K84">
        <v>31284349</v>
      </c>
      <c r="L84">
        <v>3128904</v>
      </c>
      <c r="M84">
        <v>2502747</v>
      </c>
      <c r="N84">
        <v>36916000</v>
      </c>
      <c r="O84">
        <v>1564217.4500000002</v>
      </c>
      <c r="P84">
        <v>1564217.4500000002</v>
      </c>
      <c r="Q84">
        <v>625686.98</v>
      </c>
      <c r="R84">
        <v>3128434.9000000004</v>
      </c>
      <c r="S84">
        <v>41912.638069120003</v>
      </c>
      <c r="T84">
        <v>36916000</v>
      </c>
      <c r="U84">
        <v>0</v>
      </c>
      <c r="V84" t="s">
        <v>1110</v>
      </c>
    </row>
    <row r="85" spans="1:22">
      <c r="A85" t="s">
        <v>1121</v>
      </c>
      <c r="B85" t="s">
        <v>820</v>
      </c>
      <c r="C85">
        <v>267538</v>
      </c>
      <c r="D85" t="s">
        <v>821</v>
      </c>
      <c r="E85" t="s">
        <v>27</v>
      </c>
      <c r="F85" t="s">
        <v>384</v>
      </c>
      <c r="G85" t="s">
        <v>1106</v>
      </c>
      <c r="H85" t="s">
        <v>1104</v>
      </c>
      <c r="I85" t="s">
        <v>1105</v>
      </c>
      <c r="J85">
        <v>33327</v>
      </c>
      <c r="K85">
        <v>28242852</v>
      </c>
      <c r="L85">
        <v>2824720</v>
      </c>
      <c r="M85">
        <v>2259428</v>
      </c>
      <c r="N85">
        <v>33327000</v>
      </c>
      <c r="O85">
        <v>1412142.6</v>
      </c>
      <c r="P85">
        <v>1412142.6</v>
      </c>
      <c r="Q85">
        <v>564857.04</v>
      </c>
      <c r="R85">
        <v>2824285.2</v>
      </c>
      <c r="S85">
        <v>34870.30248898545</v>
      </c>
      <c r="T85">
        <v>33327000</v>
      </c>
      <c r="U85">
        <v>0</v>
      </c>
      <c r="V85" t="s">
        <v>1110</v>
      </c>
    </row>
    <row r="86" spans="1:22">
      <c r="A86" t="s">
        <v>1121</v>
      </c>
      <c r="B86" t="s">
        <v>1123</v>
      </c>
      <c r="C86" t="s">
        <v>1099</v>
      </c>
      <c r="D86" t="s">
        <v>1100</v>
      </c>
      <c r="E86" t="s">
        <v>1124</v>
      </c>
      <c r="F86" t="s">
        <v>1102</v>
      </c>
      <c r="G86" t="s">
        <v>1103</v>
      </c>
      <c r="H86" t="s">
        <v>1104</v>
      </c>
      <c r="I86" t="s">
        <v>1118</v>
      </c>
      <c r="J86">
        <v>20000</v>
      </c>
      <c r="K86">
        <v>20000000</v>
      </c>
      <c r="L86">
        <v>0</v>
      </c>
      <c r="M86">
        <v>0</v>
      </c>
      <c r="N86">
        <v>20000000</v>
      </c>
      <c r="O86">
        <v>0</v>
      </c>
      <c r="P86">
        <v>0</v>
      </c>
      <c r="Q86">
        <v>0</v>
      </c>
      <c r="R86">
        <v>0</v>
      </c>
      <c r="S86">
        <v>16000</v>
      </c>
      <c r="T86">
        <v>20000000</v>
      </c>
      <c r="U86">
        <v>0</v>
      </c>
      <c r="V86" t="e">
        <v>#N/A</v>
      </c>
    </row>
    <row r="87" spans="1:22">
      <c r="A87" t="s">
        <v>1121</v>
      </c>
      <c r="B87" t="s">
        <v>873</v>
      </c>
      <c r="C87">
        <v>318722</v>
      </c>
      <c r="D87" t="s">
        <v>869</v>
      </c>
      <c r="E87" t="s">
        <v>1125</v>
      </c>
      <c r="F87" t="s">
        <v>358</v>
      </c>
      <c r="G87" t="s">
        <v>1106</v>
      </c>
      <c r="H87" t="s">
        <v>1111</v>
      </c>
      <c r="I87" t="s">
        <v>1118</v>
      </c>
      <c r="J87">
        <v>124292</v>
      </c>
      <c r="K87">
        <v>109993205</v>
      </c>
      <c r="L87">
        <v>10998999</v>
      </c>
      <c r="M87">
        <v>3299796</v>
      </c>
      <c r="N87">
        <v>124292000</v>
      </c>
      <c r="O87">
        <v>5499660.25</v>
      </c>
      <c r="P87">
        <v>5499660.25</v>
      </c>
      <c r="Q87">
        <v>2199864.1</v>
      </c>
      <c r="R87">
        <v>10999320.5</v>
      </c>
      <c r="S87">
        <v>148490.84746604163</v>
      </c>
      <c r="T87">
        <v>124292000</v>
      </c>
      <c r="U87">
        <v>0</v>
      </c>
      <c r="V87" t="s">
        <v>1110</v>
      </c>
    </row>
    <row r="88" spans="1:22">
      <c r="A88" t="s">
        <v>1121</v>
      </c>
      <c r="B88" t="s">
        <v>849</v>
      </c>
      <c r="C88">
        <v>319315</v>
      </c>
      <c r="D88" t="s">
        <v>850</v>
      </c>
      <c r="E88" t="s">
        <v>48</v>
      </c>
      <c r="F88" t="s">
        <v>433</v>
      </c>
      <c r="G88" t="s">
        <v>1106</v>
      </c>
      <c r="H88" t="s">
        <v>1111</v>
      </c>
      <c r="I88" t="s">
        <v>1118</v>
      </c>
      <c r="J88">
        <v>102282</v>
      </c>
      <c r="K88">
        <v>86679375</v>
      </c>
      <c r="L88">
        <v>8668276</v>
      </c>
      <c r="M88">
        <v>6934349</v>
      </c>
      <c r="N88">
        <v>102282000</v>
      </c>
      <c r="O88">
        <v>4333968.75</v>
      </c>
      <c r="P88">
        <v>4333968.75</v>
      </c>
      <c r="Q88">
        <v>1733587.5</v>
      </c>
      <c r="R88">
        <v>8667937.5</v>
      </c>
      <c r="S88">
        <v>84829.727429999984</v>
      </c>
      <c r="T88">
        <v>102282000</v>
      </c>
      <c r="U88">
        <v>0</v>
      </c>
      <c r="V88" t="s">
        <v>1110</v>
      </c>
    </row>
    <row r="89" spans="1:22">
      <c r="A89" t="s">
        <v>1121</v>
      </c>
      <c r="B89" t="s">
        <v>881</v>
      </c>
      <c r="C89">
        <v>318735</v>
      </c>
      <c r="D89" t="s">
        <v>1126</v>
      </c>
      <c r="E89" t="s">
        <v>95</v>
      </c>
      <c r="F89" t="s">
        <v>433</v>
      </c>
      <c r="G89" t="s">
        <v>1106</v>
      </c>
      <c r="H89" t="s">
        <v>1104</v>
      </c>
      <c r="I89" t="s">
        <v>1118</v>
      </c>
      <c r="J89">
        <v>12982</v>
      </c>
      <c r="K89">
        <v>11001720</v>
      </c>
      <c r="L89">
        <v>1100140</v>
      </c>
      <c r="M89">
        <v>880140</v>
      </c>
      <c r="N89">
        <v>12982000</v>
      </c>
      <c r="O89">
        <v>550086</v>
      </c>
      <c r="P89">
        <v>550086</v>
      </c>
      <c r="Q89">
        <v>220034.4</v>
      </c>
      <c r="R89">
        <v>1100172</v>
      </c>
      <c r="S89">
        <v>36232.884629759996</v>
      </c>
      <c r="T89">
        <v>30539000</v>
      </c>
      <c r="U89">
        <v>-17557000</v>
      </c>
      <c r="V89" t="s">
        <v>1110</v>
      </c>
    </row>
    <row r="90" spans="1:22">
      <c r="A90" t="s">
        <v>1121</v>
      </c>
      <c r="B90" t="s">
        <v>881</v>
      </c>
      <c r="C90">
        <v>318732</v>
      </c>
      <c r="D90" t="s">
        <v>431</v>
      </c>
      <c r="E90" t="s">
        <v>95</v>
      </c>
      <c r="F90" t="s">
        <v>433</v>
      </c>
      <c r="G90" t="s">
        <v>1106</v>
      </c>
      <c r="H90" t="s">
        <v>1104</v>
      </c>
      <c r="I90" t="s">
        <v>1118</v>
      </c>
      <c r="J90">
        <v>14204</v>
      </c>
      <c r="K90">
        <v>12037150</v>
      </c>
      <c r="L90">
        <v>1203680</v>
      </c>
      <c r="M90">
        <v>963170</v>
      </c>
      <c r="N90">
        <v>14204000</v>
      </c>
      <c r="O90">
        <v>601857.5</v>
      </c>
      <c r="P90">
        <v>601857.5</v>
      </c>
      <c r="Q90">
        <v>240743</v>
      </c>
      <c r="R90">
        <v>1203715</v>
      </c>
      <c r="S90">
        <v>0</v>
      </c>
      <c r="T90">
        <v>30539000</v>
      </c>
      <c r="U90">
        <v>-16335000</v>
      </c>
      <c r="V90" t="s">
        <v>1110</v>
      </c>
    </row>
    <row r="91" spans="1:22">
      <c r="A91" t="s">
        <v>1121</v>
      </c>
      <c r="B91" t="s">
        <v>881</v>
      </c>
      <c r="C91">
        <v>318734</v>
      </c>
      <c r="D91" t="s">
        <v>885</v>
      </c>
      <c r="E91" t="s">
        <v>95</v>
      </c>
      <c r="F91" t="s">
        <v>433</v>
      </c>
      <c r="G91" t="s">
        <v>1106</v>
      </c>
      <c r="H91" t="s">
        <v>1104</v>
      </c>
      <c r="I91" t="s">
        <v>1118</v>
      </c>
      <c r="J91">
        <v>3353</v>
      </c>
      <c r="K91">
        <v>2841762</v>
      </c>
      <c r="L91">
        <v>284098</v>
      </c>
      <c r="M91">
        <v>227140</v>
      </c>
      <c r="N91">
        <v>3353000</v>
      </c>
      <c r="O91">
        <v>142088.1</v>
      </c>
      <c r="P91">
        <v>142088.1</v>
      </c>
      <c r="Q91">
        <v>56835.24</v>
      </c>
      <c r="R91">
        <v>284176.2</v>
      </c>
      <c r="S91">
        <v>0</v>
      </c>
      <c r="T91">
        <v>30539000</v>
      </c>
      <c r="U91">
        <v>-27186000</v>
      </c>
      <c r="V91" t="s">
        <v>1110</v>
      </c>
    </row>
    <row r="92" spans="1:22">
      <c r="A92" t="s">
        <v>1121</v>
      </c>
      <c r="B92" t="s">
        <v>823</v>
      </c>
      <c r="C92">
        <v>318744</v>
      </c>
      <c r="D92" t="s">
        <v>824</v>
      </c>
      <c r="E92" t="s">
        <v>24</v>
      </c>
      <c r="F92" t="s">
        <v>384</v>
      </c>
      <c r="G92" t="s">
        <v>1106</v>
      </c>
      <c r="H92" t="s">
        <v>1111</v>
      </c>
      <c r="I92" t="s">
        <v>1118</v>
      </c>
      <c r="J92">
        <v>72489</v>
      </c>
      <c r="K92">
        <v>61430982</v>
      </c>
      <c r="L92">
        <v>6143540</v>
      </c>
      <c r="M92">
        <v>4914478</v>
      </c>
      <c r="N92">
        <v>72489000</v>
      </c>
      <c r="O92">
        <v>3071549.1</v>
      </c>
      <c r="P92">
        <v>3071549.1</v>
      </c>
      <c r="Q92">
        <v>1228619.6400000001</v>
      </c>
      <c r="R92">
        <v>6143098.2000000002</v>
      </c>
      <c r="S92">
        <v>82278.671354880003</v>
      </c>
      <c r="T92">
        <v>72489000</v>
      </c>
      <c r="U92">
        <v>0</v>
      </c>
      <c r="V92" t="s">
        <v>1110</v>
      </c>
    </row>
    <row r="93" spans="1:22">
      <c r="A93" t="s">
        <v>1121</v>
      </c>
      <c r="B93" t="s">
        <v>1007</v>
      </c>
      <c r="C93">
        <v>245589</v>
      </c>
      <c r="D93" t="s">
        <v>1008</v>
      </c>
      <c r="E93" t="s">
        <v>239</v>
      </c>
      <c r="F93" t="s">
        <v>368</v>
      </c>
      <c r="G93" t="s">
        <v>1106</v>
      </c>
      <c r="H93" t="s">
        <v>1104</v>
      </c>
      <c r="I93" t="s">
        <v>1118</v>
      </c>
      <c r="J93">
        <v>30163</v>
      </c>
      <c r="K93">
        <v>25561444</v>
      </c>
      <c r="L93">
        <v>2556641</v>
      </c>
      <c r="M93">
        <v>2044915</v>
      </c>
      <c r="N93">
        <v>30163000</v>
      </c>
      <c r="O93">
        <v>1278072.2000000002</v>
      </c>
      <c r="P93">
        <v>1278072.2000000002</v>
      </c>
      <c r="Q93">
        <v>511228.88</v>
      </c>
      <c r="R93">
        <v>2556144.4000000004</v>
      </c>
      <c r="S93">
        <v>32559.480819174249</v>
      </c>
      <c r="T93">
        <v>30163000</v>
      </c>
      <c r="U93">
        <v>0</v>
      </c>
      <c r="V93" t="s">
        <v>1110</v>
      </c>
    </row>
    <row r="94" spans="1:22">
      <c r="A94" t="s">
        <v>1121</v>
      </c>
      <c r="B94" t="s">
        <v>915</v>
      </c>
      <c r="C94">
        <v>312325</v>
      </c>
      <c r="D94" t="s">
        <v>916</v>
      </c>
      <c r="E94" t="s">
        <v>129</v>
      </c>
      <c r="F94" t="s">
        <v>358</v>
      </c>
      <c r="G94" t="s">
        <v>1106</v>
      </c>
      <c r="H94" t="s">
        <v>1104</v>
      </c>
      <c r="I94" t="s">
        <v>1118</v>
      </c>
      <c r="J94">
        <v>14982</v>
      </c>
      <c r="K94">
        <v>12696947</v>
      </c>
      <c r="L94">
        <v>1269298</v>
      </c>
      <c r="M94">
        <v>1015755</v>
      </c>
      <c r="N94">
        <v>14982000</v>
      </c>
      <c r="O94">
        <v>634847.35000000009</v>
      </c>
      <c r="P94">
        <v>634847.35000000009</v>
      </c>
      <c r="Q94">
        <v>253938.94</v>
      </c>
      <c r="R94">
        <v>1269694.7000000002</v>
      </c>
      <c r="S94">
        <v>15838.552911999999</v>
      </c>
      <c r="T94">
        <v>14982000</v>
      </c>
      <c r="U94">
        <v>0</v>
      </c>
      <c r="V94" t="s">
        <v>1110</v>
      </c>
    </row>
    <row r="95" spans="1:22">
      <c r="A95" t="s">
        <v>1121</v>
      </c>
      <c r="B95" t="s">
        <v>851</v>
      </c>
      <c r="C95">
        <v>311373</v>
      </c>
      <c r="D95" t="s">
        <v>846</v>
      </c>
      <c r="E95" t="s">
        <v>67</v>
      </c>
      <c r="F95" t="s">
        <v>433</v>
      </c>
      <c r="G95" t="s">
        <v>1106</v>
      </c>
      <c r="H95" t="s">
        <v>1104</v>
      </c>
      <c r="I95" t="s">
        <v>1118</v>
      </c>
      <c r="J95">
        <v>63584</v>
      </c>
      <c r="K95">
        <v>53884978</v>
      </c>
      <c r="L95">
        <v>5388224</v>
      </c>
      <c r="M95">
        <v>4310798</v>
      </c>
      <c r="N95">
        <v>63584000</v>
      </c>
      <c r="O95">
        <v>2694248.9000000004</v>
      </c>
      <c r="P95">
        <v>2694248.9000000004</v>
      </c>
      <c r="Q95">
        <v>1077699.56</v>
      </c>
      <c r="R95">
        <v>5388497.8000000007</v>
      </c>
      <c r="S95">
        <v>63460.390156800007</v>
      </c>
      <c r="T95">
        <v>63584000</v>
      </c>
      <c r="U95">
        <v>0</v>
      </c>
      <c r="V95" t="s">
        <v>1110</v>
      </c>
    </row>
    <row r="96" spans="1:22">
      <c r="A96" t="s">
        <v>1121</v>
      </c>
      <c r="B96" t="s">
        <v>985</v>
      </c>
      <c r="C96">
        <v>318738</v>
      </c>
      <c r="D96" t="s">
        <v>963</v>
      </c>
      <c r="E96" t="s">
        <v>1127</v>
      </c>
      <c r="F96" t="s">
        <v>368</v>
      </c>
      <c r="G96" t="s">
        <v>1106</v>
      </c>
      <c r="H96" t="s">
        <v>1111</v>
      </c>
      <c r="I96" t="s">
        <v>1118</v>
      </c>
      <c r="J96">
        <v>34150</v>
      </c>
      <c r="K96">
        <v>28940399</v>
      </c>
      <c r="L96">
        <v>2894370</v>
      </c>
      <c r="M96">
        <v>2315231</v>
      </c>
      <c r="N96">
        <v>34150000</v>
      </c>
      <c r="O96">
        <v>1447019.9500000002</v>
      </c>
      <c r="P96">
        <v>1447019.9500000002</v>
      </c>
      <c r="Q96">
        <v>578807.98</v>
      </c>
      <c r="R96">
        <v>2894039.9000000004</v>
      </c>
      <c r="S96">
        <v>45129</v>
      </c>
      <c r="T96">
        <v>34150000</v>
      </c>
      <c r="U96">
        <v>0</v>
      </c>
      <c r="V96" t="s">
        <v>1110</v>
      </c>
    </row>
    <row r="97" spans="1:22">
      <c r="A97" t="s">
        <v>1121</v>
      </c>
      <c r="B97" t="s">
        <v>1073</v>
      </c>
      <c r="C97">
        <v>318713</v>
      </c>
      <c r="D97" t="s">
        <v>806</v>
      </c>
      <c r="E97" t="s">
        <v>314</v>
      </c>
      <c r="F97" t="s">
        <v>384</v>
      </c>
      <c r="G97" t="s">
        <v>1106</v>
      </c>
      <c r="H97" t="s">
        <v>1111</v>
      </c>
      <c r="I97" t="s">
        <v>1118</v>
      </c>
      <c r="J97">
        <v>33630</v>
      </c>
      <c r="K97">
        <v>28500160</v>
      </c>
      <c r="L97">
        <v>2849827</v>
      </c>
      <c r="M97">
        <v>2280013</v>
      </c>
      <c r="N97">
        <v>33630000</v>
      </c>
      <c r="O97">
        <v>1425008</v>
      </c>
      <c r="P97">
        <v>1425008</v>
      </c>
      <c r="Q97">
        <v>570003.20000000007</v>
      </c>
      <c r="R97">
        <v>2850016</v>
      </c>
      <c r="S97">
        <v>30284.800000000003</v>
      </c>
      <c r="T97">
        <v>33630000</v>
      </c>
      <c r="U97">
        <v>0</v>
      </c>
      <c r="V97" t="s">
        <v>1110</v>
      </c>
    </row>
    <row r="98" spans="1:22">
      <c r="A98" t="s">
        <v>1121</v>
      </c>
      <c r="B98" t="s">
        <v>900</v>
      </c>
      <c r="C98">
        <v>318750</v>
      </c>
      <c r="D98" t="s">
        <v>901</v>
      </c>
      <c r="E98" t="s">
        <v>1128</v>
      </c>
      <c r="F98" t="s">
        <v>368</v>
      </c>
      <c r="G98" t="s">
        <v>1112</v>
      </c>
      <c r="H98" t="s">
        <v>1104</v>
      </c>
      <c r="I98" t="s">
        <v>1118</v>
      </c>
      <c r="J98">
        <v>36628</v>
      </c>
      <c r="K98">
        <v>31040585</v>
      </c>
      <c r="L98">
        <v>3104168</v>
      </c>
      <c r="M98">
        <v>2483247</v>
      </c>
      <c r="N98">
        <v>36628000</v>
      </c>
      <c r="O98">
        <v>1552029.25</v>
      </c>
      <c r="P98">
        <v>1552029.25</v>
      </c>
      <c r="Q98">
        <v>620811.70000000007</v>
      </c>
      <c r="R98">
        <v>3104058.5</v>
      </c>
      <c r="S98">
        <v>149727</v>
      </c>
      <c r="T98">
        <v>36628000</v>
      </c>
      <c r="U98">
        <v>0</v>
      </c>
      <c r="V98" t="s">
        <v>1110</v>
      </c>
    </row>
    <row r="99" spans="1:22">
      <c r="A99" t="s">
        <v>1121</v>
      </c>
      <c r="B99" t="s">
        <v>890</v>
      </c>
      <c r="C99">
        <v>318674</v>
      </c>
      <c r="D99" t="s">
        <v>891</v>
      </c>
      <c r="E99" t="s">
        <v>105</v>
      </c>
      <c r="F99" t="s">
        <v>362</v>
      </c>
      <c r="G99" t="s">
        <v>1106</v>
      </c>
      <c r="H99" t="s">
        <v>1104</v>
      </c>
      <c r="I99" t="s">
        <v>1118</v>
      </c>
      <c r="J99">
        <v>14812</v>
      </c>
      <c r="K99">
        <v>12552442</v>
      </c>
      <c r="L99">
        <v>1255363</v>
      </c>
      <c r="M99">
        <v>1004195</v>
      </c>
      <c r="N99">
        <v>14812000</v>
      </c>
      <c r="O99">
        <v>627622.1</v>
      </c>
      <c r="P99">
        <v>627622.1</v>
      </c>
      <c r="Q99">
        <v>251048.84</v>
      </c>
      <c r="R99">
        <v>1255244.2</v>
      </c>
      <c r="S99">
        <v>13911.70446848</v>
      </c>
      <c r="T99">
        <v>14812000</v>
      </c>
      <c r="U99">
        <v>0</v>
      </c>
      <c r="V99" t="s">
        <v>1110</v>
      </c>
    </row>
    <row r="100" spans="1:22">
      <c r="A100" t="s">
        <v>1121</v>
      </c>
      <c r="B100" t="s">
        <v>814</v>
      </c>
      <c r="C100">
        <v>318915</v>
      </c>
      <c r="D100" t="s">
        <v>815</v>
      </c>
      <c r="E100" t="s">
        <v>20</v>
      </c>
      <c r="F100" t="s">
        <v>362</v>
      </c>
      <c r="G100" t="s">
        <v>1106</v>
      </c>
      <c r="H100" t="s">
        <v>1104</v>
      </c>
      <c r="I100" t="s">
        <v>1118</v>
      </c>
      <c r="J100">
        <v>16729</v>
      </c>
      <c r="K100">
        <v>14176886</v>
      </c>
      <c r="L100">
        <v>1417963</v>
      </c>
      <c r="M100">
        <v>1134151</v>
      </c>
      <c r="N100">
        <v>16729000</v>
      </c>
      <c r="O100">
        <v>708844.3</v>
      </c>
      <c r="P100">
        <v>708844.3</v>
      </c>
      <c r="Q100">
        <v>283537.72000000003</v>
      </c>
      <c r="R100">
        <v>1417688.6</v>
      </c>
      <c r="S100">
        <v>19320.331997657602</v>
      </c>
      <c r="T100">
        <v>16729000</v>
      </c>
      <c r="U100">
        <v>0</v>
      </c>
      <c r="V100" t="s">
        <v>1110</v>
      </c>
    </row>
    <row r="101" spans="1:22">
      <c r="A101" t="s">
        <v>1121</v>
      </c>
      <c r="B101" t="s">
        <v>810</v>
      </c>
      <c r="C101">
        <v>253825</v>
      </c>
      <c r="D101" t="s">
        <v>1129</v>
      </c>
      <c r="E101" t="s">
        <v>16</v>
      </c>
      <c r="F101" t="s">
        <v>353</v>
      </c>
      <c r="G101" t="s">
        <v>1106</v>
      </c>
      <c r="H101" t="s">
        <v>1104</v>
      </c>
      <c r="I101" t="s">
        <v>1118</v>
      </c>
      <c r="J101">
        <v>2778</v>
      </c>
      <c r="K101">
        <v>2306760</v>
      </c>
      <c r="L101">
        <v>270740</v>
      </c>
      <c r="M101">
        <v>200500</v>
      </c>
      <c r="N101">
        <v>2778000</v>
      </c>
      <c r="O101">
        <v>115338</v>
      </c>
      <c r="P101">
        <v>115338</v>
      </c>
      <c r="Q101">
        <v>46135.200000000004</v>
      </c>
      <c r="R101">
        <v>230676</v>
      </c>
      <c r="S101">
        <v>8370.4944959999993</v>
      </c>
      <c r="T101">
        <v>7451000</v>
      </c>
      <c r="U101">
        <v>-4673000</v>
      </c>
      <c r="V101" t="s">
        <v>1110</v>
      </c>
    </row>
    <row r="102" spans="1:22">
      <c r="A102" t="s">
        <v>1121</v>
      </c>
      <c r="B102" t="s">
        <v>810</v>
      </c>
      <c r="C102">
        <v>316236</v>
      </c>
      <c r="D102" t="s">
        <v>1130</v>
      </c>
      <c r="E102" t="s">
        <v>16</v>
      </c>
      <c r="F102" t="s">
        <v>353</v>
      </c>
      <c r="G102" t="s">
        <v>1106</v>
      </c>
      <c r="H102" t="s">
        <v>1104</v>
      </c>
      <c r="I102" t="s">
        <v>1118</v>
      </c>
      <c r="J102">
        <v>4673</v>
      </c>
      <c r="K102">
        <v>4007290</v>
      </c>
      <c r="L102">
        <v>361087</v>
      </c>
      <c r="M102">
        <v>304623</v>
      </c>
      <c r="N102">
        <v>4673000</v>
      </c>
      <c r="O102">
        <v>200364.5</v>
      </c>
      <c r="P102">
        <v>200364.5</v>
      </c>
      <c r="Q102">
        <v>80145.8</v>
      </c>
      <c r="R102">
        <v>400729</v>
      </c>
      <c r="S102">
        <v>0</v>
      </c>
      <c r="T102">
        <v>0</v>
      </c>
      <c r="U102">
        <v>4673000</v>
      </c>
      <c r="V102" t="s">
        <v>1110</v>
      </c>
    </row>
    <row r="103" spans="1:22">
      <c r="A103" t="s">
        <v>1121</v>
      </c>
      <c r="B103" t="s">
        <v>886</v>
      </c>
      <c r="C103">
        <v>323904</v>
      </c>
      <c r="D103" t="s">
        <v>708</v>
      </c>
      <c r="E103" t="s">
        <v>101</v>
      </c>
      <c r="F103" t="s">
        <v>433</v>
      </c>
      <c r="G103" t="s">
        <v>1106</v>
      </c>
      <c r="H103" t="s">
        <v>1104</v>
      </c>
      <c r="I103" t="s">
        <v>1118</v>
      </c>
      <c r="J103">
        <v>4228</v>
      </c>
      <c r="K103">
        <v>3921367</v>
      </c>
      <c r="L103">
        <v>166195</v>
      </c>
      <c r="M103">
        <v>140438</v>
      </c>
      <c r="N103">
        <v>4228000</v>
      </c>
      <c r="O103">
        <v>196068.35</v>
      </c>
      <c r="P103">
        <v>196068.35</v>
      </c>
      <c r="Q103">
        <v>78427.34</v>
      </c>
      <c r="R103">
        <v>392136.7</v>
      </c>
      <c r="S103">
        <v>7679.6720000000005</v>
      </c>
      <c r="T103">
        <v>9932000</v>
      </c>
      <c r="U103">
        <v>-5704000</v>
      </c>
      <c r="V103" t="s">
        <v>1110</v>
      </c>
    </row>
    <row r="104" spans="1:22">
      <c r="A104" t="s">
        <v>1121</v>
      </c>
      <c r="B104" t="s">
        <v>886</v>
      </c>
      <c r="C104">
        <v>314578</v>
      </c>
      <c r="D104" t="s">
        <v>1131</v>
      </c>
      <c r="E104" t="s">
        <v>101</v>
      </c>
      <c r="F104" t="s">
        <v>433</v>
      </c>
      <c r="G104" t="s">
        <v>1106</v>
      </c>
      <c r="H104" t="s">
        <v>1104</v>
      </c>
      <c r="I104" t="s">
        <v>1118</v>
      </c>
      <c r="J104">
        <v>2170</v>
      </c>
      <c r="K104">
        <v>1658740</v>
      </c>
      <c r="L104">
        <v>286200</v>
      </c>
      <c r="M104">
        <v>225060</v>
      </c>
      <c r="N104">
        <v>2170000</v>
      </c>
      <c r="O104">
        <v>82937</v>
      </c>
      <c r="P104">
        <v>82937</v>
      </c>
      <c r="Q104">
        <v>33174.800000000003</v>
      </c>
      <c r="R104">
        <v>165874</v>
      </c>
      <c r="S104">
        <v>0</v>
      </c>
      <c r="T104">
        <v>0</v>
      </c>
      <c r="U104">
        <v>2170000</v>
      </c>
      <c r="V104" t="s">
        <v>1110</v>
      </c>
    </row>
    <row r="105" spans="1:22">
      <c r="A105" t="s">
        <v>1121</v>
      </c>
      <c r="B105" t="s">
        <v>886</v>
      </c>
      <c r="C105">
        <v>314972</v>
      </c>
      <c r="D105" t="s">
        <v>1132</v>
      </c>
      <c r="E105" t="s">
        <v>101</v>
      </c>
      <c r="F105" t="s">
        <v>433</v>
      </c>
      <c r="G105" t="s">
        <v>1106</v>
      </c>
      <c r="H105" t="s">
        <v>1104</v>
      </c>
      <c r="I105" t="s">
        <v>1118</v>
      </c>
      <c r="J105">
        <v>3534</v>
      </c>
      <c r="K105">
        <v>2837120</v>
      </c>
      <c r="L105">
        <v>389000</v>
      </c>
      <c r="M105">
        <v>307880</v>
      </c>
      <c r="N105">
        <v>3534000</v>
      </c>
      <c r="O105">
        <v>141856</v>
      </c>
      <c r="P105">
        <v>141856</v>
      </c>
      <c r="Q105">
        <v>56742.400000000001</v>
      </c>
      <c r="R105">
        <v>283712</v>
      </c>
      <c r="S105">
        <v>0</v>
      </c>
      <c r="T105">
        <v>0</v>
      </c>
      <c r="U105">
        <v>3534000</v>
      </c>
      <c r="V105" t="s">
        <v>1110</v>
      </c>
    </row>
    <row r="106" spans="1:22">
      <c r="A106" t="s">
        <v>1121</v>
      </c>
      <c r="B106" t="s">
        <v>974</v>
      </c>
      <c r="C106">
        <v>316191</v>
      </c>
      <c r="D106" t="s">
        <v>975</v>
      </c>
      <c r="E106" t="s">
        <v>203</v>
      </c>
      <c r="F106" t="s">
        <v>433</v>
      </c>
      <c r="G106" t="s">
        <v>1106</v>
      </c>
      <c r="H106" t="s">
        <v>1111</v>
      </c>
      <c r="I106" t="s">
        <v>1118</v>
      </c>
      <c r="J106">
        <v>4504</v>
      </c>
      <c r="K106">
        <v>3816948</v>
      </c>
      <c r="L106">
        <v>381697</v>
      </c>
      <c r="M106">
        <v>305355</v>
      </c>
      <c r="N106">
        <v>4504000</v>
      </c>
      <c r="O106">
        <v>190847.40000000002</v>
      </c>
      <c r="P106">
        <v>190847.40000000002</v>
      </c>
      <c r="Q106">
        <v>76338.960000000006</v>
      </c>
      <c r="R106">
        <v>381694.80000000005</v>
      </c>
      <c r="S106">
        <v>5343.7258056000001</v>
      </c>
      <c r="T106">
        <v>4504000</v>
      </c>
      <c r="U106">
        <v>0</v>
      </c>
      <c r="V106" t="s">
        <v>1110</v>
      </c>
    </row>
    <row r="107" spans="1:22">
      <c r="A107" t="s">
        <v>1121</v>
      </c>
      <c r="B107" t="s">
        <v>878</v>
      </c>
      <c r="C107">
        <v>246003</v>
      </c>
      <c r="D107" t="s">
        <v>879</v>
      </c>
      <c r="E107" t="s">
        <v>91</v>
      </c>
      <c r="F107" t="s">
        <v>353</v>
      </c>
      <c r="G107" t="s">
        <v>1112</v>
      </c>
      <c r="H107" t="s">
        <v>1113</v>
      </c>
      <c r="I107" t="s">
        <v>1113</v>
      </c>
      <c r="J107">
        <v>5666</v>
      </c>
      <c r="K107">
        <v>4801680</v>
      </c>
      <c r="L107">
        <v>480186</v>
      </c>
      <c r="M107">
        <v>384134</v>
      </c>
      <c r="N107">
        <v>5666000</v>
      </c>
      <c r="O107">
        <v>240084</v>
      </c>
      <c r="P107">
        <v>240084</v>
      </c>
      <c r="Q107">
        <v>96033.600000000006</v>
      </c>
      <c r="R107">
        <v>480168</v>
      </c>
      <c r="S107">
        <v>6722.3519999999999</v>
      </c>
      <c r="T107">
        <v>5666000</v>
      </c>
      <c r="U107">
        <v>0</v>
      </c>
      <c r="V107" t="s">
        <v>1110</v>
      </c>
    </row>
    <row r="108" spans="1:22">
      <c r="A108" t="s">
        <v>1121</v>
      </c>
      <c r="B108" t="s">
        <v>924</v>
      </c>
      <c r="C108">
        <v>323974</v>
      </c>
      <c r="D108" t="s">
        <v>456</v>
      </c>
      <c r="E108" t="s">
        <v>143</v>
      </c>
      <c r="F108" t="s">
        <v>362</v>
      </c>
      <c r="G108" t="s">
        <v>1112</v>
      </c>
      <c r="H108" t="s">
        <v>1113</v>
      </c>
      <c r="I108" t="s">
        <v>1113</v>
      </c>
      <c r="J108">
        <v>2469</v>
      </c>
      <c r="K108">
        <v>1940517</v>
      </c>
      <c r="L108">
        <v>354584</v>
      </c>
      <c r="M108">
        <v>173899</v>
      </c>
      <c r="N108">
        <v>2469000</v>
      </c>
      <c r="O108">
        <v>97025.85</v>
      </c>
      <c r="P108">
        <v>97025.85</v>
      </c>
      <c r="Q108">
        <v>38810.340000000004</v>
      </c>
      <c r="R108">
        <v>194051.7</v>
      </c>
      <c r="S108">
        <v>7859.9684799999995</v>
      </c>
      <c r="T108">
        <v>6625000</v>
      </c>
      <c r="U108">
        <v>-4156000</v>
      </c>
      <c r="V108" t="s">
        <v>1110</v>
      </c>
    </row>
    <row r="109" spans="1:22">
      <c r="A109" t="s">
        <v>1121</v>
      </c>
      <c r="B109" t="s">
        <v>924</v>
      </c>
      <c r="C109">
        <v>324003</v>
      </c>
      <c r="D109" t="s">
        <v>922</v>
      </c>
      <c r="E109" t="s">
        <v>143</v>
      </c>
      <c r="F109" t="s">
        <v>362</v>
      </c>
      <c r="G109" t="s">
        <v>1112</v>
      </c>
      <c r="H109" t="s">
        <v>1113</v>
      </c>
      <c r="I109" t="s">
        <v>1113</v>
      </c>
      <c r="J109">
        <v>4156</v>
      </c>
      <c r="K109">
        <v>3673747</v>
      </c>
      <c r="L109">
        <v>207011</v>
      </c>
      <c r="M109">
        <v>275242</v>
      </c>
      <c r="N109">
        <v>4156000</v>
      </c>
      <c r="O109">
        <v>183687.35</v>
      </c>
      <c r="P109">
        <v>183687.35</v>
      </c>
      <c r="Q109">
        <v>73474.94</v>
      </c>
      <c r="R109">
        <v>367374.7</v>
      </c>
      <c r="S109">
        <v>0</v>
      </c>
      <c r="T109">
        <v>0</v>
      </c>
      <c r="U109">
        <v>4156000</v>
      </c>
      <c r="V109" t="s">
        <v>1110</v>
      </c>
    </row>
    <row r="110" spans="1:22">
      <c r="A110" t="s">
        <v>1121</v>
      </c>
      <c r="B110" t="s">
        <v>933</v>
      </c>
      <c r="C110">
        <v>318542</v>
      </c>
      <c r="D110" t="s">
        <v>412</v>
      </c>
      <c r="E110" t="s">
        <v>153</v>
      </c>
      <c r="F110" t="s">
        <v>362</v>
      </c>
      <c r="G110" t="s">
        <v>1106</v>
      </c>
      <c r="H110" t="s">
        <v>1113</v>
      </c>
      <c r="I110" t="s">
        <v>1113</v>
      </c>
      <c r="J110">
        <v>79</v>
      </c>
      <c r="K110">
        <v>67270</v>
      </c>
      <c r="L110">
        <v>6348</v>
      </c>
      <c r="M110">
        <v>5382</v>
      </c>
      <c r="N110">
        <v>79000</v>
      </c>
      <c r="O110">
        <v>3363.5</v>
      </c>
      <c r="P110">
        <v>3363.5</v>
      </c>
      <c r="Q110">
        <v>1345.4</v>
      </c>
      <c r="R110">
        <v>6727</v>
      </c>
      <c r="S110">
        <v>17981.513278790142</v>
      </c>
      <c r="T110">
        <v>15156000</v>
      </c>
      <c r="U110">
        <v>-15077000</v>
      </c>
      <c r="V110" t="s">
        <v>1110</v>
      </c>
    </row>
    <row r="111" spans="1:22">
      <c r="A111" t="s">
        <v>1121</v>
      </c>
      <c r="B111" t="s">
        <v>933</v>
      </c>
      <c r="C111">
        <v>233690</v>
      </c>
      <c r="D111" t="s">
        <v>1133</v>
      </c>
      <c r="E111" t="s">
        <v>153</v>
      </c>
      <c r="F111" t="s">
        <v>362</v>
      </c>
      <c r="G111" t="s">
        <v>1106</v>
      </c>
      <c r="H111" t="s">
        <v>1113</v>
      </c>
      <c r="I111" t="s">
        <v>1113</v>
      </c>
      <c r="J111">
        <v>12465</v>
      </c>
      <c r="K111">
        <v>10563266</v>
      </c>
      <c r="L111">
        <v>1056673</v>
      </c>
      <c r="M111">
        <v>845061</v>
      </c>
      <c r="N111">
        <v>12465000</v>
      </c>
      <c r="O111">
        <v>528163.30000000005</v>
      </c>
      <c r="P111">
        <v>528163.30000000005</v>
      </c>
      <c r="Q111">
        <v>211265.32</v>
      </c>
      <c r="R111">
        <v>1056326.6000000001</v>
      </c>
      <c r="S111">
        <v>0</v>
      </c>
      <c r="T111">
        <v>0</v>
      </c>
      <c r="U111">
        <v>12465000</v>
      </c>
      <c r="V111" t="s">
        <v>1110</v>
      </c>
    </row>
    <row r="112" spans="1:22">
      <c r="A112" t="s">
        <v>1121</v>
      </c>
      <c r="B112" t="s">
        <v>933</v>
      </c>
      <c r="C112">
        <v>226956</v>
      </c>
      <c r="D112" t="s">
        <v>1134</v>
      </c>
      <c r="E112" t="s">
        <v>153</v>
      </c>
      <c r="F112" t="s">
        <v>362</v>
      </c>
      <c r="G112" t="s">
        <v>1106</v>
      </c>
      <c r="H112" t="s">
        <v>1113</v>
      </c>
      <c r="I112" t="s">
        <v>1113</v>
      </c>
      <c r="J112">
        <v>2612</v>
      </c>
      <c r="K112">
        <v>2213403</v>
      </c>
      <c r="L112">
        <v>221525</v>
      </c>
      <c r="M112">
        <v>177072</v>
      </c>
      <c r="N112">
        <v>2612000</v>
      </c>
      <c r="O112">
        <v>110670.15000000001</v>
      </c>
      <c r="P112">
        <v>110670.15000000001</v>
      </c>
      <c r="Q112">
        <v>44268.06</v>
      </c>
      <c r="R112">
        <v>221340.30000000002</v>
      </c>
      <c r="S112">
        <v>0</v>
      </c>
      <c r="T112">
        <v>0</v>
      </c>
      <c r="U112">
        <v>2612000</v>
      </c>
      <c r="V112" t="s">
        <v>1110</v>
      </c>
    </row>
    <row r="113" spans="1:22">
      <c r="A113" t="s">
        <v>1121</v>
      </c>
      <c r="B113" t="s">
        <v>959</v>
      </c>
      <c r="C113">
        <v>251562</v>
      </c>
      <c r="D113" t="s">
        <v>960</v>
      </c>
      <c r="E113" t="s">
        <v>187</v>
      </c>
      <c r="F113" t="s">
        <v>368</v>
      </c>
      <c r="G113" t="s">
        <v>1106</v>
      </c>
      <c r="H113" t="s">
        <v>1113</v>
      </c>
      <c r="I113" t="s">
        <v>1113</v>
      </c>
      <c r="J113">
        <v>16869</v>
      </c>
      <c r="K113">
        <v>14295672</v>
      </c>
      <c r="L113">
        <v>1429675</v>
      </c>
      <c r="M113">
        <v>1143653</v>
      </c>
      <c r="N113">
        <v>16869000</v>
      </c>
      <c r="O113">
        <v>714783.60000000009</v>
      </c>
      <c r="P113">
        <v>714783.60000000009</v>
      </c>
      <c r="Q113">
        <v>285913.44</v>
      </c>
      <c r="R113">
        <v>1429567.2000000002</v>
      </c>
      <c r="S113">
        <v>20013.940244480003</v>
      </c>
      <c r="T113">
        <v>16869000</v>
      </c>
      <c r="U113">
        <v>0</v>
      </c>
      <c r="V113" t="s">
        <v>1110</v>
      </c>
    </row>
    <row r="114" spans="1:22">
      <c r="A114" t="s">
        <v>1121</v>
      </c>
      <c r="B114" t="s">
        <v>1061</v>
      </c>
      <c r="C114">
        <v>237369</v>
      </c>
      <c r="D114" t="s">
        <v>450</v>
      </c>
      <c r="E114" t="s">
        <v>302</v>
      </c>
      <c r="F114" t="s">
        <v>368</v>
      </c>
      <c r="G114" t="s">
        <v>1135</v>
      </c>
      <c r="H114" t="s">
        <v>1107</v>
      </c>
      <c r="I114" t="s">
        <v>1118</v>
      </c>
      <c r="J114">
        <v>1237</v>
      </c>
      <c r="K114">
        <v>1047918</v>
      </c>
      <c r="L114">
        <v>105249</v>
      </c>
      <c r="M114">
        <v>83833</v>
      </c>
      <c r="N114">
        <v>1237000</v>
      </c>
      <c r="O114">
        <v>52395.9</v>
      </c>
      <c r="P114">
        <v>52395.9</v>
      </c>
      <c r="Q114">
        <v>20958.36</v>
      </c>
      <c r="R114">
        <v>104791.8</v>
      </c>
      <c r="S114">
        <v>4270.216496</v>
      </c>
      <c r="T114">
        <v>1237000</v>
      </c>
      <c r="U114">
        <v>0</v>
      </c>
      <c r="V114" t="s">
        <v>1110</v>
      </c>
    </row>
    <row r="115" spans="1:22">
      <c r="A115" t="s">
        <v>1136</v>
      </c>
      <c r="B115" t="s">
        <v>873</v>
      </c>
      <c r="C115">
        <v>318722</v>
      </c>
      <c r="D115" t="s">
        <v>869</v>
      </c>
      <c r="E115" t="s">
        <v>1125</v>
      </c>
      <c r="F115" t="s">
        <v>358</v>
      </c>
      <c r="G115" t="s">
        <v>1106</v>
      </c>
      <c r="H115" t="s">
        <v>1111</v>
      </c>
      <c r="I115" t="s">
        <v>1118</v>
      </c>
      <c r="J115">
        <v>38634</v>
      </c>
      <c r="K115">
        <v>32740677.966101695</v>
      </c>
      <c r="L115">
        <v>3274067.7966101696</v>
      </c>
      <c r="M115">
        <v>2619254.2372881356</v>
      </c>
      <c r="N115">
        <v>38634000</v>
      </c>
      <c r="O115">
        <v>1637033.8983050848</v>
      </c>
      <c r="P115">
        <v>0</v>
      </c>
      <c r="Q115">
        <v>654813.55932203389</v>
      </c>
      <c r="R115">
        <v>3274067.7966101696</v>
      </c>
      <c r="S115">
        <v>45837</v>
      </c>
      <c r="T115">
        <v>38634000</v>
      </c>
      <c r="U115">
        <v>0</v>
      </c>
      <c r="V115" t="s">
        <v>1110</v>
      </c>
    </row>
    <row r="116" spans="1:22">
      <c r="A116" t="s">
        <v>1136</v>
      </c>
      <c r="B116" t="s">
        <v>1015</v>
      </c>
      <c r="C116">
        <v>318708</v>
      </c>
      <c r="D116" t="s">
        <v>396</v>
      </c>
      <c r="E116" t="s">
        <v>247</v>
      </c>
      <c r="F116" t="s">
        <v>353</v>
      </c>
      <c r="G116" t="s">
        <v>1106</v>
      </c>
      <c r="H116" t="s">
        <v>1109</v>
      </c>
      <c r="I116" t="s">
        <v>1118</v>
      </c>
      <c r="J116">
        <v>38409</v>
      </c>
      <c r="K116">
        <v>32550000</v>
      </c>
      <c r="L116">
        <v>3255000</v>
      </c>
      <c r="M116">
        <v>2604000</v>
      </c>
      <c r="N116">
        <v>38409000</v>
      </c>
      <c r="O116">
        <v>1627500</v>
      </c>
      <c r="P116">
        <v>1627500</v>
      </c>
      <c r="Q116">
        <v>651000</v>
      </c>
      <c r="R116">
        <v>3255000</v>
      </c>
      <c r="S116">
        <v>43617</v>
      </c>
      <c r="T116">
        <v>38409000</v>
      </c>
      <c r="U116">
        <v>0</v>
      </c>
      <c r="V116" t="e">
        <v>#N/A</v>
      </c>
    </row>
    <row r="117" spans="1:22">
      <c r="A117" t="s">
        <v>1136</v>
      </c>
      <c r="B117" t="s">
        <v>822</v>
      </c>
      <c r="C117">
        <v>318719</v>
      </c>
      <c r="D117" t="s">
        <v>818</v>
      </c>
      <c r="E117" t="s">
        <v>1137</v>
      </c>
      <c r="F117" t="s">
        <v>384</v>
      </c>
      <c r="G117" t="s">
        <v>1106</v>
      </c>
      <c r="H117" t="s">
        <v>1111</v>
      </c>
      <c r="I117" t="s">
        <v>1105</v>
      </c>
      <c r="J117">
        <v>180642.00000000003</v>
      </c>
      <c r="K117">
        <v>153086440.67796612</v>
      </c>
      <c r="L117">
        <v>15308644.067796612</v>
      </c>
      <c r="M117">
        <v>12246915.25423729</v>
      </c>
      <c r="N117">
        <v>180642000.00000003</v>
      </c>
      <c r="O117">
        <v>7654322.0338983061</v>
      </c>
      <c r="P117">
        <v>7654322.0338983061</v>
      </c>
      <c r="Q117">
        <v>3061728.8135593226</v>
      </c>
      <c r="R117">
        <v>15308644.067796612</v>
      </c>
      <c r="S117">
        <v>186980.05191899539</v>
      </c>
      <c r="T117">
        <v>180642000.00000003</v>
      </c>
      <c r="U117">
        <v>0</v>
      </c>
      <c r="V117" t="e">
        <v>#N/A</v>
      </c>
    </row>
    <row r="118" spans="1:22">
      <c r="A118" t="s">
        <v>1136</v>
      </c>
      <c r="B118" t="s">
        <v>900</v>
      </c>
      <c r="C118">
        <v>318750</v>
      </c>
      <c r="D118" t="s">
        <v>901</v>
      </c>
      <c r="E118" t="s">
        <v>1128</v>
      </c>
      <c r="F118" t="s">
        <v>368</v>
      </c>
      <c r="G118" t="s">
        <v>1112</v>
      </c>
      <c r="H118" t="s">
        <v>1104</v>
      </c>
      <c r="I118" t="s">
        <v>1118</v>
      </c>
      <c r="J118">
        <v>59392.000000000007</v>
      </c>
      <c r="K118">
        <v>50332203.389830515</v>
      </c>
      <c r="L118">
        <v>5033220.3389830515</v>
      </c>
      <c r="M118">
        <v>4026576.2711864412</v>
      </c>
      <c r="N118">
        <v>59392000.000000007</v>
      </c>
      <c r="O118">
        <v>2516610.1694915257</v>
      </c>
      <c r="P118">
        <v>0</v>
      </c>
      <c r="Q118">
        <v>1006644.0677966103</v>
      </c>
      <c r="R118">
        <v>5033220.3389830515</v>
      </c>
      <c r="S118">
        <v>46892</v>
      </c>
      <c r="T118">
        <v>59392000</v>
      </c>
      <c r="U118">
        <v>0</v>
      </c>
      <c r="V118" t="s">
        <v>1110</v>
      </c>
    </row>
    <row r="119" spans="1:22">
      <c r="A119" t="s">
        <v>1136</v>
      </c>
      <c r="B119" t="s">
        <v>1045</v>
      </c>
      <c r="C119">
        <v>201188</v>
      </c>
      <c r="D119" t="s">
        <v>788</v>
      </c>
      <c r="E119" t="s">
        <v>1138</v>
      </c>
      <c r="F119" t="s">
        <v>353</v>
      </c>
      <c r="G119" t="s">
        <v>1106</v>
      </c>
      <c r="H119" t="s">
        <v>1111</v>
      </c>
      <c r="I119" t="s">
        <v>1118</v>
      </c>
      <c r="J119">
        <v>21300.000000000004</v>
      </c>
      <c r="K119">
        <v>18050847.457627121</v>
      </c>
      <c r="L119">
        <v>1805084.7457627123</v>
      </c>
      <c r="M119">
        <v>1444067.7966101698</v>
      </c>
      <c r="N119">
        <v>21300000.000000004</v>
      </c>
      <c r="O119">
        <v>730000</v>
      </c>
      <c r="P119">
        <v>730000</v>
      </c>
      <c r="Q119">
        <v>292000</v>
      </c>
      <c r="R119">
        <v>1460000</v>
      </c>
      <c r="S119">
        <v>23295</v>
      </c>
      <c r="T119">
        <v>21300000.000000004</v>
      </c>
      <c r="U119">
        <v>0</v>
      </c>
      <c r="V119" t="e">
        <v>#N/A</v>
      </c>
    </row>
    <row r="120" spans="1:22">
      <c r="A120" t="s">
        <v>1136</v>
      </c>
      <c r="B120" t="s">
        <v>1063</v>
      </c>
      <c r="C120">
        <v>326119</v>
      </c>
      <c r="D120" t="s">
        <v>450</v>
      </c>
      <c r="E120" t="s">
        <v>1139</v>
      </c>
      <c r="F120" t="s">
        <v>368</v>
      </c>
      <c r="G120" t="s">
        <v>1135</v>
      </c>
      <c r="H120" t="s">
        <v>1111</v>
      </c>
      <c r="I120" t="s">
        <v>1105</v>
      </c>
      <c r="J120">
        <v>36169.000000000007</v>
      </c>
      <c r="K120">
        <v>30651694.915254239</v>
      </c>
      <c r="L120">
        <v>3065169.4915254242</v>
      </c>
      <c r="M120">
        <v>2452135.5932203392</v>
      </c>
      <c r="N120">
        <v>36169000</v>
      </c>
      <c r="O120">
        <v>1622857.142857143</v>
      </c>
      <c r="P120">
        <v>0</v>
      </c>
      <c r="Q120">
        <v>649142.85714285716</v>
      </c>
      <c r="R120">
        <v>3170000</v>
      </c>
      <c r="S120">
        <v>44986</v>
      </c>
      <c r="T120">
        <v>36169000.000000007</v>
      </c>
      <c r="U120">
        <v>0</v>
      </c>
      <c r="V120" t="e">
        <v>#N/A</v>
      </c>
    </row>
    <row r="121" spans="1:22">
      <c r="A121" t="s">
        <v>1136</v>
      </c>
      <c r="B121" t="s">
        <v>1140</v>
      </c>
      <c r="C121" t="s">
        <v>1099</v>
      </c>
      <c r="D121" t="s">
        <v>1100</v>
      </c>
      <c r="E121" t="s">
        <v>1141</v>
      </c>
      <c r="F121">
        <v>0</v>
      </c>
      <c r="G121">
        <v>0</v>
      </c>
      <c r="H121" t="s">
        <v>1104</v>
      </c>
      <c r="I121" t="s">
        <v>1118</v>
      </c>
      <c r="J121">
        <v>25000</v>
      </c>
      <c r="K121">
        <v>21186440.677966103</v>
      </c>
      <c r="L121">
        <v>2118644.0677966103</v>
      </c>
      <c r="M121">
        <v>1694915.2542372884</v>
      </c>
      <c r="N121">
        <v>25000000</v>
      </c>
      <c r="O121">
        <v>0</v>
      </c>
      <c r="P121">
        <v>0</v>
      </c>
      <c r="Q121">
        <v>0</v>
      </c>
      <c r="R121">
        <v>0</v>
      </c>
      <c r="S121">
        <v>20000</v>
      </c>
      <c r="T121">
        <v>25000000</v>
      </c>
      <c r="U121">
        <v>0</v>
      </c>
      <c r="V121" t="e">
        <v>#N/A</v>
      </c>
    </row>
    <row r="122" spans="1:22">
      <c r="A122" t="s">
        <v>1136</v>
      </c>
      <c r="B122" t="s">
        <v>979</v>
      </c>
      <c r="C122">
        <v>308504</v>
      </c>
      <c r="D122" t="s">
        <v>963</v>
      </c>
      <c r="E122" t="s">
        <v>213</v>
      </c>
      <c r="F122" t="s">
        <v>368</v>
      </c>
      <c r="G122" t="s">
        <v>1106</v>
      </c>
      <c r="H122" t="s">
        <v>1104</v>
      </c>
      <c r="I122" t="s">
        <v>1105</v>
      </c>
      <c r="J122">
        <v>25625</v>
      </c>
      <c r="K122">
        <v>21716101.694915254</v>
      </c>
      <c r="L122">
        <v>2171610.1694915253</v>
      </c>
      <c r="M122">
        <v>1737288.1355932204</v>
      </c>
      <c r="N122">
        <v>25625000</v>
      </c>
      <c r="O122">
        <v>1085805.0847457626</v>
      </c>
      <c r="P122">
        <v>1085805.0847457626</v>
      </c>
      <c r="Q122">
        <v>434322.03389830509</v>
      </c>
      <c r="R122">
        <v>2171610.1694915253</v>
      </c>
      <c r="S122">
        <v>30000.38239248619</v>
      </c>
      <c r="T122">
        <v>25625000</v>
      </c>
      <c r="U122">
        <v>0</v>
      </c>
      <c r="V122" t="e">
        <v>#N/A</v>
      </c>
    </row>
    <row r="123" spans="1:22">
      <c r="A123" t="s">
        <v>1136</v>
      </c>
      <c r="B123" t="s">
        <v>1074</v>
      </c>
      <c r="C123">
        <v>326240</v>
      </c>
      <c r="D123" t="s">
        <v>1075</v>
      </c>
      <c r="E123" t="s">
        <v>1077</v>
      </c>
      <c r="F123" t="s">
        <v>358</v>
      </c>
      <c r="G123" t="s">
        <v>1106</v>
      </c>
      <c r="H123" t="s">
        <v>1109</v>
      </c>
      <c r="I123" t="s">
        <v>1105</v>
      </c>
      <c r="J123">
        <v>11800</v>
      </c>
      <c r="K123">
        <v>10000000</v>
      </c>
      <c r="L123">
        <v>1000000</v>
      </c>
      <c r="M123">
        <v>800000</v>
      </c>
      <c r="N123">
        <v>11800000</v>
      </c>
      <c r="O123">
        <v>1483305.0847457629</v>
      </c>
      <c r="P123">
        <v>1483305.0847457629</v>
      </c>
      <c r="Q123">
        <v>593322.03389830515</v>
      </c>
      <c r="R123">
        <v>2966610.1694915257</v>
      </c>
      <c r="S123">
        <v>9500</v>
      </c>
      <c r="T123">
        <v>11800000</v>
      </c>
      <c r="U123">
        <v>0</v>
      </c>
      <c r="V123" t="e">
        <v>#N/A</v>
      </c>
    </row>
    <row r="124" spans="1:22">
      <c r="A124" t="s">
        <v>1136</v>
      </c>
      <c r="B124" t="s">
        <v>842</v>
      </c>
      <c r="C124">
        <v>318717</v>
      </c>
      <c r="D124" t="s">
        <v>843</v>
      </c>
      <c r="E124" t="s">
        <v>1142</v>
      </c>
      <c r="F124" t="s">
        <v>433</v>
      </c>
      <c r="G124" t="s">
        <v>1106</v>
      </c>
      <c r="H124" t="s">
        <v>1111</v>
      </c>
      <c r="I124" t="s">
        <v>1118</v>
      </c>
      <c r="J124">
        <v>62533</v>
      </c>
      <c r="K124">
        <v>52994067.796610169</v>
      </c>
      <c r="L124">
        <v>5299406.7796610175</v>
      </c>
      <c r="M124">
        <v>4239525.4237288134</v>
      </c>
      <c r="N124">
        <v>62533000</v>
      </c>
      <c r="O124">
        <v>2206864.4067796613</v>
      </c>
      <c r="P124">
        <v>2206864.4067796613</v>
      </c>
      <c r="Q124">
        <v>882745.76271186443</v>
      </c>
      <c r="R124">
        <v>4413728.8135593226</v>
      </c>
      <c r="S124">
        <v>64854</v>
      </c>
      <c r="T124">
        <v>62533000</v>
      </c>
      <c r="U124">
        <v>0</v>
      </c>
      <c r="V124" t="e">
        <v>#N/A</v>
      </c>
    </row>
    <row r="125" spans="1:22">
      <c r="A125" t="s">
        <v>1136</v>
      </c>
      <c r="B125" t="s">
        <v>921</v>
      </c>
      <c r="C125">
        <v>318729</v>
      </c>
      <c r="D125" t="s">
        <v>922</v>
      </c>
      <c r="E125" t="s">
        <v>1143</v>
      </c>
      <c r="F125" t="s">
        <v>362</v>
      </c>
      <c r="G125" t="s">
        <v>1106</v>
      </c>
      <c r="H125" t="s">
        <v>1109</v>
      </c>
      <c r="I125" t="s">
        <v>1118</v>
      </c>
      <c r="J125">
        <v>31860</v>
      </c>
      <c r="K125">
        <v>27000000</v>
      </c>
      <c r="L125">
        <v>2700000</v>
      </c>
      <c r="M125">
        <v>2160000</v>
      </c>
      <c r="N125">
        <v>31860000</v>
      </c>
      <c r="O125">
        <v>1260169.4915254237</v>
      </c>
      <c r="P125">
        <v>1260169.4915254237</v>
      </c>
      <c r="Q125">
        <v>504067.79661016952</v>
      </c>
      <c r="R125">
        <v>2520338.9830508474</v>
      </c>
      <c r="S125">
        <v>37800</v>
      </c>
      <c r="T125">
        <v>31860000</v>
      </c>
      <c r="U125">
        <v>0</v>
      </c>
      <c r="V125" t="e">
        <v>#N/A</v>
      </c>
    </row>
    <row r="126" spans="1:22">
      <c r="A126" t="s">
        <v>1136</v>
      </c>
      <c r="B126" t="s">
        <v>838</v>
      </c>
      <c r="C126">
        <v>196416</v>
      </c>
      <c r="D126" t="s">
        <v>833</v>
      </c>
      <c r="E126" t="s">
        <v>45</v>
      </c>
      <c r="F126" t="s">
        <v>433</v>
      </c>
      <c r="G126" t="s">
        <v>1106</v>
      </c>
      <c r="H126" t="s">
        <v>1111</v>
      </c>
      <c r="I126" t="s">
        <v>1105</v>
      </c>
      <c r="J126">
        <v>179661</v>
      </c>
      <c r="K126">
        <v>152255084.74576271</v>
      </c>
      <c r="L126">
        <v>15225508.474576272</v>
      </c>
      <c r="M126">
        <v>12180406.779661017</v>
      </c>
      <c r="N126">
        <v>179661000</v>
      </c>
      <c r="O126">
        <v>7612754.237288136</v>
      </c>
      <c r="P126">
        <v>7612754.237288136</v>
      </c>
      <c r="Q126">
        <v>3045101.6949152541</v>
      </c>
      <c r="R126">
        <v>15225508.474576272</v>
      </c>
      <c r="S126">
        <v>365212</v>
      </c>
      <c r="T126">
        <v>179661000</v>
      </c>
      <c r="U126">
        <v>0</v>
      </c>
      <c r="V126" t="e">
        <v>#N/A</v>
      </c>
    </row>
    <row r="127" spans="1:22">
      <c r="A127" t="s">
        <v>1136</v>
      </c>
      <c r="B127" t="s">
        <v>1014</v>
      </c>
      <c r="C127">
        <v>317505</v>
      </c>
      <c r="D127" t="s">
        <v>475</v>
      </c>
      <c r="E127" t="s">
        <v>242</v>
      </c>
      <c r="F127" t="s">
        <v>353</v>
      </c>
      <c r="G127">
        <v>0</v>
      </c>
      <c r="H127" t="s">
        <v>1111</v>
      </c>
      <c r="I127" t="s">
        <v>1105</v>
      </c>
      <c r="J127">
        <v>41661.999999999993</v>
      </c>
      <c r="K127">
        <v>35306779.661016949</v>
      </c>
      <c r="L127">
        <v>3530677.9661016949</v>
      </c>
      <c r="M127">
        <v>2824542.3728813562</v>
      </c>
      <c r="N127">
        <v>41662000</v>
      </c>
      <c r="O127">
        <v>1765338.9830508474</v>
      </c>
      <c r="P127">
        <v>1765338.9830508474</v>
      </c>
      <c r="Q127">
        <v>706135.59322033904</v>
      </c>
      <c r="R127">
        <v>3530677.9661016949</v>
      </c>
      <c r="S127">
        <v>49429.491525423728</v>
      </c>
      <c r="T127">
        <v>41661999.999999993</v>
      </c>
      <c r="U127">
        <v>0</v>
      </c>
      <c r="V127" t="e">
        <v>#N/A</v>
      </c>
    </row>
    <row r="128" spans="1:22">
      <c r="A128" t="s">
        <v>1136</v>
      </c>
      <c r="B128" t="s">
        <v>884</v>
      </c>
      <c r="C128">
        <v>326181</v>
      </c>
      <c r="D128" t="s">
        <v>885</v>
      </c>
      <c r="E128" t="s">
        <v>98</v>
      </c>
      <c r="F128" t="s">
        <v>433</v>
      </c>
      <c r="G128" t="s">
        <v>1106</v>
      </c>
      <c r="H128" t="s">
        <v>1111</v>
      </c>
      <c r="I128" t="s">
        <v>1105</v>
      </c>
      <c r="J128">
        <v>33599</v>
      </c>
      <c r="K128">
        <v>28473728.813559324</v>
      </c>
      <c r="L128">
        <v>2847372.8813559324</v>
      </c>
      <c r="M128">
        <v>2277898.3050847459</v>
      </c>
      <c r="N128">
        <v>33599000</v>
      </c>
      <c r="O128">
        <v>1423686.4406779662</v>
      </c>
      <c r="P128">
        <v>1423686.4406779662</v>
      </c>
      <c r="Q128">
        <v>569474.57627118647</v>
      </c>
      <c r="R128">
        <v>2847372.8813559324</v>
      </c>
      <c r="S128">
        <v>39863.220338983054</v>
      </c>
      <c r="T128">
        <v>33599000</v>
      </c>
      <c r="U128">
        <v>0</v>
      </c>
      <c r="V128" t="e">
        <v>#N/A</v>
      </c>
    </row>
    <row r="129" spans="1:22">
      <c r="A129" t="s">
        <v>1136</v>
      </c>
      <c r="B129" t="s">
        <v>803</v>
      </c>
      <c r="C129">
        <v>312344</v>
      </c>
      <c r="D129" t="s">
        <v>804</v>
      </c>
      <c r="E129" t="s">
        <v>13</v>
      </c>
      <c r="F129" t="s">
        <v>555</v>
      </c>
      <c r="G129" t="s">
        <v>1106</v>
      </c>
      <c r="H129" t="s">
        <v>1111</v>
      </c>
      <c r="I129" t="s">
        <v>1105</v>
      </c>
      <c r="J129">
        <v>7938</v>
      </c>
      <c r="K129">
        <v>6727118.6440677969</v>
      </c>
      <c r="L129">
        <v>672711.86440677976</v>
      </c>
      <c r="M129">
        <v>538169.49152542371</v>
      </c>
      <c r="N129">
        <v>7938000</v>
      </c>
      <c r="O129">
        <v>347457.62711864407</v>
      </c>
      <c r="P129">
        <v>347457.62711864407</v>
      </c>
      <c r="Q129">
        <v>138983.05084745763</v>
      </c>
      <c r="R129">
        <v>694915.25423728814</v>
      </c>
      <c r="S129">
        <v>8895</v>
      </c>
      <c r="T129">
        <v>7938000</v>
      </c>
      <c r="U129">
        <v>0</v>
      </c>
      <c r="V129" t="e">
        <v>#N/A</v>
      </c>
    </row>
    <row r="130" spans="1:22">
      <c r="A130" t="s">
        <v>1136</v>
      </c>
      <c r="B130" t="s">
        <v>957</v>
      </c>
      <c r="C130">
        <v>326086</v>
      </c>
      <c r="D130" t="s">
        <v>472</v>
      </c>
      <c r="E130" t="s">
        <v>1144</v>
      </c>
      <c r="F130" t="s">
        <v>368</v>
      </c>
      <c r="G130" t="s">
        <v>1106</v>
      </c>
      <c r="H130" t="s">
        <v>1104</v>
      </c>
      <c r="I130" t="s">
        <v>1105</v>
      </c>
      <c r="J130">
        <v>14434</v>
      </c>
      <c r="K130">
        <v>12232203.389830509</v>
      </c>
      <c r="L130">
        <v>1223220.338983051</v>
      </c>
      <c r="M130">
        <v>978576.27118644072</v>
      </c>
      <c r="N130">
        <v>14434000.000000002</v>
      </c>
      <c r="O130">
        <v>611610.16949152551</v>
      </c>
      <c r="P130">
        <v>611610.16949152551</v>
      </c>
      <c r="Q130">
        <v>244644.06779661018</v>
      </c>
      <c r="R130">
        <v>1223220.338983051</v>
      </c>
      <c r="S130">
        <v>17074.171090002641</v>
      </c>
      <c r="T130">
        <v>14434000</v>
      </c>
      <c r="U130">
        <v>0</v>
      </c>
      <c r="V130" t="e">
        <v>#N/A</v>
      </c>
    </row>
    <row r="131" spans="1:22">
      <c r="A131" t="s">
        <v>1136</v>
      </c>
      <c r="B131" t="s">
        <v>928</v>
      </c>
      <c r="C131">
        <v>306890</v>
      </c>
      <c r="D131" t="s">
        <v>496</v>
      </c>
      <c r="E131" t="s">
        <v>1145</v>
      </c>
      <c r="F131" t="s">
        <v>362</v>
      </c>
      <c r="G131" t="s">
        <v>1106</v>
      </c>
      <c r="H131" t="s">
        <v>1111</v>
      </c>
      <c r="I131" t="s">
        <v>1105</v>
      </c>
      <c r="J131">
        <v>13856</v>
      </c>
      <c r="K131">
        <v>11742372.881355932</v>
      </c>
      <c r="L131">
        <v>1174237.2881355933</v>
      </c>
      <c r="M131">
        <v>939389.83050847461</v>
      </c>
      <c r="N131">
        <v>13856000</v>
      </c>
      <c r="O131">
        <v>587118.64406779665</v>
      </c>
      <c r="P131">
        <v>587118.64406779665</v>
      </c>
      <c r="Q131">
        <v>234847.45762711865</v>
      </c>
      <c r="R131">
        <v>1174237.2881355933</v>
      </c>
      <c r="S131">
        <v>16150.797438177109</v>
      </c>
      <c r="T131">
        <v>13856000</v>
      </c>
      <c r="U131">
        <v>0</v>
      </c>
      <c r="V131" t="e">
        <v>#N/A</v>
      </c>
    </row>
    <row r="132" spans="1:22">
      <c r="A132" t="s">
        <v>1136</v>
      </c>
      <c r="B132" t="s">
        <v>930</v>
      </c>
      <c r="C132">
        <v>325913</v>
      </c>
      <c r="D132" t="s">
        <v>931</v>
      </c>
      <c r="E132" t="s">
        <v>1146</v>
      </c>
      <c r="F132" t="s">
        <v>362</v>
      </c>
      <c r="G132" t="s">
        <v>1106</v>
      </c>
      <c r="H132" t="s">
        <v>1104</v>
      </c>
      <c r="I132" t="s">
        <v>1105</v>
      </c>
      <c r="J132">
        <v>17110</v>
      </c>
      <c r="K132">
        <v>14500000</v>
      </c>
      <c r="L132">
        <v>1450000</v>
      </c>
      <c r="M132">
        <v>1160000</v>
      </c>
      <c r="N132">
        <v>17110000</v>
      </c>
      <c r="O132">
        <v>893220.33898305101</v>
      </c>
      <c r="P132">
        <v>893220.33898305101</v>
      </c>
      <c r="Q132">
        <v>357288.13559322036</v>
      </c>
      <c r="R132">
        <v>1786440.677966102</v>
      </c>
      <c r="S132">
        <v>20300</v>
      </c>
      <c r="T132">
        <v>17110000</v>
      </c>
      <c r="U132">
        <v>0</v>
      </c>
      <c r="V132" t="e">
        <v>#N/A</v>
      </c>
    </row>
    <row r="133" spans="1:22">
      <c r="A133" t="s">
        <v>1136</v>
      </c>
      <c r="B133" t="s">
        <v>1028</v>
      </c>
      <c r="C133">
        <v>318695</v>
      </c>
      <c r="D133" t="s">
        <v>1029</v>
      </c>
      <c r="E133" t="s">
        <v>264</v>
      </c>
      <c r="F133" t="s">
        <v>384</v>
      </c>
      <c r="G133" t="s">
        <v>1106</v>
      </c>
      <c r="H133" t="s">
        <v>1111</v>
      </c>
      <c r="I133" t="s">
        <v>1105</v>
      </c>
      <c r="J133">
        <v>15326.000000000002</v>
      </c>
      <c r="K133">
        <v>12988135.59322034</v>
      </c>
      <c r="L133">
        <v>1298813.559322034</v>
      </c>
      <c r="M133">
        <v>1039050.8474576272</v>
      </c>
      <c r="N133">
        <v>15326000.000000002</v>
      </c>
      <c r="O133">
        <v>649406.779661017</v>
      </c>
      <c r="P133">
        <v>649406.779661017</v>
      </c>
      <c r="Q133">
        <v>259762.7118644068</v>
      </c>
      <c r="R133">
        <v>1298813.559322034</v>
      </c>
      <c r="S133">
        <v>17779</v>
      </c>
      <c r="T133">
        <v>15326000.000000002</v>
      </c>
      <c r="U133">
        <v>0</v>
      </c>
      <c r="V133" t="e">
        <v>#N/A</v>
      </c>
    </row>
    <row r="134" spans="1:22">
      <c r="A134" t="s">
        <v>1136</v>
      </c>
      <c r="B134" t="s">
        <v>839</v>
      </c>
      <c r="C134">
        <v>326160</v>
      </c>
      <c r="D134" t="s">
        <v>840</v>
      </c>
      <c r="E134" t="s">
        <v>60</v>
      </c>
      <c r="F134" t="s">
        <v>433</v>
      </c>
      <c r="G134" t="s">
        <v>1106</v>
      </c>
      <c r="H134" t="s">
        <v>1111</v>
      </c>
      <c r="I134" t="s">
        <v>1105</v>
      </c>
      <c r="J134">
        <v>35344</v>
      </c>
      <c r="K134">
        <v>29952542.372881357</v>
      </c>
      <c r="L134">
        <v>2995254.237288136</v>
      </c>
      <c r="M134">
        <v>2396203.3898305087</v>
      </c>
      <c r="N134">
        <v>35344000</v>
      </c>
      <c r="O134">
        <v>1497627.118644068</v>
      </c>
      <c r="P134">
        <v>1497627.118644068</v>
      </c>
      <c r="Q134">
        <v>599050.84745762718</v>
      </c>
      <c r="R134">
        <v>2995254.237288136</v>
      </c>
      <c r="S134">
        <v>38909.198080717615</v>
      </c>
      <c r="T134">
        <v>35344000</v>
      </c>
      <c r="U134">
        <v>0</v>
      </c>
      <c r="V134" t="e">
        <v>#N/A</v>
      </c>
    </row>
    <row r="135" spans="1:22">
      <c r="A135" t="s">
        <v>1136</v>
      </c>
      <c r="B135" t="s">
        <v>829</v>
      </c>
      <c r="C135">
        <v>318472</v>
      </c>
      <c r="D135" t="s">
        <v>830</v>
      </c>
      <c r="E135" t="s">
        <v>63</v>
      </c>
      <c r="F135" t="s">
        <v>384</v>
      </c>
      <c r="G135" t="s">
        <v>1106</v>
      </c>
      <c r="H135" t="s">
        <v>1111</v>
      </c>
      <c r="I135" t="s">
        <v>1105</v>
      </c>
      <c r="J135">
        <v>13055.000000000002</v>
      </c>
      <c r="K135">
        <v>11063559.322033899</v>
      </c>
      <c r="L135">
        <v>1106355.9322033899</v>
      </c>
      <c r="M135">
        <v>885084.74576271197</v>
      </c>
      <c r="N135">
        <v>13055000</v>
      </c>
      <c r="O135">
        <v>553177.96610169497</v>
      </c>
      <c r="P135">
        <v>553177.96610169497</v>
      </c>
      <c r="Q135">
        <v>221271.18644067799</v>
      </c>
      <c r="R135">
        <v>1106355.9322033899</v>
      </c>
      <c r="S135">
        <v>15043.362952929676</v>
      </c>
      <c r="T135">
        <v>13055000.000000002</v>
      </c>
      <c r="U135">
        <v>0</v>
      </c>
      <c r="V135" t="e">
        <v>#N/A</v>
      </c>
    </row>
    <row r="136" spans="1:22">
      <c r="A136" t="s">
        <v>1136</v>
      </c>
      <c r="B136" t="s">
        <v>857</v>
      </c>
      <c r="C136">
        <v>317643</v>
      </c>
      <c r="D136" t="s">
        <v>840</v>
      </c>
      <c r="E136" t="s">
        <v>46</v>
      </c>
      <c r="F136" t="s">
        <v>433</v>
      </c>
      <c r="G136" t="s">
        <v>1106</v>
      </c>
      <c r="H136" t="s">
        <v>1104</v>
      </c>
      <c r="I136" t="s">
        <v>1105</v>
      </c>
      <c r="J136">
        <v>21590.000000000004</v>
      </c>
      <c r="K136">
        <v>18296610.169491526</v>
      </c>
      <c r="L136">
        <v>1829661.0169491526</v>
      </c>
      <c r="M136">
        <v>1463728.8135593222</v>
      </c>
      <c r="N136">
        <v>21590000</v>
      </c>
      <c r="O136">
        <v>914830.50847457629</v>
      </c>
      <c r="P136">
        <v>914830.50847457629</v>
      </c>
      <c r="Q136">
        <v>365932.20338983054</v>
      </c>
      <c r="R136">
        <v>1829661.0169491526</v>
      </c>
      <c r="S136">
        <v>25287.013639762084</v>
      </c>
      <c r="T136">
        <v>21590000.000000004</v>
      </c>
      <c r="U136">
        <v>0</v>
      </c>
      <c r="V136" t="e">
        <v>#N/A</v>
      </c>
    </row>
    <row r="137" spans="1:22">
      <c r="A137" t="s">
        <v>1136</v>
      </c>
      <c r="B137" t="s">
        <v>866</v>
      </c>
      <c r="C137">
        <v>315541</v>
      </c>
      <c r="D137" t="s">
        <v>867</v>
      </c>
      <c r="E137" t="s">
        <v>72</v>
      </c>
      <c r="F137" t="s">
        <v>384</v>
      </c>
      <c r="G137" t="s">
        <v>1106</v>
      </c>
      <c r="H137" t="s">
        <v>1104</v>
      </c>
      <c r="I137" t="s">
        <v>1105</v>
      </c>
      <c r="J137">
        <v>12027</v>
      </c>
      <c r="K137">
        <v>10192372.881355932</v>
      </c>
      <c r="L137">
        <v>1019237.2881355933</v>
      </c>
      <c r="M137">
        <v>815389.83050847461</v>
      </c>
      <c r="N137">
        <v>12027000</v>
      </c>
      <c r="O137">
        <v>482076.27118644072</v>
      </c>
      <c r="P137">
        <v>482076.27118644072</v>
      </c>
      <c r="Q137">
        <v>192830.50847457629</v>
      </c>
      <c r="R137">
        <v>964152.54237288143</v>
      </c>
      <c r="S137">
        <v>11160</v>
      </c>
      <c r="T137">
        <v>12027000</v>
      </c>
      <c r="U137">
        <v>0</v>
      </c>
      <c r="V137" t="e">
        <v>#N/A</v>
      </c>
    </row>
    <row r="138" spans="1:22">
      <c r="A138" t="s">
        <v>1136</v>
      </c>
      <c r="B138" t="s">
        <v>997</v>
      </c>
      <c r="C138">
        <v>240631</v>
      </c>
      <c r="D138" t="s">
        <v>998</v>
      </c>
      <c r="E138" t="s">
        <v>1147</v>
      </c>
      <c r="F138" t="s">
        <v>384</v>
      </c>
      <c r="G138" t="s">
        <v>1106</v>
      </c>
      <c r="H138" t="s">
        <v>1111</v>
      </c>
      <c r="I138" t="s">
        <v>1105</v>
      </c>
      <c r="J138">
        <v>38564</v>
      </c>
      <c r="K138">
        <v>32681355.93220339</v>
      </c>
      <c r="L138">
        <v>3268135.5932203392</v>
      </c>
      <c r="M138">
        <v>2614508.4745762711</v>
      </c>
      <c r="N138">
        <v>38564000</v>
      </c>
      <c r="O138">
        <v>1634067.7966101696</v>
      </c>
      <c r="P138">
        <v>1634067.7966101696</v>
      </c>
      <c r="Q138">
        <v>653627.11864406778</v>
      </c>
      <c r="R138">
        <v>3268135.5932203392</v>
      </c>
      <c r="S138">
        <v>35497</v>
      </c>
      <c r="T138">
        <v>38564000</v>
      </c>
      <c r="U138">
        <v>0</v>
      </c>
      <c r="V138" t="e">
        <v>#N/A</v>
      </c>
    </row>
    <row r="139" spans="1:22">
      <c r="A139" t="s">
        <v>1136</v>
      </c>
      <c r="B139" t="s">
        <v>907</v>
      </c>
      <c r="C139">
        <v>326087</v>
      </c>
      <c r="D139" t="s">
        <v>908</v>
      </c>
      <c r="E139" t="s">
        <v>126</v>
      </c>
      <c r="F139" t="s">
        <v>368</v>
      </c>
      <c r="G139" t="s">
        <v>1106</v>
      </c>
      <c r="H139" t="s">
        <v>1104</v>
      </c>
      <c r="I139" t="s">
        <v>1105</v>
      </c>
      <c r="J139">
        <v>15375</v>
      </c>
      <c r="K139">
        <v>13029661.016949153</v>
      </c>
      <c r="L139">
        <v>1302966.1016949154</v>
      </c>
      <c r="M139">
        <v>1042372.8813559322</v>
      </c>
      <c r="N139">
        <v>15375000</v>
      </c>
      <c r="O139">
        <v>651483.05084745772</v>
      </c>
      <c r="P139">
        <v>651483.05084745772</v>
      </c>
      <c r="Q139">
        <v>260593.22033898305</v>
      </c>
      <c r="R139">
        <v>1302966.1016949154</v>
      </c>
      <c r="S139">
        <v>17432.043262252391</v>
      </c>
      <c r="T139">
        <v>15375000</v>
      </c>
      <c r="U139">
        <v>0</v>
      </c>
      <c r="V139" t="e">
        <v>#N/A</v>
      </c>
    </row>
    <row r="140" spans="1:22">
      <c r="A140" t="s">
        <v>1136</v>
      </c>
      <c r="B140" t="s">
        <v>1058</v>
      </c>
      <c r="C140">
        <v>270691</v>
      </c>
      <c r="D140" t="s">
        <v>361</v>
      </c>
      <c r="E140" t="s">
        <v>295</v>
      </c>
      <c r="F140" t="s">
        <v>362</v>
      </c>
      <c r="G140">
        <v>0</v>
      </c>
      <c r="H140" t="s">
        <v>1111</v>
      </c>
      <c r="I140" t="s">
        <v>1105</v>
      </c>
      <c r="J140">
        <v>17200</v>
      </c>
      <c r="K140">
        <v>14576271</v>
      </c>
      <c r="L140">
        <v>1457627</v>
      </c>
      <c r="M140">
        <v>1166102</v>
      </c>
      <c r="N140">
        <v>17200000</v>
      </c>
      <c r="O140">
        <v>447083.33333333331</v>
      </c>
      <c r="P140">
        <v>447083.33333333331</v>
      </c>
      <c r="Q140">
        <v>178833.33333333331</v>
      </c>
      <c r="R140">
        <v>911000</v>
      </c>
      <c r="S140">
        <v>20407</v>
      </c>
      <c r="T140">
        <v>17200000</v>
      </c>
      <c r="U140">
        <v>0</v>
      </c>
      <c r="V140" t="e">
        <v>#N/A</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A680D-5E98-4699-9C2B-72DB405C968E}">
  <dimension ref="A4:G12"/>
  <sheetViews>
    <sheetView showGridLines="0" workbookViewId="0">
      <selection activeCell="B19" sqref="B19"/>
    </sheetView>
  </sheetViews>
  <sheetFormatPr defaultRowHeight="15"/>
  <cols>
    <col min="1" max="1" width="65.42578125" bestFit="1" customWidth="1"/>
    <col min="2" max="2" width="36" bestFit="1" customWidth="1"/>
    <col min="3" max="3" width="26.28515625" customWidth="1"/>
    <col min="4" max="4" width="25" customWidth="1"/>
    <col min="5" max="5" width="12.5703125" style="45" bestFit="1" customWidth="1"/>
    <col min="6" max="7" width="9.140625" style="45"/>
  </cols>
  <sheetData>
    <row r="4" spans="1:7" ht="18.75">
      <c r="A4" s="88" t="s">
        <v>1148</v>
      </c>
      <c r="B4" s="88"/>
      <c r="C4" s="88"/>
      <c r="D4" s="88"/>
      <c r="E4" s="90"/>
      <c r="F4" s="90"/>
      <c r="G4" s="90"/>
    </row>
    <row r="5" spans="1:7">
      <c r="A5" s="89" t="s">
        <v>4</v>
      </c>
      <c r="B5" s="89" t="s">
        <v>5</v>
      </c>
      <c r="C5" s="89" t="s">
        <v>6</v>
      </c>
      <c r="D5" s="89" t="s">
        <v>7</v>
      </c>
      <c r="F5" s="91"/>
    </row>
    <row r="6" spans="1:7">
      <c r="A6" s="92" t="s">
        <v>322</v>
      </c>
      <c r="B6" t="s">
        <v>34</v>
      </c>
      <c r="C6" t="s">
        <v>35</v>
      </c>
      <c r="D6" s="1">
        <v>20223.009999999998</v>
      </c>
    </row>
    <row r="7" spans="1:7">
      <c r="A7" s="92" t="s">
        <v>24</v>
      </c>
      <c r="B7" t="s">
        <v>25</v>
      </c>
      <c r="C7" t="s">
        <v>26</v>
      </c>
      <c r="D7" s="1">
        <v>72489</v>
      </c>
    </row>
    <row r="8" spans="1:7">
      <c r="A8" s="92" t="s">
        <v>27</v>
      </c>
      <c r="B8" t="s">
        <v>28</v>
      </c>
      <c r="C8" t="s">
        <v>29</v>
      </c>
      <c r="D8" s="1">
        <v>33327</v>
      </c>
    </row>
    <row r="9" spans="1:7">
      <c r="A9" s="92" t="s">
        <v>30</v>
      </c>
      <c r="B9" t="s">
        <v>31</v>
      </c>
      <c r="C9" t="s">
        <v>32</v>
      </c>
      <c r="D9" s="1">
        <v>9887</v>
      </c>
    </row>
    <row r="10" spans="1:7">
      <c r="A10" s="92" t="s">
        <v>33</v>
      </c>
      <c r="B10" t="s">
        <v>34</v>
      </c>
      <c r="C10" t="s">
        <v>35</v>
      </c>
      <c r="D10" s="1">
        <v>180642</v>
      </c>
    </row>
    <row r="11" spans="1:7">
      <c r="A11" s="92" t="s">
        <v>36</v>
      </c>
      <c r="B11" t="s">
        <v>34</v>
      </c>
      <c r="C11" t="s">
        <v>35</v>
      </c>
      <c r="D11" s="1">
        <v>40456</v>
      </c>
    </row>
    <row r="12" spans="1:7">
      <c r="A12" s="92" t="s">
        <v>1149</v>
      </c>
      <c r="D12" s="1">
        <f>670355/1000</f>
        <v>670.35500000000002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C3BB4-9534-4073-92C7-15A49607A276}">
  <sheetPr>
    <pageSetUpPr fitToPage="1"/>
  </sheetPr>
  <dimension ref="B1:G73"/>
  <sheetViews>
    <sheetView showGridLines="0" tabSelected="1" zoomScaleNormal="100" zoomScaleSheetLayoutView="100" workbookViewId="0">
      <selection activeCell="I9" sqref="I9"/>
    </sheetView>
  </sheetViews>
  <sheetFormatPr defaultRowHeight="15"/>
  <cols>
    <col min="1" max="1" width="2.28515625" customWidth="1"/>
    <col min="2" max="2" width="73.140625" customWidth="1"/>
    <col min="3" max="3" width="46.85546875" customWidth="1"/>
    <col min="4" max="4" width="23.42578125" customWidth="1"/>
    <col min="5" max="5" width="15.28515625" customWidth="1"/>
  </cols>
  <sheetData>
    <row r="1" spans="2:7" ht="5.25" customHeight="1"/>
    <row r="2" spans="2:7" ht="21">
      <c r="B2" s="105" t="s">
        <v>1150</v>
      </c>
    </row>
    <row r="3" spans="2:7">
      <c r="B3" s="106" t="s">
        <v>1151</v>
      </c>
    </row>
    <row r="4" spans="2:7">
      <c r="B4" s="106" t="s">
        <v>1152</v>
      </c>
    </row>
    <row r="5" spans="2:7">
      <c r="B5" s="107" t="s">
        <v>1153</v>
      </c>
    </row>
    <row r="6" spans="2:7" ht="10.5" customHeight="1"/>
    <row r="7" spans="2:7" ht="18.75">
      <c r="B7" s="123" t="s">
        <v>1154</v>
      </c>
      <c r="C7" s="124" t="s">
        <v>5</v>
      </c>
      <c r="D7" s="104" t="s">
        <v>7</v>
      </c>
      <c r="E7" s="104" t="s">
        <v>8</v>
      </c>
    </row>
    <row r="8" spans="2:7">
      <c r="B8" s="125" t="s">
        <v>4</v>
      </c>
      <c r="C8" s="126" t="s">
        <v>5</v>
      </c>
      <c r="D8" s="109" t="s">
        <v>7</v>
      </c>
      <c r="E8" s="108" t="s">
        <v>8</v>
      </c>
    </row>
    <row r="9" spans="2:7">
      <c r="B9" s="127" t="s">
        <v>13</v>
      </c>
      <c r="C9" s="128" t="s">
        <v>14</v>
      </c>
      <c r="D9" s="110">
        <v>7938</v>
      </c>
      <c r="E9" s="111">
        <v>2024</v>
      </c>
    </row>
    <row r="10" spans="2:7" ht="18.75">
      <c r="B10" s="129" t="s">
        <v>1148</v>
      </c>
      <c r="C10" s="130"/>
      <c r="D10" s="112"/>
      <c r="E10" s="112"/>
      <c r="F10" s="93"/>
      <c r="G10" s="93"/>
    </row>
    <row r="11" spans="2:7">
      <c r="B11" s="131" t="s">
        <v>4</v>
      </c>
      <c r="C11" s="132" t="s">
        <v>5</v>
      </c>
      <c r="D11" s="114" t="s">
        <v>7</v>
      </c>
      <c r="E11" s="113" t="s">
        <v>8</v>
      </c>
      <c r="F11" s="40"/>
    </row>
    <row r="12" spans="2:7">
      <c r="B12" s="118" t="s">
        <v>33</v>
      </c>
      <c r="C12" s="117" t="s">
        <v>34</v>
      </c>
      <c r="D12" s="115">
        <v>180642</v>
      </c>
      <c r="E12" s="111">
        <v>2024</v>
      </c>
    </row>
    <row r="13" spans="2:7" ht="18.75">
      <c r="B13" s="129" t="s">
        <v>1155</v>
      </c>
      <c r="C13" s="130"/>
      <c r="D13" s="112"/>
      <c r="E13" s="112"/>
    </row>
    <row r="14" spans="2:7">
      <c r="B14" s="131" t="s">
        <v>4</v>
      </c>
      <c r="C14" s="132" t="s">
        <v>5</v>
      </c>
      <c r="D14" s="119" t="s">
        <v>7</v>
      </c>
      <c r="E14" s="120" t="s">
        <v>8</v>
      </c>
    </row>
    <row r="15" spans="2:7" ht="15" customHeight="1">
      <c r="B15" s="118" t="s">
        <v>45</v>
      </c>
      <c r="C15" s="117" t="s">
        <v>39</v>
      </c>
      <c r="D15" s="121">
        <v>179661</v>
      </c>
      <c r="E15" s="116">
        <v>2024</v>
      </c>
    </row>
    <row r="16" spans="2:7" ht="15" customHeight="1">
      <c r="B16" s="118" t="s">
        <v>46</v>
      </c>
      <c r="C16" s="117" t="s">
        <v>47</v>
      </c>
      <c r="D16" s="121">
        <v>21590</v>
      </c>
      <c r="E16" s="116">
        <v>2024</v>
      </c>
    </row>
    <row r="17" spans="2:5">
      <c r="B17" s="118" t="s">
        <v>57</v>
      </c>
      <c r="C17" s="117" t="s">
        <v>58</v>
      </c>
      <c r="D17" s="121">
        <v>62533</v>
      </c>
      <c r="E17" s="116">
        <v>2024</v>
      </c>
    </row>
    <row r="18" spans="2:5">
      <c r="B18" s="118" t="s">
        <v>60</v>
      </c>
      <c r="C18" s="117" t="s">
        <v>47</v>
      </c>
      <c r="D18" s="121">
        <v>35344</v>
      </c>
      <c r="E18" s="116">
        <v>2024</v>
      </c>
    </row>
    <row r="19" spans="2:5" ht="18.75">
      <c r="B19" s="129" t="s">
        <v>1156</v>
      </c>
      <c r="C19" s="130"/>
      <c r="D19" s="122"/>
      <c r="E19" s="122"/>
    </row>
    <row r="20" spans="2:5">
      <c r="B20" s="131" t="s">
        <v>4</v>
      </c>
      <c r="C20" s="132" t="s">
        <v>5</v>
      </c>
      <c r="D20" s="119" t="s">
        <v>7</v>
      </c>
      <c r="E20" s="120" t="s">
        <v>8</v>
      </c>
    </row>
    <row r="21" spans="2:5">
      <c r="B21" s="118" t="s">
        <v>63</v>
      </c>
      <c r="C21" s="117" t="s">
        <v>64</v>
      </c>
      <c r="D21" s="121">
        <v>13055</v>
      </c>
      <c r="E21" s="116">
        <v>2024</v>
      </c>
    </row>
    <row r="22" spans="2:5">
      <c r="B22" s="118" t="s">
        <v>72</v>
      </c>
      <c r="C22" s="117" t="s">
        <v>73</v>
      </c>
      <c r="D22" s="121">
        <v>12027</v>
      </c>
      <c r="E22" s="116">
        <v>2024</v>
      </c>
    </row>
    <row r="23" spans="2:5" ht="18.75">
      <c r="B23" s="129" t="s">
        <v>1157</v>
      </c>
      <c r="C23" s="130"/>
      <c r="D23" s="122"/>
      <c r="E23" s="122"/>
    </row>
    <row r="24" spans="2:5">
      <c r="B24" s="131" t="s">
        <v>4</v>
      </c>
      <c r="C24" s="132" t="s">
        <v>5</v>
      </c>
      <c r="D24" s="119" t="s">
        <v>7</v>
      </c>
      <c r="E24" s="120" t="s">
        <v>8</v>
      </c>
    </row>
    <row r="25" spans="2:5" ht="30">
      <c r="B25" s="118" t="s">
        <v>83</v>
      </c>
      <c r="C25" s="117" t="s">
        <v>84</v>
      </c>
      <c r="D25" s="121">
        <v>38634</v>
      </c>
      <c r="E25" s="116">
        <v>2024</v>
      </c>
    </row>
    <row r="26" spans="2:5">
      <c r="B26" s="118" t="s">
        <v>1077</v>
      </c>
      <c r="C26" s="117" t="s">
        <v>1158</v>
      </c>
      <c r="D26" s="121">
        <v>11800</v>
      </c>
      <c r="E26" s="116">
        <v>2024</v>
      </c>
    </row>
    <row r="27" spans="2:5" ht="18.75">
      <c r="B27" s="129" t="s">
        <v>1159</v>
      </c>
      <c r="C27" s="130"/>
      <c r="D27" s="122"/>
      <c r="E27" s="122"/>
    </row>
    <row r="28" spans="2:5">
      <c r="B28" s="131" t="s">
        <v>4</v>
      </c>
      <c r="C28" s="132" t="s">
        <v>5</v>
      </c>
      <c r="D28" s="119" t="s">
        <v>7</v>
      </c>
      <c r="E28" s="120" t="s">
        <v>8</v>
      </c>
    </row>
    <row r="29" spans="2:5">
      <c r="B29" s="118" t="s">
        <v>98</v>
      </c>
      <c r="C29" s="117" t="s">
        <v>99</v>
      </c>
      <c r="D29" s="121">
        <v>33599</v>
      </c>
      <c r="E29" s="116">
        <v>2024</v>
      </c>
    </row>
    <row r="30" spans="2:5" ht="18.75">
      <c r="B30" s="129" t="s">
        <v>1160</v>
      </c>
      <c r="C30" s="130"/>
      <c r="D30" s="122"/>
      <c r="E30" s="122"/>
    </row>
    <row r="31" spans="2:5">
      <c r="B31" s="131" t="s">
        <v>4</v>
      </c>
      <c r="C31" s="132" t="s">
        <v>5</v>
      </c>
      <c r="D31" s="119" t="s">
        <v>7</v>
      </c>
      <c r="E31" s="120" t="s">
        <v>8</v>
      </c>
    </row>
    <row r="32" spans="2:5" ht="30">
      <c r="B32" s="118" t="s">
        <v>1161</v>
      </c>
      <c r="C32" s="117" t="s">
        <v>121</v>
      </c>
      <c r="D32" s="121">
        <v>59392</v>
      </c>
      <c r="E32" s="116">
        <v>2024</v>
      </c>
    </row>
    <row r="33" spans="2:5" ht="18.75">
      <c r="B33" s="129" t="s">
        <v>1162</v>
      </c>
      <c r="C33" s="130"/>
      <c r="D33" s="122"/>
      <c r="E33" s="122"/>
    </row>
    <row r="34" spans="2:5">
      <c r="B34" s="131" t="s">
        <v>4</v>
      </c>
      <c r="C34" s="132" t="s">
        <v>5</v>
      </c>
      <c r="D34" s="119" t="s">
        <v>7</v>
      </c>
      <c r="E34" s="120" t="s">
        <v>8</v>
      </c>
    </row>
    <row r="35" spans="2:5">
      <c r="B35" s="118" t="s">
        <v>126</v>
      </c>
      <c r="C35" s="117" t="s">
        <v>127</v>
      </c>
      <c r="D35" s="121">
        <v>15375</v>
      </c>
      <c r="E35" s="116">
        <v>2024</v>
      </c>
    </row>
    <row r="36" spans="2:5" ht="18.75">
      <c r="B36" s="129" t="s">
        <v>1163</v>
      </c>
      <c r="C36" s="130"/>
      <c r="D36" s="122"/>
      <c r="E36" s="122"/>
    </row>
    <row r="37" spans="2:5">
      <c r="B37" s="131" t="s">
        <v>4</v>
      </c>
      <c r="C37" s="132" t="s">
        <v>5</v>
      </c>
      <c r="D37" s="119" t="s">
        <v>7</v>
      </c>
      <c r="E37" s="120" t="s">
        <v>8</v>
      </c>
    </row>
    <row r="38" spans="2:5">
      <c r="B38" s="118" t="s">
        <v>146</v>
      </c>
      <c r="C38" s="117" t="s">
        <v>147</v>
      </c>
      <c r="D38" s="121">
        <v>31860</v>
      </c>
      <c r="E38" s="116">
        <v>2024</v>
      </c>
    </row>
    <row r="39" spans="2:5" ht="18.75">
      <c r="B39" s="129" t="s">
        <v>1164</v>
      </c>
      <c r="C39" s="130"/>
      <c r="D39" s="122"/>
      <c r="E39" s="122"/>
    </row>
    <row r="40" spans="2:5">
      <c r="B40" s="131" t="s">
        <v>4</v>
      </c>
      <c r="C40" s="132" t="s">
        <v>5</v>
      </c>
      <c r="D40" s="119" t="s">
        <v>7</v>
      </c>
      <c r="E40" s="120" t="s">
        <v>8</v>
      </c>
    </row>
    <row r="41" spans="2:5">
      <c r="B41" s="118" t="s">
        <v>149</v>
      </c>
      <c r="C41" s="117" t="s">
        <v>150</v>
      </c>
      <c r="D41" s="121">
        <v>13856</v>
      </c>
      <c r="E41" s="116">
        <v>2024</v>
      </c>
    </row>
    <row r="42" spans="2:5" ht="18.75">
      <c r="B42" s="129" t="s">
        <v>1165</v>
      </c>
      <c r="C42" s="130"/>
      <c r="D42" s="122"/>
      <c r="E42" s="122"/>
    </row>
    <row r="43" spans="2:5">
      <c r="B43" s="131" t="s">
        <v>4</v>
      </c>
      <c r="C43" s="132" t="s">
        <v>5</v>
      </c>
      <c r="D43" s="119" t="s">
        <v>7</v>
      </c>
      <c r="E43" s="120" t="s">
        <v>8</v>
      </c>
    </row>
    <row r="44" spans="2:5">
      <c r="B44" s="118" t="s">
        <v>156</v>
      </c>
      <c r="C44" s="117" t="s">
        <v>157</v>
      </c>
      <c r="D44" s="121">
        <v>17110</v>
      </c>
      <c r="E44" s="116">
        <v>2024</v>
      </c>
    </row>
    <row r="45" spans="2:5" ht="18.75">
      <c r="B45" s="129" t="s">
        <v>1166</v>
      </c>
      <c r="C45" s="130"/>
      <c r="D45" s="122"/>
      <c r="E45" s="122"/>
    </row>
    <row r="46" spans="2:5">
      <c r="B46" s="131" t="s">
        <v>4</v>
      </c>
      <c r="C46" s="132" t="s">
        <v>5</v>
      </c>
      <c r="D46" s="119" t="s">
        <v>7</v>
      </c>
      <c r="E46" s="120" t="s">
        <v>8</v>
      </c>
    </row>
    <row r="47" spans="2:5" ht="15" customHeight="1">
      <c r="B47" s="118" t="s">
        <v>183</v>
      </c>
      <c r="C47" s="117" t="s">
        <v>184</v>
      </c>
      <c r="D47" s="121">
        <v>14434</v>
      </c>
      <c r="E47" s="116">
        <v>2024</v>
      </c>
    </row>
    <row r="48" spans="2:5" ht="18.75">
      <c r="B48" s="129" t="s">
        <v>1167</v>
      </c>
      <c r="C48" s="130"/>
      <c r="D48" s="122"/>
      <c r="E48" s="122"/>
    </row>
    <row r="49" spans="2:5">
      <c r="B49" s="131" t="s">
        <v>4</v>
      </c>
      <c r="C49" s="132" t="s">
        <v>5</v>
      </c>
      <c r="D49" s="119" t="s">
        <v>7</v>
      </c>
      <c r="E49" s="120" t="s">
        <v>8</v>
      </c>
    </row>
    <row r="50" spans="2:5">
      <c r="B50" s="118" t="s">
        <v>213</v>
      </c>
      <c r="C50" s="117" t="s">
        <v>191</v>
      </c>
      <c r="D50" s="121">
        <v>25625</v>
      </c>
      <c r="E50" s="116">
        <v>2024</v>
      </c>
    </row>
    <row r="51" spans="2:5" ht="18.75">
      <c r="B51" s="129" t="s">
        <v>1168</v>
      </c>
      <c r="C51" s="130"/>
      <c r="D51" s="122"/>
      <c r="E51" s="122"/>
    </row>
    <row r="52" spans="2:5">
      <c r="B52" s="131" t="s">
        <v>4</v>
      </c>
      <c r="C52" s="132" t="s">
        <v>5</v>
      </c>
      <c r="D52" s="119" t="s">
        <v>7</v>
      </c>
      <c r="E52" s="120" t="s">
        <v>8</v>
      </c>
    </row>
    <row r="53" spans="2:5">
      <c r="B53" s="118" t="s">
        <v>227</v>
      </c>
      <c r="C53" s="117" t="s">
        <v>228</v>
      </c>
      <c r="D53" s="121">
        <v>38564</v>
      </c>
      <c r="E53" s="116">
        <v>2024</v>
      </c>
    </row>
    <row r="54" spans="2:5" ht="18.75">
      <c r="B54" s="129" t="s">
        <v>1169</v>
      </c>
      <c r="C54" s="130"/>
      <c r="D54" s="122"/>
      <c r="E54" s="122"/>
    </row>
    <row r="55" spans="2:5">
      <c r="B55" s="131" t="s">
        <v>4</v>
      </c>
      <c r="C55" s="132" t="s">
        <v>5</v>
      </c>
      <c r="D55" s="119" t="s">
        <v>7</v>
      </c>
      <c r="E55" s="120" t="s">
        <v>8</v>
      </c>
    </row>
    <row r="56" spans="2:5">
      <c r="B56" s="118" t="s">
        <v>242</v>
      </c>
      <c r="C56" s="117" t="s">
        <v>243</v>
      </c>
      <c r="D56" s="121">
        <v>41662</v>
      </c>
      <c r="E56" s="116">
        <v>2024</v>
      </c>
    </row>
    <row r="57" spans="2:5" ht="18.75">
      <c r="B57" s="129" t="s">
        <v>1170</v>
      </c>
      <c r="C57" s="130"/>
      <c r="D57" s="122"/>
      <c r="E57" s="122"/>
    </row>
    <row r="58" spans="2:5">
      <c r="B58" s="131" t="s">
        <v>4</v>
      </c>
      <c r="C58" s="132" t="s">
        <v>5</v>
      </c>
      <c r="D58" s="119" t="s">
        <v>7</v>
      </c>
      <c r="E58" s="120" t="s">
        <v>8</v>
      </c>
    </row>
    <row r="59" spans="2:5">
      <c r="B59" s="118" t="s">
        <v>247</v>
      </c>
      <c r="C59" s="117" t="s">
        <v>248</v>
      </c>
      <c r="D59" s="121">
        <v>38409</v>
      </c>
      <c r="E59" s="116">
        <v>2024</v>
      </c>
    </row>
    <row r="60" spans="2:5" ht="18.75">
      <c r="B60" s="129" t="s">
        <v>1171</v>
      </c>
      <c r="C60" s="130"/>
      <c r="D60" s="122"/>
      <c r="E60" s="122"/>
    </row>
    <row r="61" spans="2:5">
      <c r="B61" s="131" t="s">
        <v>4</v>
      </c>
      <c r="C61" s="132" t="s">
        <v>5</v>
      </c>
      <c r="D61" s="119" t="s">
        <v>7</v>
      </c>
      <c r="E61" s="120" t="s">
        <v>8</v>
      </c>
    </row>
    <row r="62" spans="2:5">
      <c r="B62" s="118" t="s">
        <v>264</v>
      </c>
      <c r="C62" s="117" t="s">
        <v>265</v>
      </c>
      <c r="D62" s="121">
        <v>15326</v>
      </c>
      <c r="E62" s="116">
        <v>2024</v>
      </c>
    </row>
    <row r="63" spans="2:5" ht="18.75">
      <c r="B63" s="129" t="s">
        <v>1172</v>
      </c>
      <c r="C63" s="130"/>
      <c r="D63" s="122"/>
      <c r="E63" s="122"/>
    </row>
    <row r="64" spans="2:5">
      <c r="B64" s="131" t="s">
        <v>4</v>
      </c>
      <c r="C64" s="132" t="s">
        <v>5</v>
      </c>
      <c r="D64" s="119" t="s">
        <v>7</v>
      </c>
      <c r="E64" s="120" t="s">
        <v>8</v>
      </c>
    </row>
    <row r="65" spans="2:5" ht="18.75">
      <c r="B65" s="129" t="s">
        <v>1173</v>
      </c>
      <c r="C65" s="130"/>
      <c r="D65" s="122"/>
      <c r="E65" s="122"/>
    </row>
    <row r="66" spans="2:5">
      <c r="B66" s="131" t="s">
        <v>4</v>
      </c>
      <c r="C66" s="132" t="s">
        <v>5</v>
      </c>
      <c r="D66" s="119" t="s">
        <v>7</v>
      </c>
      <c r="E66" s="120" t="s">
        <v>8</v>
      </c>
    </row>
    <row r="67" spans="2:5">
      <c r="B67" s="118" t="s">
        <v>280</v>
      </c>
      <c r="C67" s="117" t="s">
        <v>281</v>
      </c>
      <c r="D67" s="121">
        <v>21300</v>
      </c>
      <c r="E67" s="116">
        <v>2024</v>
      </c>
    </row>
    <row r="68" spans="2:5" ht="18.75">
      <c r="B68" s="129" t="s">
        <v>1174</v>
      </c>
      <c r="C68" s="130"/>
      <c r="D68" s="122"/>
      <c r="E68" s="122"/>
    </row>
    <row r="69" spans="2:5">
      <c r="B69" s="131" t="s">
        <v>4</v>
      </c>
      <c r="C69" s="132" t="s">
        <v>5</v>
      </c>
      <c r="D69" s="119" t="s">
        <v>7</v>
      </c>
      <c r="E69" s="120" t="s">
        <v>8</v>
      </c>
    </row>
    <row r="70" spans="2:5" ht="15" customHeight="1">
      <c r="B70" s="118" t="s">
        <v>295</v>
      </c>
      <c r="C70" s="117" t="s">
        <v>296</v>
      </c>
      <c r="D70" s="121">
        <v>17200</v>
      </c>
      <c r="E70" s="116">
        <v>2024</v>
      </c>
    </row>
    <row r="71" spans="2:5" ht="18.75">
      <c r="B71" s="129" t="s">
        <v>1175</v>
      </c>
      <c r="C71" s="130"/>
      <c r="D71" s="122"/>
      <c r="E71" s="122"/>
    </row>
    <row r="72" spans="2:5">
      <c r="B72" s="131" t="s">
        <v>4</v>
      </c>
      <c r="C72" s="132" t="s">
        <v>5</v>
      </c>
      <c r="D72" s="119" t="s">
        <v>7</v>
      </c>
      <c r="E72" s="120" t="s">
        <v>8</v>
      </c>
    </row>
    <row r="73" spans="2:5">
      <c r="B73" s="118" t="s">
        <v>1176</v>
      </c>
      <c r="C73" s="117" t="s">
        <v>300</v>
      </c>
      <c r="D73" s="121">
        <v>36169</v>
      </c>
      <c r="E73" s="116">
        <v>2024</v>
      </c>
    </row>
  </sheetData>
  <pageMargins left="0.6" right="0.6" top="0.75" bottom="0.75" header="0.3" footer="0.3"/>
  <pageSetup scale="58" fitToHeight="0" orientation="portrait" r:id="rId1"/>
  <rowBreaks count="2" manualBreakCount="2">
    <brk id="44" max="5" man="1"/>
    <brk id="62" min="1" max="5"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4FC2-0D6B-4569-BB1F-E1C7FEECB57E}">
  <sheetPr>
    <tabColor theme="7" tint="0.79998168889431442"/>
  </sheetPr>
  <dimension ref="A4:L342"/>
  <sheetViews>
    <sheetView showGridLines="0" zoomScale="80" zoomScaleNormal="80" workbookViewId="0">
      <pane ySplit="5" topLeftCell="A6" activePane="bottomLeft" state="frozen"/>
      <selection pane="bottomLeft" activeCell="D71" sqref="D71"/>
    </sheetView>
  </sheetViews>
  <sheetFormatPr defaultRowHeight="15"/>
  <cols>
    <col min="1" max="3" width="23.28515625" customWidth="1"/>
    <col min="4" max="4" width="11.42578125" customWidth="1"/>
    <col min="5" max="5" width="12.42578125" customWidth="1"/>
    <col min="6" max="6" width="20.5703125" style="2" customWidth="1"/>
    <col min="7" max="7" width="14.7109375" style="2" customWidth="1"/>
    <col min="8" max="8" width="48.5703125" customWidth="1"/>
    <col min="9" max="9" width="37.140625" customWidth="1"/>
    <col min="10" max="10" width="17.140625" customWidth="1"/>
    <col min="11" max="11" width="23" customWidth="1"/>
    <col min="12" max="12" width="16.85546875" customWidth="1"/>
  </cols>
  <sheetData>
    <row r="4" spans="1:12">
      <c r="A4">
        <f>SUBTOTAL(103,AllProjectData[Fund Source and Year])</f>
        <v>189</v>
      </c>
    </row>
    <row r="5" spans="1:12" s="15" customFormat="1" ht="30">
      <c r="A5" s="15" t="s">
        <v>1177</v>
      </c>
      <c r="B5" s="15" t="s">
        <v>8</v>
      </c>
      <c r="C5" s="15" t="s">
        <v>1178</v>
      </c>
      <c r="D5" s="15" t="s">
        <v>348</v>
      </c>
      <c r="E5" s="15" t="s">
        <v>794</v>
      </c>
      <c r="F5" s="16" t="s">
        <v>795</v>
      </c>
      <c r="G5" s="16" t="s">
        <v>346</v>
      </c>
      <c r="H5" s="15" t="s">
        <v>1179</v>
      </c>
      <c r="I5" s="15" t="s">
        <v>4</v>
      </c>
      <c r="J5" s="23" t="s">
        <v>3</v>
      </c>
      <c r="K5" s="15" t="s">
        <v>1180</v>
      </c>
      <c r="L5" s="15" t="s">
        <v>7</v>
      </c>
    </row>
    <row r="6" spans="1:12" hidden="1">
      <c r="A6" t="s">
        <v>1181</v>
      </c>
      <c r="B6" t="str">
        <f>LEFT(AllProjectData[[#This Row],[Fund Source and Year]],4)</f>
        <v>2022</v>
      </c>
      <c r="C6" t="str">
        <f>RIGHT(AllProjectData[[#This Row],[Fund Source and Year]],LEN(AllProjectData[[#This Row],[Fund Source and Year]])-5)</f>
        <v>LRF Project</v>
      </c>
      <c r="D6" t="s">
        <v>433</v>
      </c>
      <c r="E6" t="s">
        <v>797</v>
      </c>
      <c r="F6" s="2">
        <v>284991</v>
      </c>
      <c r="G6" s="2" t="s">
        <v>798</v>
      </c>
      <c r="H6" t="s">
        <v>200</v>
      </c>
      <c r="I6" t="s">
        <v>202</v>
      </c>
      <c r="J6" t="s">
        <v>198</v>
      </c>
      <c r="K6" t="s">
        <v>799</v>
      </c>
      <c r="L6" s="1">
        <v>21963</v>
      </c>
    </row>
    <row r="7" spans="1:12" hidden="1">
      <c r="A7" t="s">
        <v>1182</v>
      </c>
      <c r="B7" t="str">
        <f>LEFT(AllProjectData[[#This Row],[Fund Source and Year]],4)</f>
        <v>2021</v>
      </c>
      <c r="C7" t="str">
        <f>RIGHT(AllProjectData[[#This Row],[Fund Source and Year]],LEN(AllProjectData[[#This Row],[Fund Source and Year]])-5)</f>
        <v>LRF Project</v>
      </c>
      <c r="D7" t="s">
        <v>555</v>
      </c>
      <c r="E7" t="s">
        <v>800</v>
      </c>
      <c r="F7" s="2">
        <v>266667</v>
      </c>
      <c r="G7" s="2" t="s">
        <v>801</v>
      </c>
      <c r="H7" t="s">
        <v>11</v>
      </c>
      <c r="I7" t="s">
        <v>10</v>
      </c>
      <c r="J7" t="s">
        <v>9</v>
      </c>
      <c r="K7" t="s">
        <v>802</v>
      </c>
      <c r="L7" s="1">
        <v>19267.71</v>
      </c>
    </row>
    <row r="8" spans="1:12" hidden="1">
      <c r="A8" t="s">
        <v>1183</v>
      </c>
      <c r="B8" t="str">
        <f>LEFT(AllProjectData[[#This Row],[Fund Source and Year]],4)</f>
        <v>2024</v>
      </c>
      <c r="C8" t="str">
        <f>RIGHT(AllProjectData[[#This Row],[Fund Source and Year]],LEN(AllProjectData[[#This Row],[Fund Source and Year]])-5)</f>
        <v>LRF Project</v>
      </c>
      <c r="D8" t="s">
        <v>555</v>
      </c>
      <c r="E8" t="s">
        <v>803</v>
      </c>
      <c r="F8" s="2">
        <v>312344</v>
      </c>
      <c r="G8" s="2" t="s">
        <v>804</v>
      </c>
      <c r="H8" t="s">
        <v>14</v>
      </c>
      <c r="I8" t="s">
        <v>13</v>
      </c>
      <c r="J8" t="s">
        <v>9</v>
      </c>
      <c r="K8" t="s">
        <v>802</v>
      </c>
      <c r="L8" s="1">
        <v>7938</v>
      </c>
    </row>
    <row r="9" spans="1:12" hidden="1">
      <c r="A9" t="s">
        <v>1181</v>
      </c>
      <c r="B9" t="str">
        <f>LEFT(AllProjectData[[#This Row],[Fund Source and Year]],4)</f>
        <v>2022</v>
      </c>
      <c r="C9" t="str">
        <f>RIGHT(AllProjectData[[#This Row],[Fund Source and Year]],LEN(AllProjectData[[#This Row],[Fund Source and Year]])-5)</f>
        <v>LRF Project</v>
      </c>
      <c r="D9" t="s">
        <v>384</v>
      </c>
      <c r="E9" t="s">
        <v>805</v>
      </c>
      <c r="F9" s="2">
        <v>311631</v>
      </c>
      <c r="G9" s="2" t="s">
        <v>806</v>
      </c>
      <c r="H9" t="s">
        <v>308</v>
      </c>
      <c r="I9" t="s">
        <v>317</v>
      </c>
      <c r="J9" t="s">
        <v>303</v>
      </c>
      <c r="K9" t="s">
        <v>15</v>
      </c>
      <c r="L9" s="1">
        <v>9327</v>
      </c>
    </row>
    <row r="10" spans="1:12" hidden="1">
      <c r="A10" t="s">
        <v>1181</v>
      </c>
      <c r="B10" t="str">
        <f>LEFT(AllProjectData[[#This Row],[Fund Source and Year]],4)</f>
        <v>2022</v>
      </c>
      <c r="C10" t="str">
        <f>RIGHT(AllProjectData[[#This Row],[Fund Source and Year]],LEN(AllProjectData[[#This Row],[Fund Source and Year]])-5)</f>
        <v>LRF Project</v>
      </c>
      <c r="D10" t="s">
        <v>384</v>
      </c>
      <c r="E10" t="s">
        <v>807</v>
      </c>
      <c r="F10" s="2">
        <v>225354</v>
      </c>
      <c r="G10" s="2" t="s">
        <v>806</v>
      </c>
      <c r="H10" t="s">
        <v>308</v>
      </c>
      <c r="I10" t="s">
        <v>319</v>
      </c>
      <c r="J10" t="s">
        <v>303</v>
      </c>
      <c r="K10" t="s">
        <v>15</v>
      </c>
      <c r="L10" s="1">
        <v>71200</v>
      </c>
    </row>
    <row r="11" spans="1:12" hidden="1">
      <c r="A11" t="s">
        <v>1181</v>
      </c>
      <c r="B11" t="str">
        <f>LEFT(AllProjectData[[#This Row],[Fund Source and Year]],4)</f>
        <v>2022</v>
      </c>
      <c r="C11" t="str">
        <f>RIGHT(AllProjectData[[#This Row],[Fund Source and Year]],LEN(AllProjectData[[#This Row],[Fund Source and Year]])-5)</f>
        <v>LRF Project</v>
      </c>
      <c r="D11" t="s">
        <v>384</v>
      </c>
      <c r="E11" t="s">
        <v>808</v>
      </c>
      <c r="F11" s="2">
        <v>310402</v>
      </c>
      <c r="G11" s="2" t="s">
        <v>806</v>
      </c>
      <c r="H11" t="s">
        <v>308</v>
      </c>
      <c r="I11" t="s">
        <v>315</v>
      </c>
      <c r="J11" t="s">
        <v>303</v>
      </c>
      <c r="K11" t="s">
        <v>15</v>
      </c>
      <c r="L11" s="1">
        <v>52588</v>
      </c>
    </row>
    <row r="12" spans="1:12" hidden="1">
      <c r="A12" t="s">
        <v>1181</v>
      </c>
      <c r="B12" t="str">
        <f>LEFT(AllProjectData[[#This Row],[Fund Source and Year]],4)</f>
        <v>2022</v>
      </c>
      <c r="C12" t="str">
        <f>RIGHT(AllProjectData[[#This Row],[Fund Source and Year]],LEN(AllProjectData[[#This Row],[Fund Source and Year]])-5)</f>
        <v>LRF Project</v>
      </c>
      <c r="D12" t="s">
        <v>384</v>
      </c>
      <c r="E12" t="s">
        <v>809</v>
      </c>
      <c r="F12" s="2">
        <v>310533</v>
      </c>
      <c r="G12" s="2" t="s">
        <v>806</v>
      </c>
      <c r="H12" t="s">
        <v>308</v>
      </c>
      <c r="I12" t="s">
        <v>311</v>
      </c>
      <c r="J12" t="s">
        <v>303</v>
      </c>
      <c r="K12" t="s">
        <v>15</v>
      </c>
      <c r="L12" s="1">
        <v>20112</v>
      </c>
    </row>
    <row r="13" spans="1:12" ht="15.75">
      <c r="A13" s="21" t="s">
        <v>1184</v>
      </c>
      <c r="B13" s="21" t="str">
        <f>LEFT(AllProjectData[[#This Row],[Fund Source and Year]],4)</f>
        <v>2021</v>
      </c>
      <c r="C13" s="21" t="str">
        <f>RIGHT(AllProjectData[[#This Row],[Fund Source and Year]],LEN(AllProjectData[[#This Row],[Fund Source and Year]])-5)</f>
        <v>LRF MAT Projects</v>
      </c>
      <c r="D13" s="22" t="s">
        <v>353</v>
      </c>
      <c r="F13" s="22">
        <v>318984</v>
      </c>
      <c r="G13" s="22" t="s">
        <v>482</v>
      </c>
      <c r="H13" s="22" t="s">
        <v>483</v>
      </c>
      <c r="I13" s="22" t="s">
        <v>484</v>
      </c>
      <c r="J13" t="s">
        <v>15</v>
      </c>
      <c r="K13" t="s">
        <v>1185</v>
      </c>
      <c r="L13" s="1">
        <v>156000</v>
      </c>
    </row>
    <row r="14" spans="1:12" ht="15.75">
      <c r="A14" s="21" t="s">
        <v>1184</v>
      </c>
      <c r="B14" s="21" t="str">
        <f>LEFT(AllProjectData[[#This Row],[Fund Source and Year]],4)</f>
        <v>2021</v>
      </c>
      <c r="C14" s="21" t="str">
        <f>RIGHT(AllProjectData[[#This Row],[Fund Source and Year]],LEN(AllProjectData[[#This Row],[Fund Source and Year]])-5)</f>
        <v>LRF MAT Projects</v>
      </c>
      <c r="D14" s="22" t="s">
        <v>353</v>
      </c>
      <c r="F14" s="22">
        <v>323850</v>
      </c>
      <c r="G14" s="22" t="s">
        <v>1186</v>
      </c>
      <c r="H14" s="22" t="s">
        <v>1187</v>
      </c>
      <c r="I14" s="22" t="s">
        <v>484</v>
      </c>
      <c r="J14" t="s">
        <v>15</v>
      </c>
      <c r="K14" t="s">
        <v>1185</v>
      </c>
      <c r="L14" s="1">
        <v>0</v>
      </c>
    </row>
    <row r="15" spans="1:12" hidden="1">
      <c r="A15" t="s">
        <v>1188</v>
      </c>
      <c r="B15" t="str">
        <f>LEFT(AllProjectData[[#This Row],[Fund Source and Year]],4)</f>
        <v>2023</v>
      </c>
      <c r="C15" t="str">
        <f>RIGHT(AllProjectData[[#This Row],[Fund Source and Year]],LEN(AllProjectData[[#This Row],[Fund Source and Year]])-5)</f>
        <v>LRF Project</v>
      </c>
      <c r="D15" t="s">
        <v>353</v>
      </c>
      <c r="E15" t="s">
        <v>810</v>
      </c>
      <c r="F15" s="2" t="s">
        <v>811</v>
      </c>
      <c r="G15" s="2" t="s">
        <v>1129</v>
      </c>
      <c r="H15" t="s">
        <v>1189</v>
      </c>
      <c r="I15" t="s">
        <v>16</v>
      </c>
      <c r="J15" t="s">
        <v>15</v>
      </c>
      <c r="K15" t="s">
        <v>813</v>
      </c>
      <c r="L15" s="1">
        <v>2722</v>
      </c>
    </row>
    <row r="16" spans="1:12" hidden="1">
      <c r="A16" t="s">
        <v>1188</v>
      </c>
      <c r="B16" t="str">
        <f>LEFT(AllProjectData[[#This Row],[Fund Source and Year]],4)</f>
        <v>2023</v>
      </c>
      <c r="C16" t="str">
        <f>RIGHT(AllProjectData[[#This Row],[Fund Source and Year]],LEN(AllProjectData[[#This Row],[Fund Source and Year]])-5)</f>
        <v>LRF Project</v>
      </c>
      <c r="D16" t="s">
        <v>353</v>
      </c>
      <c r="E16" t="s">
        <v>810</v>
      </c>
      <c r="F16" s="2" t="s">
        <v>811</v>
      </c>
      <c r="G16" s="2" t="s">
        <v>1190</v>
      </c>
      <c r="H16" t="s">
        <v>1191</v>
      </c>
      <c r="I16" t="s">
        <v>16</v>
      </c>
      <c r="J16" t="s">
        <v>15</v>
      </c>
      <c r="K16" t="s">
        <v>813</v>
      </c>
      <c r="L16" s="1">
        <v>4729</v>
      </c>
    </row>
    <row r="17" spans="1:12">
      <c r="A17" s="21" t="s">
        <v>1192</v>
      </c>
      <c r="B17" s="21" t="str">
        <f>LEFT(AllProjectData[[#This Row],[Fund Source and Year]],4)</f>
        <v>2023</v>
      </c>
      <c r="C17" s="21" t="str">
        <f>RIGHT(AllProjectData[[#This Row],[Fund Source and Year]],LEN(AllProjectData[[#This Row],[Fund Source and Year]])-5)</f>
        <v>LRF MAT Projects</v>
      </c>
      <c r="D17" t="s">
        <v>362</v>
      </c>
      <c r="F17" s="2" t="s">
        <v>1193</v>
      </c>
      <c r="G17" t="s">
        <v>586</v>
      </c>
      <c r="H17" t="s">
        <v>587</v>
      </c>
      <c r="I17" t="s">
        <v>589</v>
      </c>
      <c r="J17" t="s">
        <v>19</v>
      </c>
      <c r="K17" t="s">
        <v>1194</v>
      </c>
      <c r="L17" s="1">
        <v>61014</v>
      </c>
    </row>
    <row r="18" spans="1:12">
      <c r="A18" s="21" t="s">
        <v>1192</v>
      </c>
      <c r="B18" s="21" t="str">
        <f>LEFT(AllProjectData[[#This Row],[Fund Source and Year]],4)</f>
        <v>2023</v>
      </c>
      <c r="C18" s="21" t="str">
        <f>RIGHT(AllProjectData[[#This Row],[Fund Source and Year]],LEN(AllProjectData[[#This Row],[Fund Source and Year]])-5)</f>
        <v>LRF MAT Projects</v>
      </c>
      <c r="D18" t="s">
        <v>362</v>
      </c>
      <c r="F18" s="2" t="s">
        <v>1195</v>
      </c>
      <c r="G18" t="s">
        <v>393</v>
      </c>
      <c r="H18" t="s">
        <v>394</v>
      </c>
      <c r="I18" t="s">
        <v>591</v>
      </c>
      <c r="J18" t="s">
        <v>19</v>
      </c>
      <c r="K18" t="s">
        <v>1196</v>
      </c>
      <c r="L18" s="1">
        <v>46943</v>
      </c>
    </row>
    <row r="19" spans="1:12">
      <c r="A19" s="21" t="s">
        <v>1192</v>
      </c>
      <c r="B19" s="21" t="str">
        <f>LEFT(AllProjectData[[#This Row],[Fund Source and Year]],4)</f>
        <v>2023</v>
      </c>
      <c r="C19" s="21" t="str">
        <f>RIGHT(AllProjectData[[#This Row],[Fund Source and Year]],LEN(AllProjectData[[#This Row],[Fund Source and Year]])-5)</f>
        <v>LRF MAT Projects</v>
      </c>
      <c r="D19" t="s">
        <v>362</v>
      </c>
      <c r="F19" s="2" t="s">
        <v>1197</v>
      </c>
      <c r="G19" t="s">
        <v>592</v>
      </c>
      <c r="H19" t="s">
        <v>593</v>
      </c>
      <c r="I19" t="s">
        <v>595</v>
      </c>
      <c r="J19" t="s">
        <v>19</v>
      </c>
      <c r="K19" t="s">
        <v>1196</v>
      </c>
      <c r="L19" s="1">
        <v>92660</v>
      </c>
    </row>
    <row r="20" spans="1:12">
      <c r="A20" s="21" t="s">
        <v>1184</v>
      </c>
      <c r="B20" s="21" t="str">
        <f>LEFT(AllProjectData[[#This Row],[Fund Source and Year]],4)</f>
        <v>2021</v>
      </c>
      <c r="C20" s="21" t="str">
        <f>RIGHT(AllProjectData[[#This Row],[Fund Source and Year]],LEN(AllProjectData[[#This Row],[Fund Source and Year]])-5)</f>
        <v>LRF MAT Projects</v>
      </c>
      <c r="D20" s="12" t="s">
        <v>362</v>
      </c>
      <c r="F20" s="12">
        <v>257375</v>
      </c>
      <c r="G20" s="12" t="s">
        <v>393</v>
      </c>
      <c r="H20" s="11" t="s">
        <v>1198</v>
      </c>
      <c r="I20" s="21" t="s">
        <v>1199</v>
      </c>
      <c r="J20" t="s">
        <v>19</v>
      </c>
      <c r="K20" t="s">
        <v>1196</v>
      </c>
      <c r="L20" s="1">
        <v>348126</v>
      </c>
    </row>
    <row r="21" spans="1:12" hidden="1">
      <c r="A21" t="s">
        <v>1188</v>
      </c>
      <c r="B21" t="str">
        <f>LEFT(AllProjectData[[#This Row],[Fund Source and Year]],4)</f>
        <v>2023</v>
      </c>
      <c r="C21" t="str">
        <f>RIGHT(AllProjectData[[#This Row],[Fund Source and Year]],LEN(AllProjectData[[#This Row],[Fund Source and Year]])-5)</f>
        <v>LRF Project</v>
      </c>
      <c r="D21" t="s">
        <v>362</v>
      </c>
      <c r="E21" t="s">
        <v>814</v>
      </c>
      <c r="F21" s="2">
        <v>318915</v>
      </c>
      <c r="G21" s="2" t="s">
        <v>815</v>
      </c>
      <c r="H21" t="s">
        <v>21</v>
      </c>
      <c r="I21" t="s">
        <v>20</v>
      </c>
      <c r="J21" t="s">
        <v>19</v>
      </c>
      <c r="K21" t="s">
        <v>816</v>
      </c>
      <c r="L21" s="1">
        <v>16729</v>
      </c>
    </row>
    <row r="22" spans="1:12">
      <c r="A22" s="21" t="s">
        <v>1192</v>
      </c>
      <c r="B22" s="21" t="str">
        <f>LEFT(AllProjectData[[#This Row],[Fund Source and Year]],4)</f>
        <v>2023</v>
      </c>
      <c r="C22" s="21" t="str">
        <f>RIGHT(AllProjectData[[#This Row],[Fund Source and Year]],LEN(AllProjectData[[#This Row],[Fund Source and Year]])-5)</f>
        <v>LRF MAT Projects</v>
      </c>
      <c r="D22" t="s">
        <v>384</v>
      </c>
      <c r="F22" s="2">
        <v>258759</v>
      </c>
      <c r="G22" t="s">
        <v>570</v>
      </c>
      <c r="H22" t="s">
        <v>571</v>
      </c>
      <c r="I22" t="s">
        <v>572</v>
      </c>
      <c r="J22" t="s">
        <v>23</v>
      </c>
      <c r="K22" t="s">
        <v>819</v>
      </c>
      <c r="L22" s="1">
        <v>170430</v>
      </c>
    </row>
    <row r="23" spans="1:12">
      <c r="A23" s="21" t="s">
        <v>1192</v>
      </c>
      <c r="B23" s="21" t="str">
        <f>LEFT(AllProjectData[[#This Row],[Fund Source and Year]],4)</f>
        <v>2023</v>
      </c>
      <c r="C23" s="21" t="str">
        <f>RIGHT(AllProjectData[[#This Row],[Fund Source and Year]],LEN(AllProjectData[[#This Row],[Fund Source and Year]])-5)</f>
        <v>LRF MAT Projects</v>
      </c>
      <c r="D23" t="s">
        <v>384</v>
      </c>
      <c r="F23" s="2">
        <v>313043</v>
      </c>
      <c r="G23" t="s">
        <v>583</v>
      </c>
      <c r="H23" t="s">
        <v>584</v>
      </c>
      <c r="I23" t="s">
        <v>585</v>
      </c>
      <c r="J23" t="s">
        <v>23</v>
      </c>
      <c r="K23" t="s">
        <v>1200</v>
      </c>
      <c r="L23" s="1">
        <v>499925</v>
      </c>
    </row>
    <row r="24" spans="1:12" hidden="1">
      <c r="A24" t="s">
        <v>1182</v>
      </c>
      <c r="B24" t="str">
        <f>LEFT(AllProjectData[[#This Row],[Fund Source and Year]],4)</f>
        <v>2021</v>
      </c>
      <c r="C24" t="str">
        <f>RIGHT(AllProjectData[[#This Row],[Fund Source and Year]],LEN(AllProjectData[[#This Row],[Fund Source and Year]])-5)</f>
        <v>LRF Project</v>
      </c>
      <c r="D24" t="s">
        <v>384</v>
      </c>
      <c r="E24" t="s">
        <v>1201</v>
      </c>
      <c r="F24" s="2">
        <v>293891</v>
      </c>
      <c r="G24" s="2" t="s">
        <v>818</v>
      </c>
      <c r="H24" t="s">
        <v>34</v>
      </c>
      <c r="I24" t="s">
        <v>322</v>
      </c>
      <c r="J24" t="s">
        <v>23</v>
      </c>
      <c r="K24" t="s">
        <v>819</v>
      </c>
      <c r="L24" s="1">
        <v>20223.009999999998</v>
      </c>
    </row>
    <row r="25" spans="1:12" hidden="1">
      <c r="A25" t="s">
        <v>1181</v>
      </c>
      <c r="B25" t="str">
        <f>LEFT(AllProjectData[[#This Row],[Fund Source and Year]],4)</f>
        <v>2022</v>
      </c>
      <c r="C25" t="str">
        <f>RIGHT(AllProjectData[[#This Row],[Fund Source and Year]],LEN(AllProjectData[[#This Row],[Fund Source and Year]])-5)</f>
        <v>LRF Project</v>
      </c>
      <c r="D25" t="s">
        <v>384</v>
      </c>
      <c r="E25" t="s">
        <v>817</v>
      </c>
      <c r="F25" s="2">
        <v>257282</v>
      </c>
      <c r="G25" s="2" t="s">
        <v>818</v>
      </c>
      <c r="H25" t="s">
        <v>34</v>
      </c>
      <c r="I25" t="s">
        <v>36</v>
      </c>
      <c r="J25" t="s">
        <v>23</v>
      </c>
      <c r="K25" t="s">
        <v>819</v>
      </c>
      <c r="L25" s="1">
        <v>40456</v>
      </c>
    </row>
    <row r="26" spans="1:12" hidden="1">
      <c r="A26" t="s">
        <v>1181</v>
      </c>
      <c r="B26" t="str">
        <f>LEFT(AllProjectData[[#This Row],[Fund Source and Year]],4)</f>
        <v>2022</v>
      </c>
      <c r="C26" t="str">
        <f>RIGHT(AllProjectData[[#This Row],[Fund Source and Year]],LEN(AllProjectData[[#This Row],[Fund Source and Year]])-5)</f>
        <v>LRF Project</v>
      </c>
      <c r="D26" t="s">
        <v>384</v>
      </c>
      <c r="E26" t="s">
        <v>820</v>
      </c>
      <c r="F26" s="2">
        <v>267538</v>
      </c>
      <c r="G26" s="2" t="s">
        <v>821</v>
      </c>
      <c r="H26" t="s">
        <v>28</v>
      </c>
      <c r="I26" t="s">
        <v>27</v>
      </c>
      <c r="J26" t="s">
        <v>23</v>
      </c>
      <c r="K26" t="s">
        <v>819</v>
      </c>
      <c r="L26" s="1">
        <v>30812</v>
      </c>
    </row>
    <row r="27" spans="1:12" hidden="1">
      <c r="A27" t="s">
        <v>1188</v>
      </c>
      <c r="B27" t="str">
        <f>LEFT(AllProjectData[[#This Row],[Fund Source and Year]],4)</f>
        <v>2023</v>
      </c>
      <c r="C27" t="str">
        <f>RIGHT(AllProjectData[[#This Row],[Fund Source and Year]],LEN(AllProjectData[[#This Row],[Fund Source and Year]])-5)</f>
        <v>LRF Project</v>
      </c>
      <c r="D27" t="s">
        <v>384</v>
      </c>
      <c r="E27" t="s">
        <v>820</v>
      </c>
      <c r="F27" s="2">
        <v>267538</v>
      </c>
      <c r="G27" s="2" t="s">
        <v>821</v>
      </c>
      <c r="H27" t="s">
        <v>28</v>
      </c>
      <c r="I27" t="s">
        <v>27</v>
      </c>
      <c r="J27" t="s">
        <v>23</v>
      </c>
      <c r="K27" t="s">
        <v>819</v>
      </c>
      <c r="L27" s="1">
        <v>33327</v>
      </c>
    </row>
    <row r="28" spans="1:12" hidden="1">
      <c r="A28" t="s">
        <v>1183</v>
      </c>
      <c r="B28" t="str">
        <f>LEFT(AllProjectData[[#This Row],[Fund Source and Year]],4)</f>
        <v>2024</v>
      </c>
      <c r="C28" t="str">
        <f>RIGHT(AllProjectData[[#This Row],[Fund Source and Year]],LEN(AllProjectData[[#This Row],[Fund Source and Year]])-5)</f>
        <v>LRF Project</v>
      </c>
      <c r="D28" t="s">
        <v>384</v>
      </c>
      <c r="E28" t="s">
        <v>822</v>
      </c>
      <c r="F28" s="2">
        <v>318719</v>
      </c>
      <c r="G28" s="2" t="s">
        <v>818</v>
      </c>
      <c r="H28" t="s">
        <v>34</v>
      </c>
      <c r="I28" t="s">
        <v>33</v>
      </c>
      <c r="J28" t="s">
        <v>23</v>
      </c>
      <c r="K28" t="s">
        <v>819</v>
      </c>
      <c r="L28" s="1">
        <v>180642</v>
      </c>
    </row>
    <row r="29" spans="1:12" hidden="1">
      <c r="A29" t="s">
        <v>1188</v>
      </c>
      <c r="B29" t="str">
        <f>LEFT(AllProjectData[[#This Row],[Fund Source and Year]],4)</f>
        <v>2023</v>
      </c>
      <c r="C29" t="str">
        <f>RIGHT(AllProjectData[[#This Row],[Fund Source and Year]],LEN(AllProjectData[[#This Row],[Fund Source and Year]])-5)</f>
        <v>LRF Project</v>
      </c>
      <c r="D29" t="s">
        <v>384</v>
      </c>
      <c r="E29" t="s">
        <v>822</v>
      </c>
      <c r="F29" s="2">
        <v>318719</v>
      </c>
      <c r="G29" s="2" t="s">
        <v>818</v>
      </c>
      <c r="H29" t="s">
        <v>34</v>
      </c>
      <c r="I29" t="s">
        <v>33</v>
      </c>
      <c r="J29" t="s">
        <v>23</v>
      </c>
      <c r="K29" t="s">
        <v>819</v>
      </c>
      <c r="L29" s="1">
        <v>0</v>
      </c>
    </row>
    <row r="30" spans="1:12" hidden="1">
      <c r="A30" t="s">
        <v>1188</v>
      </c>
      <c r="B30" t="str">
        <f>LEFT(AllProjectData[[#This Row],[Fund Source and Year]],4)</f>
        <v>2023</v>
      </c>
      <c r="C30" t="str">
        <f>RIGHT(AllProjectData[[#This Row],[Fund Source and Year]],LEN(AllProjectData[[#This Row],[Fund Source and Year]])-5)</f>
        <v>LRF Project</v>
      </c>
      <c r="D30" t="s">
        <v>384</v>
      </c>
      <c r="E30" t="s">
        <v>823</v>
      </c>
      <c r="F30" s="2">
        <v>318744</v>
      </c>
      <c r="G30" s="2" t="s">
        <v>824</v>
      </c>
      <c r="H30" t="s">
        <v>25</v>
      </c>
      <c r="I30" t="s">
        <v>24</v>
      </c>
      <c r="J30" t="s">
        <v>23</v>
      </c>
      <c r="K30" t="s">
        <v>825</v>
      </c>
      <c r="L30" s="1">
        <v>72489</v>
      </c>
    </row>
    <row r="31" spans="1:12" hidden="1">
      <c r="A31" t="s">
        <v>1188</v>
      </c>
      <c r="B31" t="str">
        <f>LEFT(AllProjectData[[#This Row],[Fund Source and Year]],4)</f>
        <v>2023</v>
      </c>
      <c r="C31" t="str">
        <f>RIGHT(AllProjectData[[#This Row],[Fund Source and Year]],LEN(AllProjectData[[#This Row],[Fund Source and Year]])-5)</f>
        <v>LRF Project</v>
      </c>
      <c r="D31" t="s">
        <v>384</v>
      </c>
      <c r="E31" t="s">
        <v>823</v>
      </c>
      <c r="F31" s="2">
        <v>318744</v>
      </c>
      <c r="G31" s="2" t="s">
        <v>824</v>
      </c>
      <c r="H31" t="s">
        <v>25</v>
      </c>
      <c r="I31" t="s">
        <v>24</v>
      </c>
      <c r="J31" t="s">
        <v>260</v>
      </c>
      <c r="K31" t="s">
        <v>825</v>
      </c>
      <c r="L31" s="1">
        <v>72489</v>
      </c>
    </row>
    <row r="32" spans="1:12" hidden="1">
      <c r="A32" t="s">
        <v>1181</v>
      </c>
      <c r="B32" t="str">
        <f>LEFT(AllProjectData[[#This Row],[Fund Source and Year]],4)</f>
        <v>2022</v>
      </c>
      <c r="C32" t="str">
        <f>RIGHT(AllProjectData[[#This Row],[Fund Source and Year]],LEN(AllProjectData[[#This Row],[Fund Source and Year]])-5)</f>
        <v>LRF Project</v>
      </c>
      <c r="D32" t="s">
        <v>384</v>
      </c>
      <c r="E32" t="s">
        <v>826</v>
      </c>
      <c r="F32" s="2">
        <v>240821</v>
      </c>
      <c r="G32" s="2" t="s">
        <v>827</v>
      </c>
      <c r="H32" t="s">
        <v>31</v>
      </c>
      <c r="I32" t="s">
        <v>30</v>
      </c>
      <c r="J32" t="s">
        <v>23</v>
      </c>
      <c r="K32" t="s">
        <v>828</v>
      </c>
      <c r="L32" s="1">
        <v>9887</v>
      </c>
    </row>
    <row r="33" spans="1:12" ht="15.75">
      <c r="A33" s="21" t="s">
        <v>1192</v>
      </c>
      <c r="B33" s="21" t="str">
        <f>LEFT(AllProjectData[[#This Row],[Fund Source and Year]],4)</f>
        <v>2023</v>
      </c>
      <c r="C33" s="21" t="str">
        <f>RIGHT(AllProjectData[[#This Row],[Fund Source and Year]],LEN(AllProjectData[[#This Row],[Fund Source and Year]])-5)</f>
        <v>LRF MAT Projects</v>
      </c>
      <c r="D33" s="22" t="s">
        <v>433</v>
      </c>
      <c r="F33" s="22">
        <v>326823</v>
      </c>
      <c r="G33" s="22" t="s">
        <v>726</v>
      </c>
      <c r="H33" s="22" t="s">
        <v>727</v>
      </c>
      <c r="I33" s="22" t="s">
        <v>729</v>
      </c>
      <c r="J33" t="s">
        <v>37</v>
      </c>
      <c r="K33" t="s">
        <v>1202</v>
      </c>
      <c r="L33" s="1">
        <v>900000</v>
      </c>
    </row>
    <row r="34" spans="1:12" ht="15.75">
      <c r="A34" s="21" t="s">
        <v>1192</v>
      </c>
      <c r="B34" s="21" t="str">
        <f>LEFT(AllProjectData[[#This Row],[Fund Source and Year]],4)</f>
        <v>2023</v>
      </c>
      <c r="C34" s="21" t="str">
        <f>RIGHT(AllProjectData[[#This Row],[Fund Source and Year]],LEN(AllProjectData[[#This Row],[Fund Source and Year]])-5)</f>
        <v>LRF MAT Projects</v>
      </c>
      <c r="D34" s="22" t="s">
        <v>433</v>
      </c>
      <c r="F34" s="22">
        <v>326828</v>
      </c>
      <c r="G34" s="22" t="s">
        <v>726</v>
      </c>
      <c r="H34" s="22" t="s">
        <v>727</v>
      </c>
      <c r="I34" s="22" t="s">
        <v>728</v>
      </c>
      <c r="J34" t="s">
        <v>37</v>
      </c>
      <c r="K34" t="s">
        <v>1202</v>
      </c>
      <c r="L34" s="1">
        <v>865546</v>
      </c>
    </row>
    <row r="35" spans="1:12" hidden="1">
      <c r="A35" t="s">
        <v>1183</v>
      </c>
      <c r="B35" t="str">
        <f>LEFT(AllProjectData[[#This Row],[Fund Source and Year]],4)</f>
        <v>2024</v>
      </c>
      <c r="C35" t="str">
        <f>RIGHT(AllProjectData[[#This Row],[Fund Source and Year]],LEN(AllProjectData[[#This Row],[Fund Source and Year]])-5)</f>
        <v>LRF Project</v>
      </c>
      <c r="D35" t="s">
        <v>384</v>
      </c>
      <c r="E35" t="s">
        <v>829</v>
      </c>
      <c r="F35" s="2">
        <v>318472</v>
      </c>
      <c r="G35" s="2" t="s">
        <v>830</v>
      </c>
      <c r="H35" t="s">
        <v>64</v>
      </c>
      <c r="I35" t="s">
        <v>63</v>
      </c>
      <c r="J35" t="s">
        <v>37</v>
      </c>
      <c r="K35" t="s">
        <v>831</v>
      </c>
      <c r="L35" s="1">
        <v>13055</v>
      </c>
    </row>
    <row r="36" spans="1:12" hidden="1">
      <c r="A36" t="s">
        <v>1182</v>
      </c>
      <c r="B36" t="str">
        <f>LEFT(AllProjectData[[#This Row],[Fund Source and Year]],4)</f>
        <v>2021</v>
      </c>
      <c r="C36" t="str">
        <f>RIGHT(AllProjectData[[#This Row],[Fund Source and Year]],LEN(AllProjectData[[#This Row],[Fund Source and Year]])-5)</f>
        <v>LRF Project</v>
      </c>
      <c r="D36" t="s">
        <v>433</v>
      </c>
      <c r="E36" t="s">
        <v>832</v>
      </c>
      <c r="F36" s="2">
        <v>271651</v>
      </c>
      <c r="G36" s="2" t="s">
        <v>833</v>
      </c>
      <c r="H36" t="s">
        <v>39</v>
      </c>
      <c r="I36" t="s">
        <v>62</v>
      </c>
      <c r="J36" t="s">
        <v>37</v>
      </c>
      <c r="K36" t="s">
        <v>834</v>
      </c>
      <c r="L36" s="1">
        <v>11823.6</v>
      </c>
    </row>
    <row r="37" spans="1:12" hidden="1">
      <c r="A37" t="s">
        <v>1182</v>
      </c>
      <c r="B37" t="str">
        <f>LEFT(AllProjectData[[#This Row],[Fund Source and Year]],4)</f>
        <v>2021</v>
      </c>
      <c r="C37" t="str">
        <f>RIGHT(AllProjectData[[#This Row],[Fund Source and Year]],LEN(AllProjectData[[#This Row],[Fund Source and Year]])-5)</f>
        <v>LRF Project</v>
      </c>
      <c r="D37" t="s">
        <v>433</v>
      </c>
      <c r="E37" t="s">
        <v>835</v>
      </c>
      <c r="F37" s="2">
        <v>228664</v>
      </c>
      <c r="G37" s="2" t="s">
        <v>833</v>
      </c>
      <c r="H37" t="s">
        <v>39</v>
      </c>
      <c r="I37" t="s">
        <v>55</v>
      </c>
      <c r="J37" t="s">
        <v>37</v>
      </c>
      <c r="K37" t="s">
        <v>834</v>
      </c>
      <c r="L37" s="1">
        <v>3708.4079999999999</v>
      </c>
    </row>
    <row r="38" spans="1:12" hidden="1">
      <c r="A38" t="s">
        <v>1182</v>
      </c>
      <c r="B38" t="str">
        <f>LEFT(AllProjectData[[#This Row],[Fund Source and Year]],4)</f>
        <v>2021</v>
      </c>
      <c r="C38" t="str">
        <f>RIGHT(AllProjectData[[#This Row],[Fund Source and Year]],LEN(AllProjectData[[#This Row],[Fund Source and Year]])-5)</f>
        <v>LRF Project</v>
      </c>
      <c r="D38" t="s">
        <v>433</v>
      </c>
      <c r="E38" t="s">
        <v>836</v>
      </c>
      <c r="F38" s="2">
        <v>229677</v>
      </c>
      <c r="G38" s="2" t="s">
        <v>833</v>
      </c>
      <c r="H38" t="s">
        <v>39</v>
      </c>
      <c r="I38" t="s">
        <v>56</v>
      </c>
      <c r="J38" t="s">
        <v>37</v>
      </c>
      <c r="K38" t="s">
        <v>834</v>
      </c>
      <c r="L38" s="1">
        <v>26177.634000000002</v>
      </c>
    </row>
    <row r="39" spans="1:12" hidden="1">
      <c r="A39" t="s">
        <v>1182</v>
      </c>
      <c r="B39" t="str">
        <f>LEFT(AllProjectData[[#This Row],[Fund Source and Year]],4)</f>
        <v>2021</v>
      </c>
      <c r="C39" t="str">
        <f>RIGHT(AllProjectData[[#This Row],[Fund Source and Year]],LEN(AllProjectData[[#This Row],[Fund Source and Year]])-5)</f>
        <v>LRF Project</v>
      </c>
      <c r="D39" t="s">
        <v>433</v>
      </c>
      <c r="E39" t="s">
        <v>837</v>
      </c>
      <c r="F39" s="2">
        <v>312448</v>
      </c>
      <c r="G39" s="2" t="s">
        <v>833</v>
      </c>
      <c r="H39" t="s">
        <v>39</v>
      </c>
      <c r="I39" t="s">
        <v>61</v>
      </c>
      <c r="J39" t="s">
        <v>37</v>
      </c>
      <c r="K39" t="s">
        <v>834</v>
      </c>
      <c r="L39" s="1">
        <v>9800</v>
      </c>
    </row>
    <row r="40" spans="1:12" hidden="1">
      <c r="A40" t="s">
        <v>1183</v>
      </c>
      <c r="B40" t="str">
        <f>LEFT(AllProjectData[[#This Row],[Fund Source and Year]],4)</f>
        <v>2024</v>
      </c>
      <c r="C40" t="str">
        <f>RIGHT(AllProjectData[[#This Row],[Fund Source and Year]],LEN(AllProjectData[[#This Row],[Fund Source and Year]])-5)</f>
        <v>LRF Project</v>
      </c>
      <c r="D40" t="s">
        <v>433</v>
      </c>
      <c r="E40" t="s">
        <v>838</v>
      </c>
      <c r="F40" s="2">
        <v>196416</v>
      </c>
      <c r="G40" s="2" t="s">
        <v>833</v>
      </c>
      <c r="H40" t="s">
        <v>39</v>
      </c>
      <c r="I40" t="s">
        <v>45</v>
      </c>
      <c r="J40" t="s">
        <v>37</v>
      </c>
      <c r="K40" t="s">
        <v>834</v>
      </c>
      <c r="L40" s="1">
        <v>179661</v>
      </c>
    </row>
    <row r="41" spans="1:12" hidden="1">
      <c r="A41" t="s">
        <v>1183</v>
      </c>
      <c r="B41" t="str">
        <f>LEFT(AllProjectData[[#This Row],[Fund Source and Year]],4)</f>
        <v>2024</v>
      </c>
      <c r="C41" t="str">
        <f>RIGHT(AllProjectData[[#This Row],[Fund Source and Year]],LEN(AllProjectData[[#This Row],[Fund Source and Year]])-5)</f>
        <v>LRF Project</v>
      </c>
      <c r="D41" t="s">
        <v>433</v>
      </c>
      <c r="E41" t="s">
        <v>839</v>
      </c>
      <c r="F41" s="2">
        <v>326160</v>
      </c>
      <c r="G41" s="2" t="s">
        <v>840</v>
      </c>
      <c r="H41" t="s">
        <v>47</v>
      </c>
      <c r="I41" t="s">
        <v>60</v>
      </c>
      <c r="J41" t="s">
        <v>37</v>
      </c>
      <c r="K41" t="s">
        <v>841</v>
      </c>
      <c r="L41" s="1">
        <v>35344</v>
      </c>
    </row>
    <row r="42" spans="1:12" hidden="1">
      <c r="A42" t="s">
        <v>1183</v>
      </c>
      <c r="B42" t="str">
        <f>LEFT(AllProjectData[[#This Row],[Fund Source and Year]],4)</f>
        <v>2024</v>
      </c>
      <c r="C42" t="str">
        <f>RIGHT(AllProjectData[[#This Row],[Fund Source and Year]],LEN(AllProjectData[[#This Row],[Fund Source and Year]])-5)</f>
        <v>LRF Project</v>
      </c>
      <c r="D42" t="s">
        <v>433</v>
      </c>
      <c r="E42" t="s">
        <v>842</v>
      </c>
      <c r="F42" s="2">
        <v>318717</v>
      </c>
      <c r="G42" s="2" t="s">
        <v>843</v>
      </c>
      <c r="H42" t="s">
        <v>58</v>
      </c>
      <c r="I42" t="s">
        <v>57</v>
      </c>
      <c r="J42" t="s">
        <v>37</v>
      </c>
      <c r="K42" t="s">
        <v>844</v>
      </c>
      <c r="L42" s="1">
        <v>62533</v>
      </c>
    </row>
    <row r="43" spans="1:12" hidden="1">
      <c r="A43" t="s">
        <v>1182</v>
      </c>
      <c r="B43" t="str">
        <f>LEFT(AllProjectData[[#This Row],[Fund Source and Year]],4)</f>
        <v>2021</v>
      </c>
      <c r="C43" t="str">
        <f>RIGHT(AllProjectData[[#This Row],[Fund Source and Year]],LEN(AllProjectData[[#This Row],[Fund Source and Year]])-5)</f>
        <v>LRF Project</v>
      </c>
      <c r="D43" t="s">
        <v>433</v>
      </c>
      <c r="E43" t="s">
        <v>845</v>
      </c>
      <c r="F43" s="2">
        <v>215452</v>
      </c>
      <c r="G43" s="2" t="s">
        <v>846</v>
      </c>
      <c r="H43" t="s">
        <v>53</v>
      </c>
      <c r="I43" t="s">
        <v>52</v>
      </c>
      <c r="J43" t="s">
        <v>37</v>
      </c>
      <c r="K43" t="s">
        <v>847</v>
      </c>
      <c r="L43" s="1">
        <v>8781.0550000000003</v>
      </c>
    </row>
    <row r="44" spans="1:12" hidden="1">
      <c r="A44" t="s">
        <v>1181</v>
      </c>
      <c r="B44" t="str">
        <f>LEFT(AllProjectData[[#This Row],[Fund Source and Year]],4)</f>
        <v>2022</v>
      </c>
      <c r="C44" t="str">
        <f>RIGHT(AllProjectData[[#This Row],[Fund Source and Year]],LEN(AllProjectData[[#This Row],[Fund Source and Year]])-5)</f>
        <v>LRF Project</v>
      </c>
      <c r="D44" t="s">
        <v>433</v>
      </c>
      <c r="E44" t="s">
        <v>848</v>
      </c>
      <c r="F44" s="2">
        <v>215726</v>
      </c>
      <c r="G44" s="2" t="s">
        <v>846</v>
      </c>
      <c r="H44" t="s">
        <v>53</v>
      </c>
      <c r="I44" t="s">
        <v>66</v>
      </c>
      <c r="J44" t="s">
        <v>37</v>
      </c>
      <c r="K44" t="s">
        <v>847</v>
      </c>
      <c r="L44" s="1">
        <v>36577</v>
      </c>
    </row>
    <row r="45" spans="1:12" hidden="1">
      <c r="A45" t="s">
        <v>1188</v>
      </c>
      <c r="B45" t="str">
        <f>LEFT(AllProjectData[[#This Row],[Fund Source and Year]],4)</f>
        <v>2023</v>
      </c>
      <c r="C45" t="str">
        <f>RIGHT(AllProjectData[[#This Row],[Fund Source and Year]],LEN(AllProjectData[[#This Row],[Fund Source and Year]])-5)</f>
        <v>LRF Project</v>
      </c>
      <c r="D45" t="s">
        <v>433</v>
      </c>
      <c r="E45" t="s">
        <v>849</v>
      </c>
      <c r="F45" s="2">
        <v>319315</v>
      </c>
      <c r="G45" s="2" t="s">
        <v>850</v>
      </c>
      <c r="H45" t="s">
        <v>49</v>
      </c>
      <c r="I45" t="s">
        <v>48</v>
      </c>
      <c r="J45" t="s">
        <v>37</v>
      </c>
      <c r="K45" t="s">
        <v>847</v>
      </c>
      <c r="L45" s="1">
        <v>102281.66134359998</v>
      </c>
    </row>
    <row r="46" spans="1:12" hidden="1">
      <c r="A46" t="s">
        <v>1188</v>
      </c>
      <c r="B46" t="str">
        <f>LEFT(AllProjectData[[#This Row],[Fund Source and Year]],4)</f>
        <v>2023</v>
      </c>
      <c r="C46" t="str">
        <f>RIGHT(AllProjectData[[#This Row],[Fund Source and Year]],LEN(AllProjectData[[#This Row],[Fund Source and Year]])-5)</f>
        <v>LRF Project</v>
      </c>
      <c r="D46" t="s">
        <v>433</v>
      </c>
      <c r="E46" t="s">
        <v>851</v>
      </c>
      <c r="F46" s="2">
        <v>311373</v>
      </c>
      <c r="G46" s="2" t="s">
        <v>846</v>
      </c>
      <c r="H46" t="s">
        <v>53</v>
      </c>
      <c r="I46" t="s">
        <v>67</v>
      </c>
      <c r="J46" t="s">
        <v>37</v>
      </c>
      <c r="K46" t="s">
        <v>847</v>
      </c>
      <c r="L46" s="1">
        <v>63584</v>
      </c>
    </row>
    <row r="47" spans="1:12" hidden="1">
      <c r="A47" t="s">
        <v>1182</v>
      </c>
      <c r="B47" t="str">
        <f>LEFT(AllProjectData[[#This Row],[Fund Source and Year]],4)</f>
        <v>2021</v>
      </c>
      <c r="C47" t="str">
        <f>RIGHT(AllProjectData[[#This Row],[Fund Source and Year]],LEN(AllProjectData[[#This Row],[Fund Source and Year]])-5)</f>
        <v>LRF Project</v>
      </c>
      <c r="D47" t="s">
        <v>433</v>
      </c>
      <c r="E47" t="s">
        <v>852</v>
      </c>
      <c r="F47" s="2">
        <v>235876</v>
      </c>
      <c r="G47" s="2" t="s">
        <v>833</v>
      </c>
      <c r="H47" t="s">
        <v>39</v>
      </c>
      <c r="I47" t="s">
        <v>38</v>
      </c>
      <c r="J47" t="s">
        <v>37</v>
      </c>
      <c r="K47" t="s">
        <v>853</v>
      </c>
      <c r="L47" s="1">
        <v>40521</v>
      </c>
    </row>
    <row r="48" spans="1:12" hidden="1">
      <c r="A48" t="s">
        <v>1181</v>
      </c>
      <c r="B48" t="str">
        <f>LEFT(AllProjectData[[#This Row],[Fund Source and Year]],4)</f>
        <v>2022</v>
      </c>
      <c r="C48" t="str">
        <f>RIGHT(AllProjectData[[#This Row],[Fund Source and Year]],LEN(AllProjectData[[#This Row],[Fund Source and Year]])-5)</f>
        <v>LRF Project</v>
      </c>
      <c r="D48" t="s">
        <v>433</v>
      </c>
      <c r="E48" t="s">
        <v>854</v>
      </c>
      <c r="F48" s="2">
        <v>154910</v>
      </c>
      <c r="G48" s="2" t="s">
        <v>833</v>
      </c>
      <c r="H48" t="s">
        <v>39</v>
      </c>
      <c r="I48" t="s">
        <v>44</v>
      </c>
      <c r="J48" t="s">
        <v>37</v>
      </c>
      <c r="K48" t="s">
        <v>853</v>
      </c>
      <c r="L48" s="1">
        <v>34213</v>
      </c>
    </row>
    <row r="49" spans="1:12" hidden="1">
      <c r="A49" t="s">
        <v>1182</v>
      </c>
      <c r="B49" t="str">
        <f>LEFT(AllProjectData[[#This Row],[Fund Source and Year]],4)</f>
        <v>2021</v>
      </c>
      <c r="C49" t="str">
        <f>RIGHT(AllProjectData[[#This Row],[Fund Source and Year]],LEN(AllProjectData[[#This Row],[Fund Source and Year]])-5)</f>
        <v>LRF Project</v>
      </c>
      <c r="D49" t="s">
        <v>433</v>
      </c>
      <c r="E49" t="s">
        <v>855</v>
      </c>
      <c r="F49" s="2">
        <v>194297</v>
      </c>
      <c r="G49" s="2" t="s">
        <v>840</v>
      </c>
      <c r="H49" t="s">
        <v>42</v>
      </c>
      <c r="I49" t="s">
        <v>41</v>
      </c>
      <c r="J49" t="s">
        <v>37</v>
      </c>
      <c r="K49" t="s">
        <v>856</v>
      </c>
      <c r="L49" s="1">
        <v>997.30000000000007</v>
      </c>
    </row>
    <row r="50" spans="1:12" hidden="1">
      <c r="A50" t="s">
        <v>1183</v>
      </c>
      <c r="B50" t="str">
        <f>LEFT(AllProjectData[[#This Row],[Fund Source and Year]],4)</f>
        <v>2024</v>
      </c>
      <c r="C50" t="str">
        <f>RIGHT(AllProjectData[[#This Row],[Fund Source and Year]],LEN(AllProjectData[[#This Row],[Fund Source and Year]])-5)</f>
        <v>LRF Project</v>
      </c>
      <c r="D50" t="s">
        <v>433</v>
      </c>
      <c r="E50" t="s">
        <v>857</v>
      </c>
      <c r="F50" s="2">
        <v>317643</v>
      </c>
      <c r="G50" s="2" t="s">
        <v>840</v>
      </c>
      <c r="H50" t="s">
        <v>47</v>
      </c>
      <c r="I50" t="s">
        <v>46</v>
      </c>
      <c r="J50" t="s">
        <v>37</v>
      </c>
      <c r="K50" t="s">
        <v>856</v>
      </c>
      <c r="L50" s="1">
        <v>21590</v>
      </c>
    </row>
    <row r="51" spans="1:12" hidden="1">
      <c r="A51" t="s">
        <v>1181</v>
      </c>
      <c r="B51" t="str">
        <f>LEFT(AllProjectData[[#This Row],[Fund Source and Year]],4)</f>
        <v>2022</v>
      </c>
      <c r="C51" t="str">
        <f>RIGHT(AllProjectData[[#This Row],[Fund Source and Year]],LEN(AllProjectData[[#This Row],[Fund Source and Year]])-5)</f>
        <v>LRF Project</v>
      </c>
      <c r="D51" t="s">
        <v>433</v>
      </c>
      <c r="E51" t="s">
        <v>858</v>
      </c>
      <c r="F51" s="2">
        <v>317446</v>
      </c>
      <c r="G51" s="2" t="s">
        <v>840</v>
      </c>
      <c r="H51" t="s">
        <v>42</v>
      </c>
      <c r="I51" t="s">
        <v>51</v>
      </c>
      <c r="J51" t="s">
        <v>37</v>
      </c>
      <c r="K51" t="s">
        <v>859</v>
      </c>
      <c r="L51" s="1">
        <v>9563</v>
      </c>
    </row>
    <row r="52" spans="1:12">
      <c r="A52" s="21" t="s">
        <v>1192</v>
      </c>
      <c r="B52" s="21" t="str">
        <f>LEFT(AllProjectData[[#This Row],[Fund Source and Year]],4)</f>
        <v>2023</v>
      </c>
      <c r="C52" s="21" t="str">
        <f>RIGHT(AllProjectData[[#This Row],[Fund Source and Year]],LEN(AllProjectData[[#This Row],[Fund Source and Year]])-5)</f>
        <v>LRF MAT Projects</v>
      </c>
      <c r="D52" t="s">
        <v>384</v>
      </c>
      <c r="F52" s="2">
        <v>330893</v>
      </c>
      <c r="G52" t="s">
        <v>564</v>
      </c>
      <c r="H52" t="s">
        <v>565</v>
      </c>
      <c r="I52" t="s">
        <v>566</v>
      </c>
      <c r="J52" t="s">
        <v>68</v>
      </c>
      <c r="K52" t="s">
        <v>865</v>
      </c>
      <c r="L52" s="1">
        <v>289297</v>
      </c>
    </row>
    <row r="53" spans="1:12">
      <c r="A53" s="21" t="s">
        <v>1184</v>
      </c>
      <c r="B53" s="21" t="str">
        <f>LEFT(AllProjectData[[#This Row],[Fund Source and Year]],4)</f>
        <v>2021</v>
      </c>
      <c r="C53" s="21" t="str">
        <f>RIGHT(AllProjectData[[#This Row],[Fund Source and Year]],LEN(AllProjectData[[#This Row],[Fund Source and Year]])-5)</f>
        <v>LRF MAT Projects</v>
      </c>
      <c r="D53" s="2" t="s">
        <v>384</v>
      </c>
      <c r="F53" s="2">
        <v>315994</v>
      </c>
      <c r="G53" s="2" t="s">
        <v>382</v>
      </c>
      <c r="H53" t="s">
        <v>383</v>
      </c>
      <c r="I53" s="14" t="s">
        <v>1203</v>
      </c>
      <c r="J53" t="s">
        <v>68</v>
      </c>
      <c r="K53" t="s">
        <v>865</v>
      </c>
      <c r="L53" s="1">
        <v>248295</v>
      </c>
    </row>
    <row r="54" spans="1:12">
      <c r="A54" s="21" t="s">
        <v>1184</v>
      </c>
      <c r="B54" s="21" t="str">
        <f>LEFT(AllProjectData[[#This Row],[Fund Source and Year]],4)</f>
        <v>2021</v>
      </c>
      <c r="C54" s="21" t="str">
        <f>RIGHT(AllProjectData[[#This Row],[Fund Source and Year]],LEN(AllProjectData[[#This Row],[Fund Source and Year]])-5)</f>
        <v>LRF MAT Projects</v>
      </c>
      <c r="D54" s="2" t="s">
        <v>384</v>
      </c>
      <c r="F54" s="2">
        <v>316015</v>
      </c>
      <c r="G54" s="2" t="s">
        <v>382</v>
      </c>
      <c r="H54" t="s">
        <v>383</v>
      </c>
      <c r="I54" s="14" t="s">
        <v>386</v>
      </c>
      <c r="J54" t="s">
        <v>68</v>
      </c>
      <c r="K54" t="s">
        <v>865</v>
      </c>
      <c r="L54" s="1">
        <v>396720</v>
      </c>
    </row>
    <row r="55" spans="1:12" hidden="1">
      <c r="A55" t="s">
        <v>1182</v>
      </c>
      <c r="B55" t="str">
        <f>LEFT(AllProjectData[[#This Row],[Fund Source and Year]],4)</f>
        <v>2021</v>
      </c>
      <c r="C55" t="str">
        <f>RIGHT(AllProjectData[[#This Row],[Fund Source and Year]],LEN(AllProjectData[[#This Row],[Fund Source and Year]])-5)</f>
        <v>LRF Project</v>
      </c>
      <c r="D55" t="s">
        <v>384</v>
      </c>
      <c r="E55" t="s">
        <v>860</v>
      </c>
      <c r="F55" s="2">
        <v>239689</v>
      </c>
      <c r="G55" s="2" t="s">
        <v>861</v>
      </c>
      <c r="H55" t="s">
        <v>70</v>
      </c>
      <c r="I55" t="s">
        <v>69</v>
      </c>
      <c r="J55" t="s">
        <v>68</v>
      </c>
      <c r="K55" t="s">
        <v>862</v>
      </c>
      <c r="L55" s="1">
        <v>31976</v>
      </c>
    </row>
    <row r="56" spans="1:12" hidden="1">
      <c r="A56" t="s">
        <v>1181</v>
      </c>
      <c r="B56" t="str">
        <f>LEFT(AllProjectData[[#This Row],[Fund Source and Year]],4)</f>
        <v>2022</v>
      </c>
      <c r="C56" t="str">
        <f>RIGHT(AllProjectData[[#This Row],[Fund Source and Year]],LEN(AllProjectData[[#This Row],[Fund Source and Year]])-5)</f>
        <v>LRF Project</v>
      </c>
      <c r="D56" t="s">
        <v>384</v>
      </c>
      <c r="E56" t="s">
        <v>863</v>
      </c>
      <c r="F56" s="2">
        <v>317500</v>
      </c>
      <c r="G56" s="2" t="s">
        <v>864</v>
      </c>
      <c r="H56" t="s">
        <v>75</v>
      </c>
      <c r="I56" t="s">
        <v>74</v>
      </c>
      <c r="J56" t="s">
        <v>68</v>
      </c>
      <c r="K56" t="s">
        <v>865</v>
      </c>
      <c r="L56" s="1">
        <v>22969</v>
      </c>
    </row>
    <row r="57" spans="1:12" hidden="1">
      <c r="A57" t="s">
        <v>1183</v>
      </c>
      <c r="B57" t="str">
        <f>LEFT(AllProjectData[[#This Row],[Fund Source and Year]],4)</f>
        <v>2024</v>
      </c>
      <c r="C57" t="str">
        <f>RIGHT(AllProjectData[[#This Row],[Fund Source and Year]],LEN(AllProjectData[[#This Row],[Fund Source and Year]])-5)</f>
        <v>LRF Project</v>
      </c>
      <c r="D57" t="s">
        <v>384</v>
      </c>
      <c r="E57" t="s">
        <v>866</v>
      </c>
      <c r="F57" s="2">
        <v>315541</v>
      </c>
      <c r="G57" s="2" t="s">
        <v>867</v>
      </c>
      <c r="H57" t="s">
        <v>73</v>
      </c>
      <c r="I57" t="s">
        <v>72</v>
      </c>
      <c r="J57" t="s">
        <v>68</v>
      </c>
      <c r="K57" t="s">
        <v>865</v>
      </c>
      <c r="L57" s="1">
        <v>12027</v>
      </c>
    </row>
    <row r="58" spans="1:12" ht="15.75">
      <c r="A58" s="21" t="s">
        <v>1184</v>
      </c>
      <c r="B58" s="21" t="str">
        <f>LEFT(AllProjectData[[#This Row],[Fund Source and Year]],4)</f>
        <v>2021</v>
      </c>
      <c r="C58" s="21" t="str">
        <f>RIGHT(AllProjectData[[#This Row],[Fund Source and Year]],LEN(AllProjectData[[#This Row],[Fund Source and Year]])-5)</f>
        <v>LRF MAT Projects</v>
      </c>
      <c r="D58" s="22" t="s">
        <v>368</v>
      </c>
      <c r="F58" s="22">
        <v>313400</v>
      </c>
      <c r="G58" s="22" t="s">
        <v>501</v>
      </c>
      <c r="H58" s="22" t="s">
        <v>502</v>
      </c>
      <c r="I58" s="22" t="s">
        <v>1204</v>
      </c>
      <c r="J58" t="s">
        <v>331</v>
      </c>
      <c r="K58" t="s">
        <v>1205</v>
      </c>
      <c r="L58" s="1">
        <v>48733</v>
      </c>
    </row>
    <row r="59" spans="1:12" ht="15.75">
      <c r="A59" s="21" t="s">
        <v>1184</v>
      </c>
      <c r="B59" s="21" t="str">
        <f>LEFT(AllProjectData[[#This Row],[Fund Source and Year]],4)</f>
        <v>2021</v>
      </c>
      <c r="C59" s="21" t="str">
        <f>RIGHT(AllProjectData[[#This Row],[Fund Source and Year]],LEN(AllProjectData[[#This Row],[Fund Source and Year]])-5)</f>
        <v>LRF MAT Projects</v>
      </c>
      <c r="D59" s="22" t="s">
        <v>353</v>
      </c>
      <c r="F59" s="22" t="s">
        <v>1206</v>
      </c>
      <c r="G59" s="22" t="s">
        <v>501</v>
      </c>
      <c r="H59" s="22" t="s">
        <v>1207</v>
      </c>
      <c r="I59" s="22" t="s">
        <v>552</v>
      </c>
      <c r="J59" t="s">
        <v>331</v>
      </c>
      <c r="K59" t="s">
        <v>1205</v>
      </c>
      <c r="L59" s="1">
        <v>88953</v>
      </c>
    </row>
    <row r="60" spans="1:12">
      <c r="A60" s="21" t="s">
        <v>1192</v>
      </c>
      <c r="B60" s="21" t="str">
        <f>LEFT(AllProjectData[[#This Row],[Fund Source and Year]],4)</f>
        <v>2023</v>
      </c>
      <c r="C60" s="21" t="str">
        <f>RIGHT(AllProjectData[[#This Row],[Fund Source and Year]],LEN(AllProjectData[[#This Row],[Fund Source and Year]])-5)</f>
        <v>LRF MAT Projects</v>
      </c>
      <c r="D60" s="11" t="s">
        <v>358</v>
      </c>
      <c r="F60" s="12" t="s">
        <v>1208</v>
      </c>
      <c r="G60" s="11" t="s">
        <v>695</v>
      </c>
      <c r="H60" s="11" t="s">
        <v>696</v>
      </c>
      <c r="I60" s="11" t="s">
        <v>698</v>
      </c>
      <c r="J60" t="s">
        <v>76</v>
      </c>
      <c r="K60" t="s">
        <v>870</v>
      </c>
      <c r="L60" s="1">
        <v>325189</v>
      </c>
    </row>
    <row r="61" spans="1:12">
      <c r="A61" s="21" t="s">
        <v>1192</v>
      </c>
      <c r="B61" s="21" t="str">
        <f>LEFT(AllProjectData[[#This Row],[Fund Source and Year]],4)</f>
        <v>2023</v>
      </c>
      <c r="C61" s="21" t="str">
        <f>RIGHT(AllProjectData[[#This Row],[Fund Source and Year]],LEN(AllProjectData[[#This Row],[Fund Source and Year]])-5)</f>
        <v>LRF MAT Projects</v>
      </c>
      <c r="D61" s="11" t="s">
        <v>358</v>
      </c>
      <c r="F61" s="12">
        <v>330608</v>
      </c>
      <c r="G61" s="11" t="s">
        <v>504</v>
      </c>
      <c r="H61" s="11" t="s">
        <v>505</v>
      </c>
      <c r="I61" s="11" t="s">
        <v>683</v>
      </c>
      <c r="J61" t="s">
        <v>76</v>
      </c>
      <c r="K61" t="s">
        <v>870</v>
      </c>
      <c r="L61" s="1">
        <v>387228</v>
      </c>
    </row>
    <row r="62" spans="1:12" s="2" customFormat="1">
      <c r="A62" s="21" t="s">
        <v>1192</v>
      </c>
      <c r="B62" s="21" t="str">
        <f>LEFT(AllProjectData[[#This Row],[Fund Source and Year]],4)</f>
        <v>2023</v>
      </c>
      <c r="C62" s="21" t="str">
        <f>RIGHT(AllProjectData[[#This Row],[Fund Source and Year]],LEN(AllProjectData[[#This Row],[Fund Source and Year]])-5)</f>
        <v>LRF MAT Projects</v>
      </c>
      <c r="D62" s="11" t="s">
        <v>358</v>
      </c>
      <c r="E62"/>
      <c r="F62" s="12">
        <v>330671</v>
      </c>
      <c r="G62" s="11" t="s">
        <v>504</v>
      </c>
      <c r="H62" s="11" t="s">
        <v>505</v>
      </c>
      <c r="I62" s="11" t="s">
        <v>684</v>
      </c>
      <c r="J62" t="s">
        <v>76</v>
      </c>
      <c r="K62" t="s">
        <v>870</v>
      </c>
      <c r="L62" s="1">
        <v>74936</v>
      </c>
    </row>
    <row r="63" spans="1:12" s="2" customFormat="1">
      <c r="A63" s="21" t="s">
        <v>1184</v>
      </c>
      <c r="B63" s="21" t="str">
        <f>LEFT(AllProjectData[[#This Row],[Fund Source and Year]],4)</f>
        <v>2021</v>
      </c>
      <c r="C63" s="21" t="str">
        <f>RIGHT(AllProjectData[[#This Row],[Fund Source and Year]],LEN(AllProjectData[[#This Row],[Fund Source and Year]])-5)</f>
        <v>LRF MAT Projects</v>
      </c>
      <c r="D63" s="12" t="s">
        <v>358</v>
      </c>
      <c r="E63"/>
      <c r="F63" s="12">
        <v>319040</v>
      </c>
      <c r="G63" s="12" t="s">
        <v>504</v>
      </c>
      <c r="H63" s="11" t="s">
        <v>505</v>
      </c>
      <c r="I63" s="21" t="s">
        <v>506</v>
      </c>
      <c r="J63" t="s">
        <v>76</v>
      </c>
      <c r="K63" t="s">
        <v>870</v>
      </c>
      <c r="L63" s="1">
        <v>492812</v>
      </c>
    </row>
    <row r="64" spans="1:12" s="2" customFormat="1" hidden="1">
      <c r="A64" t="s">
        <v>1182</v>
      </c>
      <c r="B64" t="str">
        <f>LEFT(AllProjectData[[#This Row],[Fund Source and Year]],4)</f>
        <v>2021</v>
      </c>
      <c r="C64" t="str">
        <f>RIGHT(AllProjectData[[#This Row],[Fund Source and Year]],LEN(AllProjectData[[#This Row],[Fund Source and Year]])-5)</f>
        <v>LRF Project</v>
      </c>
      <c r="D64" t="s">
        <v>358</v>
      </c>
      <c r="E64" t="s">
        <v>868</v>
      </c>
      <c r="F64" s="2">
        <v>215438</v>
      </c>
      <c r="G64" s="2" t="s">
        <v>869</v>
      </c>
      <c r="H64" t="s">
        <v>78</v>
      </c>
      <c r="I64" t="s">
        <v>81</v>
      </c>
      <c r="J64" t="s">
        <v>76</v>
      </c>
      <c r="K64" t="s">
        <v>870</v>
      </c>
      <c r="L64" s="1">
        <v>2090</v>
      </c>
    </row>
    <row r="65" spans="1:12" s="2" customFormat="1" hidden="1">
      <c r="A65" t="s">
        <v>1182</v>
      </c>
      <c r="B65" t="str">
        <f>LEFT(AllProjectData[[#This Row],[Fund Source and Year]],4)</f>
        <v>2021</v>
      </c>
      <c r="C65" t="str">
        <f>RIGHT(AllProjectData[[#This Row],[Fund Source and Year]],LEN(AllProjectData[[#This Row],[Fund Source and Year]])-5)</f>
        <v>LRF Project</v>
      </c>
      <c r="D65" t="s">
        <v>358</v>
      </c>
      <c r="E65" t="s">
        <v>871</v>
      </c>
      <c r="F65" s="2">
        <v>216036</v>
      </c>
      <c r="G65" s="2" t="s">
        <v>869</v>
      </c>
      <c r="H65" t="s">
        <v>78</v>
      </c>
      <c r="I65" t="s">
        <v>77</v>
      </c>
      <c r="J65" t="s">
        <v>76</v>
      </c>
      <c r="K65" t="s">
        <v>870</v>
      </c>
      <c r="L65" s="1">
        <v>3772.866</v>
      </c>
    </row>
    <row r="66" spans="1:12" hidden="1">
      <c r="A66" t="s">
        <v>1182</v>
      </c>
      <c r="B66" t="str">
        <f>LEFT(AllProjectData[[#This Row],[Fund Source and Year]],4)</f>
        <v>2021</v>
      </c>
      <c r="C66" t="str">
        <f>RIGHT(AllProjectData[[#This Row],[Fund Source and Year]],LEN(AllProjectData[[#This Row],[Fund Source and Year]])-5)</f>
        <v>LRF Project</v>
      </c>
      <c r="D66" t="s">
        <v>358</v>
      </c>
      <c r="E66" t="s">
        <v>872</v>
      </c>
      <c r="F66" s="2">
        <v>310286</v>
      </c>
      <c r="G66" s="2" t="s">
        <v>869</v>
      </c>
      <c r="H66" t="s">
        <v>78</v>
      </c>
      <c r="I66" t="s">
        <v>80</v>
      </c>
      <c r="J66" t="s">
        <v>76</v>
      </c>
      <c r="K66" t="s">
        <v>870</v>
      </c>
      <c r="L66" s="1">
        <v>3960.2159999999999</v>
      </c>
    </row>
    <row r="67" spans="1:12" hidden="1">
      <c r="A67" t="s">
        <v>1183</v>
      </c>
      <c r="B67" t="str">
        <f>LEFT(AllProjectData[[#This Row],[Fund Source and Year]],4)</f>
        <v>2024</v>
      </c>
      <c r="C67" t="str">
        <f>RIGHT(AllProjectData[[#This Row],[Fund Source and Year]],LEN(AllProjectData[[#This Row],[Fund Source and Year]])-5)</f>
        <v>LRF Project</v>
      </c>
      <c r="D67" t="s">
        <v>358</v>
      </c>
      <c r="E67" t="s">
        <v>873</v>
      </c>
      <c r="F67" s="2">
        <v>318722</v>
      </c>
      <c r="G67" s="2" t="s">
        <v>869</v>
      </c>
      <c r="H67" t="s">
        <v>84</v>
      </c>
      <c r="I67" t="s">
        <v>83</v>
      </c>
      <c r="J67" t="s">
        <v>76</v>
      </c>
      <c r="K67" t="s">
        <v>870</v>
      </c>
      <c r="L67" s="1">
        <v>38634</v>
      </c>
    </row>
    <row r="68" spans="1:12" hidden="1">
      <c r="A68" t="s">
        <v>1188</v>
      </c>
      <c r="B68" t="str">
        <f>LEFT(AllProjectData[[#This Row],[Fund Source and Year]],4)</f>
        <v>2023</v>
      </c>
      <c r="C68" t="str">
        <f>RIGHT(AllProjectData[[#This Row],[Fund Source and Year]],LEN(AllProjectData[[#This Row],[Fund Source and Year]])-5)</f>
        <v>LRF Project</v>
      </c>
      <c r="D68" t="s">
        <v>358</v>
      </c>
      <c r="E68" t="s">
        <v>873</v>
      </c>
      <c r="F68" s="2">
        <v>318722</v>
      </c>
      <c r="G68" s="2" t="s">
        <v>869</v>
      </c>
      <c r="H68" t="s">
        <v>78</v>
      </c>
      <c r="I68" t="s">
        <v>82</v>
      </c>
      <c r="J68" t="s">
        <v>76</v>
      </c>
      <c r="K68" t="s">
        <v>870</v>
      </c>
      <c r="L68" s="1">
        <v>124292</v>
      </c>
    </row>
    <row r="69" spans="1:12" ht="15.75">
      <c r="A69" s="21" t="s">
        <v>1184</v>
      </c>
      <c r="B69" s="21" t="str">
        <f>LEFT(AllProjectData[[#This Row],[Fund Source and Year]],4)</f>
        <v>2021</v>
      </c>
      <c r="C69" s="21" t="str">
        <f>RIGHT(AllProjectData[[#This Row],[Fund Source and Year]],LEN(AllProjectData[[#This Row],[Fund Source and Year]])-5)</f>
        <v>LRF MAT Projects</v>
      </c>
      <c r="D69" s="22" t="s">
        <v>368</v>
      </c>
      <c r="F69" s="22">
        <v>319029</v>
      </c>
      <c r="G69" s="22" t="s">
        <v>401</v>
      </c>
      <c r="H69" s="22" t="s">
        <v>402</v>
      </c>
      <c r="I69" s="22" t="s">
        <v>403</v>
      </c>
      <c r="J69" t="s">
        <v>332</v>
      </c>
      <c r="K69" t="s">
        <v>1209</v>
      </c>
      <c r="L69" s="1">
        <v>192310</v>
      </c>
    </row>
    <row r="70" spans="1:12" ht="15.75">
      <c r="A70" s="21" t="s">
        <v>1192</v>
      </c>
      <c r="B70" s="21" t="str">
        <f>LEFT(AllProjectData[[#This Row],[Fund Source and Year]],4)</f>
        <v>2023</v>
      </c>
      <c r="C70" s="21" t="str">
        <f>RIGHT(AllProjectData[[#This Row],[Fund Source and Year]],LEN(AllProjectData[[#This Row],[Fund Source and Year]])-5)</f>
        <v>LRF MAT Projects</v>
      </c>
      <c r="D70" s="22" t="s">
        <v>353</v>
      </c>
      <c r="F70" s="22">
        <v>324049</v>
      </c>
      <c r="G70" s="22" t="s">
        <v>764</v>
      </c>
      <c r="H70" s="22" t="s">
        <v>765</v>
      </c>
      <c r="I70" s="22" t="s">
        <v>766</v>
      </c>
      <c r="J70" t="s">
        <v>85</v>
      </c>
      <c r="K70" t="s">
        <v>1210</v>
      </c>
      <c r="L70" s="1">
        <v>92330</v>
      </c>
    </row>
    <row r="71" spans="1:12" ht="15.75">
      <c r="A71" s="21" t="s">
        <v>1192</v>
      </c>
      <c r="B71" s="21" t="str">
        <f>LEFT(AllProjectData[[#This Row],[Fund Source and Year]],4)</f>
        <v>2023</v>
      </c>
      <c r="C71" s="21" t="str">
        <f>RIGHT(AllProjectData[[#This Row],[Fund Source and Year]],LEN(AllProjectData[[#This Row],[Fund Source and Year]])-5)</f>
        <v>LRF MAT Projects</v>
      </c>
      <c r="D71" s="22" t="s">
        <v>353</v>
      </c>
      <c r="F71" s="22">
        <v>326599</v>
      </c>
      <c r="G71" s="22" t="s">
        <v>746</v>
      </c>
      <c r="H71" s="22" t="s">
        <v>747</v>
      </c>
      <c r="I71" s="22" t="s">
        <v>748</v>
      </c>
      <c r="J71" t="s">
        <v>85</v>
      </c>
      <c r="K71" t="s">
        <v>1211</v>
      </c>
      <c r="L71" s="1">
        <v>299000</v>
      </c>
    </row>
    <row r="72" spans="1:12" hidden="1">
      <c r="A72" t="s">
        <v>1182</v>
      </c>
      <c r="B72" t="str">
        <f>LEFT(AllProjectData[[#This Row],[Fund Source and Year]],4)</f>
        <v>2021</v>
      </c>
      <c r="C72" t="str">
        <f>RIGHT(AllProjectData[[#This Row],[Fund Source and Year]],LEN(AllProjectData[[#This Row],[Fund Source and Year]])-5)</f>
        <v>LRF Project</v>
      </c>
      <c r="D72" t="s">
        <v>353</v>
      </c>
      <c r="E72" t="s">
        <v>874</v>
      </c>
      <c r="F72" s="2">
        <v>242522</v>
      </c>
      <c r="G72" s="2" t="s">
        <v>875</v>
      </c>
      <c r="H72" t="s">
        <v>87</v>
      </c>
      <c r="I72" t="s">
        <v>86</v>
      </c>
      <c r="J72" t="s">
        <v>85</v>
      </c>
      <c r="K72" t="s">
        <v>876</v>
      </c>
      <c r="L72" s="1">
        <v>19835.019</v>
      </c>
    </row>
    <row r="73" spans="1:12" hidden="1">
      <c r="A73" s="2" t="s">
        <v>1181</v>
      </c>
      <c r="B73" s="2" t="str">
        <f>LEFT(AllProjectData[[#This Row],[Fund Source and Year]],4)</f>
        <v>2022</v>
      </c>
      <c r="C73" s="2" t="str">
        <f>RIGHT(AllProjectData[[#This Row],[Fund Source and Year]],LEN(AllProjectData[[#This Row],[Fund Source and Year]])-5)</f>
        <v>LRF Project</v>
      </c>
      <c r="D73" s="2" t="s">
        <v>353</v>
      </c>
      <c r="E73" s="2" t="s">
        <v>877</v>
      </c>
      <c r="F73" s="2">
        <v>290451</v>
      </c>
      <c r="G73" s="2" t="s">
        <v>875</v>
      </c>
      <c r="H73" s="2" t="s">
        <v>87</v>
      </c>
      <c r="I73" s="2" t="s">
        <v>89</v>
      </c>
      <c r="J73" t="s">
        <v>85</v>
      </c>
      <c r="K73" t="s">
        <v>876</v>
      </c>
      <c r="L73" s="1">
        <v>30912</v>
      </c>
    </row>
    <row r="74" spans="1:12" hidden="1">
      <c r="A74" s="2" t="s">
        <v>1188</v>
      </c>
      <c r="B74" s="2" t="str">
        <f>LEFT(AllProjectData[[#This Row],[Fund Source and Year]],4)</f>
        <v>2023</v>
      </c>
      <c r="C74" s="2" t="str">
        <f>RIGHT(AllProjectData[[#This Row],[Fund Source and Year]],LEN(AllProjectData[[#This Row],[Fund Source and Year]])-5)</f>
        <v>LRF Project</v>
      </c>
      <c r="D74" s="2" t="s">
        <v>353</v>
      </c>
      <c r="E74" s="2" t="s">
        <v>877</v>
      </c>
      <c r="F74" s="2">
        <v>290451</v>
      </c>
      <c r="G74" s="2" t="s">
        <v>875</v>
      </c>
      <c r="H74" s="2" t="s">
        <v>87</v>
      </c>
      <c r="I74" s="2" t="s">
        <v>89</v>
      </c>
      <c r="J74" t="s">
        <v>85</v>
      </c>
      <c r="K74" t="s">
        <v>876</v>
      </c>
      <c r="L74" s="1">
        <v>36916</v>
      </c>
    </row>
    <row r="75" spans="1:12" ht="15.75">
      <c r="A75" s="21" t="s">
        <v>1192</v>
      </c>
      <c r="B75" s="21" t="str">
        <f>LEFT(AllProjectData[[#This Row],[Fund Source and Year]],4)</f>
        <v>2023</v>
      </c>
      <c r="C75" s="21" t="str">
        <f>RIGHT(AllProjectData[[#This Row],[Fund Source and Year]],LEN(AllProjectData[[#This Row],[Fund Source and Year]])-5)</f>
        <v>LRF MAT Projects</v>
      </c>
      <c r="D75" s="22" t="s">
        <v>353</v>
      </c>
      <c r="F75" s="22" t="s">
        <v>1212</v>
      </c>
      <c r="G75" s="22" t="s">
        <v>390</v>
      </c>
      <c r="H75" s="22" t="s">
        <v>391</v>
      </c>
      <c r="I75" s="22" t="s">
        <v>771</v>
      </c>
      <c r="J75" t="s">
        <v>90</v>
      </c>
      <c r="K75" t="s">
        <v>1213</v>
      </c>
      <c r="L75" s="1">
        <v>237705</v>
      </c>
    </row>
    <row r="76" spans="1:12" ht="15.75">
      <c r="A76" s="21" t="s">
        <v>1192</v>
      </c>
      <c r="B76" s="21" t="str">
        <f>LEFT(AllProjectData[[#This Row],[Fund Source and Year]],4)</f>
        <v>2023</v>
      </c>
      <c r="C76" s="21" t="str">
        <f>RIGHT(AllProjectData[[#This Row],[Fund Source and Year]],LEN(AllProjectData[[#This Row],[Fund Source and Year]])-5)</f>
        <v>LRF MAT Projects</v>
      </c>
      <c r="D76" s="22" t="s">
        <v>353</v>
      </c>
      <c r="F76" s="22">
        <v>319772</v>
      </c>
      <c r="G76" s="22" t="s">
        <v>351</v>
      </c>
      <c r="H76" s="22" t="s">
        <v>352</v>
      </c>
      <c r="I76" s="22" t="s">
        <v>741</v>
      </c>
      <c r="J76" t="s">
        <v>90</v>
      </c>
      <c r="K76" t="s">
        <v>1214</v>
      </c>
      <c r="L76" s="1">
        <v>175347</v>
      </c>
    </row>
    <row r="77" spans="1:12" ht="15.75">
      <c r="A77" s="21" t="s">
        <v>1192</v>
      </c>
      <c r="B77" s="21" t="str">
        <f>LEFT(AllProjectData[[#This Row],[Fund Source and Year]],4)</f>
        <v>2023</v>
      </c>
      <c r="C77" s="21" t="str">
        <f>RIGHT(AllProjectData[[#This Row],[Fund Source and Year]],LEN(AllProjectData[[#This Row],[Fund Source and Year]])-5)</f>
        <v>LRF MAT Projects</v>
      </c>
      <c r="D77" s="22" t="s">
        <v>353</v>
      </c>
      <c r="F77" s="22">
        <v>326578</v>
      </c>
      <c r="G77" s="22" t="s">
        <v>351</v>
      </c>
      <c r="H77" s="22" t="s">
        <v>352</v>
      </c>
      <c r="I77" s="22" t="s">
        <v>740</v>
      </c>
      <c r="J77" t="s">
        <v>90</v>
      </c>
      <c r="K77" t="s">
        <v>1214</v>
      </c>
      <c r="L77" s="1">
        <v>184414</v>
      </c>
    </row>
    <row r="78" spans="1:12" ht="15.75">
      <c r="A78" s="21" t="s">
        <v>1192</v>
      </c>
      <c r="B78" s="21" t="str">
        <f>LEFT(AllProjectData[[#This Row],[Fund Source and Year]],4)</f>
        <v>2023</v>
      </c>
      <c r="C78" s="21" t="str">
        <f>RIGHT(AllProjectData[[#This Row],[Fund Source and Year]],LEN(AllProjectData[[#This Row],[Fund Source and Year]])-5)</f>
        <v>LRF MAT Projects</v>
      </c>
      <c r="D78" s="22" t="s">
        <v>353</v>
      </c>
      <c r="F78" s="22">
        <v>326631</v>
      </c>
      <c r="G78" s="22" t="s">
        <v>351</v>
      </c>
      <c r="H78" s="22" t="s">
        <v>352</v>
      </c>
      <c r="I78" s="22" t="s">
        <v>742</v>
      </c>
      <c r="J78" t="s">
        <v>90</v>
      </c>
      <c r="K78" t="s">
        <v>1214</v>
      </c>
      <c r="L78" s="1">
        <v>191604</v>
      </c>
    </row>
    <row r="79" spans="1:12" ht="15.75">
      <c r="A79" s="21" t="s">
        <v>1192</v>
      </c>
      <c r="B79" s="21" t="str">
        <f>LEFT(AllProjectData[[#This Row],[Fund Source and Year]],4)</f>
        <v>2023</v>
      </c>
      <c r="C79" s="21" t="str">
        <f>RIGHT(AllProjectData[[#This Row],[Fund Source and Year]],LEN(AllProjectData[[#This Row],[Fund Source and Year]])-5)</f>
        <v>LRF MAT Projects</v>
      </c>
      <c r="D79" s="22" t="s">
        <v>353</v>
      </c>
      <c r="F79" s="22">
        <v>326696</v>
      </c>
      <c r="G79" s="22" t="s">
        <v>351</v>
      </c>
      <c r="H79" s="22" t="s">
        <v>352</v>
      </c>
      <c r="I79" s="22" t="s">
        <v>739</v>
      </c>
      <c r="J79" t="s">
        <v>90</v>
      </c>
      <c r="K79" t="s">
        <v>1214</v>
      </c>
      <c r="L79" s="1">
        <v>107442</v>
      </c>
    </row>
    <row r="80" spans="1:12" ht="15.75">
      <c r="A80" s="21" t="s">
        <v>1184</v>
      </c>
      <c r="B80" s="21" t="str">
        <f>LEFT(AllProjectData[[#This Row],[Fund Source and Year]],4)</f>
        <v>2021</v>
      </c>
      <c r="C80" s="21" t="str">
        <f>RIGHT(AllProjectData[[#This Row],[Fund Source and Year]],LEN(AllProjectData[[#This Row],[Fund Source and Year]])-5)</f>
        <v>LRF MAT Projects</v>
      </c>
      <c r="D80" s="22" t="s">
        <v>353</v>
      </c>
      <c r="F80" s="22">
        <v>318445</v>
      </c>
      <c r="G80" s="22" t="s">
        <v>425</v>
      </c>
      <c r="H80" s="22" t="s">
        <v>426</v>
      </c>
      <c r="I80" s="22" t="s">
        <v>427</v>
      </c>
      <c r="J80" t="s">
        <v>90</v>
      </c>
      <c r="K80" t="s">
        <v>1214</v>
      </c>
      <c r="L80" s="1">
        <v>124164.04</v>
      </c>
    </row>
    <row r="81" spans="1:12" ht="15.75">
      <c r="A81" s="21" t="s">
        <v>1184</v>
      </c>
      <c r="B81" s="21" t="str">
        <f>LEFT(AllProjectData[[#This Row],[Fund Source and Year]],4)</f>
        <v>2021</v>
      </c>
      <c r="C81" s="21" t="str">
        <f>RIGHT(AllProjectData[[#This Row],[Fund Source and Year]],LEN(AllProjectData[[#This Row],[Fund Source and Year]])-5)</f>
        <v>LRF MAT Projects</v>
      </c>
      <c r="D81" s="22" t="s">
        <v>353</v>
      </c>
      <c r="F81" s="22">
        <v>318910</v>
      </c>
      <c r="G81" s="22" t="s">
        <v>351</v>
      </c>
      <c r="H81" s="22" t="s">
        <v>352</v>
      </c>
      <c r="I81" s="22" t="s">
        <v>354</v>
      </c>
      <c r="J81" t="s">
        <v>90</v>
      </c>
      <c r="K81" t="s">
        <v>1214</v>
      </c>
      <c r="L81" s="1">
        <v>40001.46</v>
      </c>
    </row>
    <row r="82" spans="1:12" ht="15.75">
      <c r="A82" s="21" t="s">
        <v>1184</v>
      </c>
      <c r="B82" s="21" t="str">
        <f>LEFT(AllProjectData[[#This Row],[Fund Source and Year]],4)</f>
        <v>2021</v>
      </c>
      <c r="C82" s="21" t="str">
        <f>RIGHT(AllProjectData[[#This Row],[Fund Source and Year]],LEN(AllProjectData[[#This Row],[Fund Source and Year]])-5)</f>
        <v>LRF MAT Projects</v>
      </c>
      <c r="D82" s="22" t="s">
        <v>353</v>
      </c>
      <c r="F82" s="22">
        <v>219351</v>
      </c>
      <c r="G82" s="22" t="s">
        <v>390</v>
      </c>
      <c r="H82" s="22" t="s">
        <v>391</v>
      </c>
      <c r="I82" s="22" t="s">
        <v>392</v>
      </c>
      <c r="J82" t="s">
        <v>90</v>
      </c>
      <c r="K82" t="s">
        <v>1213</v>
      </c>
      <c r="L82" s="1">
        <v>253376</v>
      </c>
    </row>
    <row r="83" spans="1:12" hidden="1">
      <c r="A83" t="s">
        <v>1188</v>
      </c>
      <c r="B83" t="str">
        <f>LEFT(AllProjectData[[#This Row],[Fund Source and Year]],4)</f>
        <v>2023</v>
      </c>
      <c r="C83" t="str">
        <f>RIGHT(AllProjectData[[#This Row],[Fund Source and Year]],LEN(AllProjectData[[#This Row],[Fund Source and Year]])-5)</f>
        <v>LRF Project</v>
      </c>
      <c r="D83" t="s">
        <v>353</v>
      </c>
      <c r="E83" t="s">
        <v>878</v>
      </c>
      <c r="F83" s="2">
        <v>246003</v>
      </c>
      <c r="G83" s="2" t="s">
        <v>879</v>
      </c>
      <c r="H83" t="s">
        <v>92</v>
      </c>
      <c r="I83" t="s">
        <v>91</v>
      </c>
      <c r="J83" t="s">
        <v>90</v>
      </c>
      <c r="K83" t="s">
        <v>880</v>
      </c>
      <c r="L83" s="1">
        <v>5666</v>
      </c>
    </row>
    <row r="84" spans="1:12" ht="15.75">
      <c r="A84" s="21" t="s">
        <v>1192</v>
      </c>
      <c r="B84" s="21" t="str">
        <f>LEFT(AllProjectData[[#This Row],[Fund Source and Year]],4)</f>
        <v>2023</v>
      </c>
      <c r="C84" s="21" t="str">
        <f>RIGHT(AllProjectData[[#This Row],[Fund Source and Year]],LEN(AllProjectData[[#This Row],[Fund Source and Year]])-5)</f>
        <v>LRF MAT Projects</v>
      </c>
      <c r="D84" s="22" t="s">
        <v>433</v>
      </c>
      <c r="F84" s="22">
        <v>330386</v>
      </c>
      <c r="G84" s="22" t="s">
        <v>711</v>
      </c>
      <c r="H84" s="22" t="s">
        <v>712</v>
      </c>
      <c r="I84" s="22" t="s">
        <v>713</v>
      </c>
      <c r="J84" t="s">
        <v>94</v>
      </c>
      <c r="K84" t="s">
        <v>1215</v>
      </c>
      <c r="L84" s="1">
        <v>77423</v>
      </c>
    </row>
    <row r="85" spans="1:12" ht="15.75">
      <c r="A85" s="21" t="s">
        <v>1192</v>
      </c>
      <c r="B85" s="21" t="str">
        <f>LEFT(AllProjectData[[#This Row],[Fund Source and Year]],4)</f>
        <v>2023</v>
      </c>
      <c r="C85" s="21" t="str">
        <f>RIGHT(AllProjectData[[#This Row],[Fund Source and Year]],LEN(AllProjectData[[#This Row],[Fund Source and Year]])-5)</f>
        <v>LRF MAT Projects</v>
      </c>
      <c r="D85" s="22" t="s">
        <v>433</v>
      </c>
      <c r="F85" s="22">
        <v>310032</v>
      </c>
      <c r="G85" s="22" t="s">
        <v>720</v>
      </c>
      <c r="H85" s="22" t="s">
        <v>721</v>
      </c>
      <c r="I85" s="22" t="s">
        <v>722</v>
      </c>
      <c r="J85" t="s">
        <v>94</v>
      </c>
      <c r="K85" t="s">
        <v>1215</v>
      </c>
      <c r="L85" s="1">
        <v>523224</v>
      </c>
    </row>
    <row r="86" spans="1:12" ht="15.75">
      <c r="A86" s="21" t="s">
        <v>1192</v>
      </c>
      <c r="B86" s="21" t="str">
        <f>LEFT(AllProjectData[[#This Row],[Fund Source and Year]],4)</f>
        <v>2023</v>
      </c>
      <c r="C86" s="21" t="str">
        <f>RIGHT(AllProjectData[[#This Row],[Fund Source and Year]],LEN(AllProjectData[[#This Row],[Fund Source and Year]])-5)</f>
        <v>LRF MAT Projects</v>
      </c>
      <c r="D86" s="22" t="s">
        <v>433</v>
      </c>
      <c r="F86" s="22">
        <v>330401</v>
      </c>
      <c r="G86" s="22" t="s">
        <v>705</v>
      </c>
      <c r="H86" s="22" t="s">
        <v>706</v>
      </c>
      <c r="I86" s="22" t="s">
        <v>707</v>
      </c>
      <c r="J86" t="s">
        <v>94</v>
      </c>
      <c r="K86" t="s">
        <v>883</v>
      </c>
      <c r="L86" s="1">
        <v>275045.76000000001</v>
      </c>
    </row>
    <row r="87" spans="1:12" ht="15.75">
      <c r="A87" s="21" t="s">
        <v>1192</v>
      </c>
      <c r="B87" s="21" t="str">
        <f>LEFT(AllProjectData[[#This Row],[Fund Source and Year]],4)</f>
        <v>2023</v>
      </c>
      <c r="C87" s="21" t="str">
        <f>RIGHT(AllProjectData[[#This Row],[Fund Source and Year]],LEN(AllProjectData[[#This Row],[Fund Source and Year]])-5)</f>
        <v>LRF MAT Projects</v>
      </c>
      <c r="D87" s="22" t="s">
        <v>433</v>
      </c>
      <c r="F87" s="22">
        <v>323402</v>
      </c>
      <c r="G87" s="22" t="s">
        <v>714</v>
      </c>
      <c r="H87" s="22" t="s">
        <v>715</v>
      </c>
      <c r="I87" s="22" t="s">
        <v>716</v>
      </c>
      <c r="J87" t="s">
        <v>94</v>
      </c>
      <c r="K87" t="s">
        <v>883</v>
      </c>
      <c r="L87" s="1">
        <v>359104.36</v>
      </c>
    </row>
    <row r="88" spans="1:12" ht="15.75">
      <c r="A88" s="21" t="s">
        <v>1192</v>
      </c>
      <c r="B88" s="21" t="str">
        <f>LEFT(AllProjectData[[#This Row],[Fund Source and Year]],4)</f>
        <v>2023</v>
      </c>
      <c r="C88" s="21" t="str">
        <f>RIGHT(AllProjectData[[#This Row],[Fund Source and Year]],LEN(AllProjectData[[#This Row],[Fund Source and Year]])-5)</f>
        <v>LRF MAT Projects</v>
      </c>
      <c r="D88" s="22" t="s">
        <v>433</v>
      </c>
      <c r="F88" s="22">
        <v>330637</v>
      </c>
      <c r="G88" s="22" t="s">
        <v>723</v>
      </c>
      <c r="H88" s="22" t="s">
        <v>724</v>
      </c>
      <c r="I88" s="22" t="s">
        <v>725</v>
      </c>
      <c r="J88" t="s">
        <v>94</v>
      </c>
      <c r="K88" t="s">
        <v>883</v>
      </c>
      <c r="L88" s="1">
        <v>259329.6</v>
      </c>
    </row>
    <row r="89" spans="1:12" ht="15.75">
      <c r="A89" s="21" t="s">
        <v>1184</v>
      </c>
      <c r="B89" s="21" t="str">
        <f>LEFT(AllProjectData[[#This Row],[Fund Source and Year]],4)</f>
        <v>2021</v>
      </c>
      <c r="C89" s="21" t="str">
        <f>RIGHT(AllProjectData[[#This Row],[Fund Source and Year]],LEN(AllProjectData[[#This Row],[Fund Source and Year]])-5)</f>
        <v>LRF MAT Projects</v>
      </c>
      <c r="D89" s="22" t="s">
        <v>433</v>
      </c>
      <c r="F89" s="22">
        <v>227046</v>
      </c>
      <c r="G89" s="22" t="s">
        <v>431</v>
      </c>
      <c r="H89" s="22" t="s">
        <v>432</v>
      </c>
      <c r="I89" s="22" t="s">
        <v>434</v>
      </c>
      <c r="J89" t="s">
        <v>94</v>
      </c>
      <c r="K89" t="s">
        <v>883</v>
      </c>
      <c r="L89" s="1">
        <v>82300</v>
      </c>
    </row>
    <row r="90" spans="1:12" hidden="1">
      <c r="A90" t="s">
        <v>1188</v>
      </c>
      <c r="B90" t="str">
        <f>LEFT(AllProjectData[[#This Row],[Fund Source and Year]],4)</f>
        <v>2023</v>
      </c>
      <c r="C90" t="str">
        <f>RIGHT(AllProjectData[[#This Row],[Fund Source and Year]],LEN(AllProjectData[[#This Row],[Fund Source and Year]])-5)</f>
        <v>LRF Project</v>
      </c>
      <c r="D90" t="s">
        <v>433</v>
      </c>
      <c r="E90" t="s">
        <v>881</v>
      </c>
      <c r="F90" s="2">
        <v>318735</v>
      </c>
      <c r="G90" s="2" t="s">
        <v>1126</v>
      </c>
      <c r="H90" t="s">
        <v>1216</v>
      </c>
      <c r="I90" t="s">
        <v>95</v>
      </c>
      <c r="J90" t="s">
        <v>94</v>
      </c>
      <c r="K90" t="s">
        <v>883</v>
      </c>
      <c r="L90" s="1">
        <v>13131.870370370369</v>
      </c>
    </row>
    <row r="91" spans="1:12" hidden="1">
      <c r="A91" t="s">
        <v>1188</v>
      </c>
      <c r="B91" t="str">
        <f>LEFT(AllProjectData[[#This Row],[Fund Source and Year]],4)</f>
        <v>2023</v>
      </c>
      <c r="C91" t="str">
        <f>RIGHT(AllProjectData[[#This Row],[Fund Source and Year]],LEN(AllProjectData[[#This Row],[Fund Source and Year]])-5)</f>
        <v>LRF Project</v>
      </c>
      <c r="D91" t="s">
        <v>433</v>
      </c>
      <c r="E91" t="s">
        <v>881</v>
      </c>
      <c r="F91" s="2">
        <v>318732</v>
      </c>
      <c r="G91" s="2" t="s">
        <v>885</v>
      </c>
      <c r="H91" t="s">
        <v>99</v>
      </c>
      <c r="I91" t="s">
        <v>95</v>
      </c>
      <c r="J91" t="s">
        <v>94</v>
      </c>
      <c r="K91" t="s">
        <v>883</v>
      </c>
      <c r="L91" s="1">
        <v>14047.462962962962</v>
      </c>
    </row>
    <row r="92" spans="1:12" hidden="1">
      <c r="A92" t="s">
        <v>1188</v>
      </c>
      <c r="B92" t="str">
        <f>LEFT(AllProjectData[[#This Row],[Fund Source and Year]],4)</f>
        <v>2023</v>
      </c>
      <c r="C92" t="str">
        <f>RIGHT(AllProjectData[[#This Row],[Fund Source and Year]],LEN(AllProjectData[[#This Row],[Fund Source and Year]])-5)</f>
        <v>LRF Project</v>
      </c>
      <c r="D92" t="s">
        <v>433</v>
      </c>
      <c r="E92" t="s">
        <v>881</v>
      </c>
      <c r="F92" s="2">
        <v>318734</v>
      </c>
      <c r="G92" s="2" t="s">
        <v>431</v>
      </c>
      <c r="H92" t="s">
        <v>432</v>
      </c>
      <c r="I92" t="s">
        <v>95</v>
      </c>
      <c r="J92" t="s">
        <v>94</v>
      </c>
      <c r="K92" t="s">
        <v>883</v>
      </c>
      <c r="L92" s="1">
        <v>3359.7222222222222</v>
      </c>
    </row>
    <row r="93" spans="1:12" hidden="1">
      <c r="A93" t="s">
        <v>1183</v>
      </c>
      <c r="B93" t="str">
        <f>LEFT(AllProjectData[[#This Row],[Fund Source and Year]],4)</f>
        <v>2024</v>
      </c>
      <c r="C93" t="str">
        <f>RIGHT(AllProjectData[[#This Row],[Fund Source and Year]],LEN(AllProjectData[[#This Row],[Fund Source and Year]])-5)</f>
        <v>LRF Project</v>
      </c>
      <c r="D93" t="s">
        <v>433</v>
      </c>
      <c r="E93" t="s">
        <v>884</v>
      </c>
      <c r="F93" s="2">
        <v>326181</v>
      </c>
      <c r="G93" s="2" t="s">
        <v>885</v>
      </c>
      <c r="H93" t="s">
        <v>99</v>
      </c>
      <c r="I93" t="s">
        <v>98</v>
      </c>
      <c r="J93" t="s">
        <v>94</v>
      </c>
      <c r="K93" t="s">
        <v>883</v>
      </c>
      <c r="L93" s="1">
        <v>33599</v>
      </c>
    </row>
    <row r="94" spans="1:12" ht="15.75">
      <c r="A94" s="21" t="s">
        <v>1192</v>
      </c>
      <c r="B94" s="21" t="str">
        <f>LEFT(AllProjectData[[#This Row],[Fund Source and Year]],4)</f>
        <v>2023</v>
      </c>
      <c r="C94" s="21" t="str">
        <f>RIGHT(AllProjectData[[#This Row],[Fund Source and Year]],LEN(AllProjectData[[#This Row],[Fund Source and Year]])-5)</f>
        <v>LRF MAT Projects</v>
      </c>
      <c r="D94" s="22" t="s">
        <v>433</v>
      </c>
      <c r="F94" s="22">
        <v>330294</v>
      </c>
      <c r="G94" s="22" t="s">
        <v>708</v>
      </c>
      <c r="H94" s="22" t="s">
        <v>709</v>
      </c>
      <c r="I94" s="22" t="s">
        <v>710</v>
      </c>
      <c r="J94" t="s">
        <v>100</v>
      </c>
      <c r="K94" t="s">
        <v>889</v>
      </c>
      <c r="L94" s="1">
        <v>89662.69</v>
      </c>
    </row>
    <row r="95" spans="1:12" hidden="1">
      <c r="A95" t="s">
        <v>1188</v>
      </c>
      <c r="B95" t="str">
        <f>LEFT(AllProjectData[[#This Row],[Fund Source and Year]],4)</f>
        <v>2023</v>
      </c>
      <c r="C95" t="str">
        <f>RIGHT(AllProjectData[[#This Row],[Fund Source and Year]],LEN(AllProjectData[[#This Row],[Fund Source and Year]])-5)</f>
        <v>LRF Project</v>
      </c>
      <c r="D95" t="s">
        <v>433</v>
      </c>
      <c r="E95" t="s">
        <v>886</v>
      </c>
      <c r="F95" s="2" t="s">
        <v>887</v>
      </c>
      <c r="G95" s="2" t="s">
        <v>708</v>
      </c>
      <c r="H95" t="s">
        <v>1217</v>
      </c>
      <c r="I95" t="s">
        <v>101</v>
      </c>
      <c r="J95" t="s">
        <v>100</v>
      </c>
      <c r="K95" t="s">
        <v>889</v>
      </c>
      <c r="L95" s="1">
        <v>4626</v>
      </c>
    </row>
    <row r="96" spans="1:12" hidden="1">
      <c r="A96" t="s">
        <v>1188</v>
      </c>
      <c r="B96" t="str">
        <f>LEFT(AllProjectData[[#This Row],[Fund Source and Year]],4)</f>
        <v>2023</v>
      </c>
      <c r="C96" t="str">
        <f>RIGHT(AllProjectData[[#This Row],[Fund Source and Year]],LEN(AllProjectData[[#This Row],[Fund Source and Year]])-5)</f>
        <v>LRF Project</v>
      </c>
      <c r="D96" t="s">
        <v>433</v>
      </c>
      <c r="E96" t="s">
        <v>886</v>
      </c>
      <c r="F96" s="2" t="s">
        <v>887</v>
      </c>
      <c r="G96" s="2" t="s">
        <v>1131</v>
      </c>
      <c r="H96" t="s">
        <v>1218</v>
      </c>
      <c r="I96" t="s">
        <v>101</v>
      </c>
      <c r="J96" t="s">
        <v>100</v>
      </c>
      <c r="K96" t="s">
        <v>889</v>
      </c>
      <c r="L96" s="1">
        <v>1958</v>
      </c>
    </row>
    <row r="97" spans="1:12" hidden="1">
      <c r="A97" t="s">
        <v>1188</v>
      </c>
      <c r="B97" t="str">
        <f>LEFT(AllProjectData[[#This Row],[Fund Source and Year]],4)</f>
        <v>2023</v>
      </c>
      <c r="C97" t="str">
        <f>RIGHT(AllProjectData[[#This Row],[Fund Source and Year]],LEN(AllProjectData[[#This Row],[Fund Source and Year]])-5)</f>
        <v>LRF Project</v>
      </c>
      <c r="D97" t="s">
        <v>433</v>
      </c>
      <c r="E97" t="s">
        <v>886</v>
      </c>
      <c r="F97" s="2" t="s">
        <v>887</v>
      </c>
      <c r="G97" s="2" t="s">
        <v>1132</v>
      </c>
      <c r="H97" t="s">
        <v>1219</v>
      </c>
      <c r="I97" t="s">
        <v>101</v>
      </c>
      <c r="J97" t="s">
        <v>100</v>
      </c>
      <c r="K97" t="s">
        <v>889</v>
      </c>
      <c r="L97" s="1">
        <v>3348</v>
      </c>
    </row>
    <row r="98" spans="1:12">
      <c r="A98" s="21" t="s">
        <v>1192</v>
      </c>
      <c r="B98" s="21" t="str">
        <f>LEFT(AllProjectData[[#This Row],[Fund Source and Year]],4)</f>
        <v>2023</v>
      </c>
      <c r="C98" s="21" t="str">
        <f>RIGHT(AllProjectData[[#This Row],[Fund Source and Year]],LEN(AllProjectData[[#This Row],[Fund Source and Year]])-5)</f>
        <v>LRF MAT Projects</v>
      </c>
      <c r="D98" t="s">
        <v>362</v>
      </c>
      <c r="F98" s="2" t="s">
        <v>1220</v>
      </c>
      <c r="G98" t="s">
        <v>438</v>
      </c>
      <c r="H98" t="s">
        <v>439</v>
      </c>
      <c r="I98" t="s">
        <v>597</v>
      </c>
      <c r="J98" t="s">
        <v>104</v>
      </c>
      <c r="K98" t="s">
        <v>1221</v>
      </c>
      <c r="L98" s="1">
        <v>266251</v>
      </c>
    </row>
    <row r="99" spans="1:12">
      <c r="A99" s="21" t="s">
        <v>1192</v>
      </c>
      <c r="B99" s="21" t="str">
        <f>LEFT(AllProjectData[[#This Row],[Fund Source and Year]],4)</f>
        <v>2023</v>
      </c>
      <c r="C99" s="21" t="str">
        <f>RIGHT(AllProjectData[[#This Row],[Fund Source and Year]],LEN(AllProjectData[[#This Row],[Fund Source and Year]])-5)</f>
        <v>LRF MAT Projects</v>
      </c>
      <c r="D99" t="s">
        <v>362</v>
      </c>
      <c r="F99" s="2" t="s">
        <v>1222</v>
      </c>
      <c r="G99" t="s">
        <v>438</v>
      </c>
      <c r="H99" t="s">
        <v>439</v>
      </c>
      <c r="I99" t="s">
        <v>599</v>
      </c>
      <c r="J99" t="s">
        <v>104</v>
      </c>
      <c r="K99" t="s">
        <v>1221</v>
      </c>
      <c r="L99" s="1">
        <v>49464</v>
      </c>
    </row>
    <row r="100" spans="1:12">
      <c r="A100" s="21" t="s">
        <v>1184</v>
      </c>
      <c r="B100" s="21" t="str">
        <f>LEFT(AllProjectData[[#This Row],[Fund Source and Year]],4)</f>
        <v>2021</v>
      </c>
      <c r="C100" s="21" t="str">
        <f>RIGHT(AllProjectData[[#This Row],[Fund Source and Year]],LEN(AllProjectData[[#This Row],[Fund Source and Year]])-5)</f>
        <v>LRF MAT Projects</v>
      </c>
      <c r="D100" s="12" t="s">
        <v>362</v>
      </c>
      <c r="F100" s="12">
        <v>313859</v>
      </c>
      <c r="G100" s="12" t="s">
        <v>438</v>
      </c>
      <c r="H100" s="11" t="s">
        <v>439</v>
      </c>
      <c r="I100" s="21" t="s">
        <v>1223</v>
      </c>
      <c r="J100" t="s">
        <v>104</v>
      </c>
      <c r="K100" t="s">
        <v>1221</v>
      </c>
      <c r="L100" s="1">
        <v>122830</v>
      </c>
    </row>
    <row r="101" spans="1:12" hidden="1">
      <c r="A101" t="s">
        <v>1188</v>
      </c>
      <c r="B101" t="str">
        <f>LEFT(AllProjectData[[#This Row],[Fund Source and Year]],4)</f>
        <v>2023</v>
      </c>
      <c r="C101" t="str">
        <f>RIGHT(AllProjectData[[#This Row],[Fund Source and Year]],LEN(AllProjectData[[#This Row],[Fund Source and Year]])-5)</f>
        <v>LRF Project</v>
      </c>
      <c r="D101" t="s">
        <v>362</v>
      </c>
      <c r="E101" t="s">
        <v>890</v>
      </c>
      <c r="F101" s="2">
        <v>318674</v>
      </c>
      <c r="G101" s="2" t="s">
        <v>891</v>
      </c>
      <c r="H101" t="s">
        <v>106</v>
      </c>
      <c r="I101" t="s">
        <v>105</v>
      </c>
      <c r="J101" t="s">
        <v>104</v>
      </c>
      <c r="K101" t="s">
        <v>892</v>
      </c>
      <c r="L101" s="1">
        <v>14812</v>
      </c>
    </row>
    <row r="102" spans="1:12">
      <c r="A102" s="21" t="s">
        <v>1192</v>
      </c>
      <c r="B102" s="21" t="str">
        <f>LEFT(AllProjectData[[#This Row],[Fund Source and Year]],4)</f>
        <v>2023</v>
      </c>
      <c r="C102" s="21" t="str">
        <f>RIGHT(AllProjectData[[#This Row],[Fund Source and Year]],LEN(AllProjectData[[#This Row],[Fund Source and Year]])-5)</f>
        <v>LRF MAT Projects</v>
      </c>
      <c r="D102" t="s">
        <v>362</v>
      </c>
      <c r="F102" s="2" t="s">
        <v>1224</v>
      </c>
      <c r="G102" t="s">
        <v>387</v>
      </c>
      <c r="H102" t="s">
        <v>388</v>
      </c>
      <c r="I102" t="s">
        <v>601</v>
      </c>
      <c r="J102" t="s">
        <v>333</v>
      </c>
      <c r="K102" t="s">
        <v>1225</v>
      </c>
      <c r="L102" s="1">
        <v>431195</v>
      </c>
    </row>
    <row r="103" spans="1:12">
      <c r="A103" s="21" t="s">
        <v>1184</v>
      </c>
      <c r="B103" s="21" t="str">
        <f>LEFT(AllProjectData[[#This Row],[Fund Source and Year]],4)</f>
        <v>2021</v>
      </c>
      <c r="C103" s="21" t="str">
        <f>RIGHT(AllProjectData[[#This Row],[Fund Source and Year]],LEN(AllProjectData[[#This Row],[Fund Source and Year]])-5)</f>
        <v>LRF MAT Projects</v>
      </c>
      <c r="D103" s="12" t="s">
        <v>362</v>
      </c>
      <c r="F103" s="12">
        <v>256281</v>
      </c>
      <c r="G103" s="12" t="s">
        <v>387</v>
      </c>
      <c r="H103" s="11" t="s">
        <v>388</v>
      </c>
      <c r="I103" s="21" t="s">
        <v>1226</v>
      </c>
      <c r="J103" t="s">
        <v>333</v>
      </c>
      <c r="K103" t="s">
        <v>1225</v>
      </c>
      <c r="L103" s="1">
        <v>89118</v>
      </c>
    </row>
    <row r="104" spans="1:12" ht="15.75">
      <c r="A104" s="21" t="s">
        <v>1192</v>
      </c>
      <c r="B104" s="21" t="str">
        <f>LEFT(AllProjectData[[#This Row],[Fund Source and Year]],4)</f>
        <v>2023</v>
      </c>
      <c r="C104" s="21" t="str">
        <f>RIGHT(AllProjectData[[#This Row],[Fund Source and Year]],LEN(AllProjectData[[#This Row],[Fund Source and Year]])-5)</f>
        <v>LRF MAT Projects</v>
      </c>
      <c r="D104" s="22" t="s">
        <v>353</v>
      </c>
      <c r="F104" s="22">
        <v>278171</v>
      </c>
      <c r="G104" s="22" t="s">
        <v>734</v>
      </c>
      <c r="H104" s="22" t="s">
        <v>735</v>
      </c>
      <c r="I104" s="22" t="s">
        <v>738</v>
      </c>
      <c r="J104" t="s">
        <v>108</v>
      </c>
      <c r="K104" t="s">
        <v>895</v>
      </c>
      <c r="L104" s="1">
        <v>53995</v>
      </c>
    </row>
    <row r="105" spans="1:12" ht="15.75">
      <c r="A105" s="21" t="s">
        <v>1192</v>
      </c>
      <c r="B105" s="21" t="str">
        <f>LEFT(AllProjectData[[#This Row],[Fund Source and Year]],4)</f>
        <v>2023</v>
      </c>
      <c r="C105" s="21" t="str">
        <f>RIGHT(AllProjectData[[#This Row],[Fund Source and Year]],LEN(AllProjectData[[#This Row],[Fund Source and Year]])-5)</f>
        <v>LRF MAT Projects</v>
      </c>
      <c r="D105" s="22" t="s">
        <v>353</v>
      </c>
      <c r="F105" s="22" t="s">
        <v>1227</v>
      </c>
      <c r="G105" s="22" t="s">
        <v>734</v>
      </c>
      <c r="H105" s="22" t="s">
        <v>735</v>
      </c>
      <c r="I105" s="22" t="s">
        <v>737</v>
      </c>
      <c r="J105" t="s">
        <v>108</v>
      </c>
      <c r="K105" t="s">
        <v>895</v>
      </c>
      <c r="L105" s="1">
        <v>70252</v>
      </c>
    </row>
    <row r="106" spans="1:12" ht="15.75">
      <c r="A106" s="21" t="s">
        <v>1192</v>
      </c>
      <c r="B106" s="21" t="str">
        <f>LEFT(AllProjectData[[#This Row],[Fund Source and Year]],4)</f>
        <v>2023</v>
      </c>
      <c r="C106" s="21" t="str">
        <f>RIGHT(AllProjectData[[#This Row],[Fund Source and Year]],LEN(AllProjectData[[#This Row],[Fund Source and Year]])-5)</f>
        <v>LRF MAT Projects</v>
      </c>
      <c r="D106" s="22" t="s">
        <v>353</v>
      </c>
      <c r="F106" s="22">
        <v>320833</v>
      </c>
      <c r="G106" s="22" t="s">
        <v>753</v>
      </c>
      <c r="H106" s="22" t="s">
        <v>754</v>
      </c>
      <c r="I106" s="22" t="s">
        <v>755</v>
      </c>
      <c r="J106" t="s">
        <v>108</v>
      </c>
      <c r="K106" t="s">
        <v>895</v>
      </c>
      <c r="L106" s="1">
        <v>194176</v>
      </c>
    </row>
    <row r="107" spans="1:12" hidden="1">
      <c r="A107" t="s">
        <v>1182</v>
      </c>
      <c r="B107" t="str">
        <f>LEFT(AllProjectData[[#This Row],[Fund Source and Year]],4)</f>
        <v>2021</v>
      </c>
      <c r="C107" t="str">
        <f>RIGHT(AllProjectData[[#This Row],[Fund Source and Year]],LEN(AllProjectData[[#This Row],[Fund Source and Year]])-5)</f>
        <v>LRF Project</v>
      </c>
      <c r="D107" t="s">
        <v>353</v>
      </c>
      <c r="E107" t="s">
        <v>893</v>
      </c>
      <c r="F107" s="2">
        <v>217837</v>
      </c>
      <c r="G107" s="2" t="s">
        <v>894</v>
      </c>
      <c r="H107" t="s">
        <v>110</v>
      </c>
      <c r="I107" t="s">
        <v>112</v>
      </c>
      <c r="J107" t="s">
        <v>108</v>
      </c>
      <c r="K107" t="s">
        <v>895</v>
      </c>
      <c r="L107" s="1">
        <v>8653.0259999999998</v>
      </c>
    </row>
    <row r="108" spans="1:12" hidden="1">
      <c r="A108" t="s">
        <v>1181</v>
      </c>
      <c r="B108" t="str">
        <f>LEFT(AllProjectData[[#This Row],[Fund Source and Year]],4)</f>
        <v>2022</v>
      </c>
      <c r="C108" t="str">
        <f>RIGHT(AllProjectData[[#This Row],[Fund Source and Year]],LEN(AllProjectData[[#This Row],[Fund Source and Year]])-5)</f>
        <v>LRF Project</v>
      </c>
      <c r="D108" t="s">
        <v>353</v>
      </c>
      <c r="E108" t="s">
        <v>896</v>
      </c>
      <c r="F108" s="2">
        <v>239273</v>
      </c>
      <c r="G108" s="2" t="s">
        <v>894</v>
      </c>
      <c r="H108" t="s">
        <v>110</v>
      </c>
      <c r="I108" t="s">
        <v>109</v>
      </c>
      <c r="J108" t="s">
        <v>108</v>
      </c>
      <c r="K108" t="s">
        <v>895</v>
      </c>
      <c r="L108" s="1">
        <v>10128</v>
      </c>
    </row>
    <row r="109" spans="1:12" ht="15.75">
      <c r="A109" s="21" t="s">
        <v>1192</v>
      </c>
      <c r="B109" s="21" t="str">
        <f>LEFT(AllProjectData[[#This Row],[Fund Source and Year]],4)</f>
        <v>2023</v>
      </c>
      <c r="C109" s="21" t="str">
        <f>RIGHT(AllProjectData[[#This Row],[Fund Source and Year]],LEN(AllProjectData[[#This Row],[Fund Source and Year]])-5)</f>
        <v>LRF MAT Projects</v>
      </c>
      <c r="D109" s="22" t="s">
        <v>353</v>
      </c>
      <c r="F109" s="22">
        <v>322256</v>
      </c>
      <c r="G109" s="22" t="s">
        <v>370</v>
      </c>
      <c r="H109" s="22" t="s">
        <v>371</v>
      </c>
      <c r="I109" s="22" t="s">
        <v>756</v>
      </c>
      <c r="J109" t="s">
        <v>334</v>
      </c>
      <c r="K109" t="s">
        <v>1228</v>
      </c>
      <c r="L109" s="1">
        <v>142953</v>
      </c>
    </row>
    <row r="110" spans="1:12" ht="15.75">
      <c r="A110" s="21" t="s">
        <v>1184</v>
      </c>
      <c r="B110" s="21" t="str">
        <f>LEFT(AllProjectData[[#This Row],[Fund Source and Year]],4)</f>
        <v>2021</v>
      </c>
      <c r="C110" s="21" t="str">
        <f>RIGHT(AllProjectData[[#This Row],[Fund Source and Year]],LEN(AllProjectData[[#This Row],[Fund Source and Year]])-5)</f>
        <v>LRF MAT Projects</v>
      </c>
      <c r="D110" s="22" t="s">
        <v>353</v>
      </c>
      <c r="F110" s="22">
        <v>318340</v>
      </c>
      <c r="G110" s="22" t="s">
        <v>370</v>
      </c>
      <c r="H110" s="22" t="s">
        <v>371</v>
      </c>
      <c r="I110" s="22" t="s">
        <v>372</v>
      </c>
      <c r="J110" t="s">
        <v>334</v>
      </c>
      <c r="K110" t="s">
        <v>1228</v>
      </c>
      <c r="L110" s="1">
        <v>151143</v>
      </c>
    </row>
    <row r="111" spans="1:12" hidden="1">
      <c r="A111" t="s">
        <v>1181</v>
      </c>
      <c r="B111" t="str">
        <f>LEFT(AllProjectData[[#This Row],[Fund Source and Year]],4)</f>
        <v>2022</v>
      </c>
      <c r="C111" t="str">
        <f>RIGHT(AllProjectData[[#This Row],[Fund Source and Year]],LEN(AllProjectData[[#This Row],[Fund Source and Year]])-5)</f>
        <v>LRF Project</v>
      </c>
      <c r="D111" t="s">
        <v>368</v>
      </c>
      <c r="E111" t="s">
        <v>897</v>
      </c>
      <c r="F111" s="2">
        <v>317529</v>
      </c>
      <c r="G111" s="2" t="s">
        <v>898</v>
      </c>
      <c r="H111" t="s">
        <v>118</v>
      </c>
      <c r="I111" t="s">
        <v>117</v>
      </c>
      <c r="J111" t="s">
        <v>113</v>
      </c>
      <c r="K111" t="s">
        <v>899</v>
      </c>
      <c r="L111" s="1">
        <v>27352</v>
      </c>
    </row>
    <row r="112" spans="1:12">
      <c r="A112" s="21" t="s">
        <v>1192</v>
      </c>
      <c r="B112" s="21" t="str">
        <f>LEFT(AllProjectData[[#This Row],[Fund Source and Year]],4)</f>
        <v>2023</v>
      </c>
      <c r="C112" s="21" t="str">
        <f>RIGHT(AllProjectData[[#This Row],[Fund Source and Year]],LEN(AllProjectData[[#This Row],[Fund Source and Year]])-5)</f>
        <v>LRF MAT Projects</v>
      </c>
      <c r="D112" s="11" t="s">
        <v>368</v>
      </c>
      <c r="F112" s="12">
        <v>326711</v>
      </c>
      <c r="G112" s="11" t="s">
        <v>645</v>
      </c>
      <c r="H112" s="11" t="s">
        <v>646</v>
      </c>
      <c r="I112" s="11" t="s">
        <v>647</v>
      </c>
      <c r="J112" t="s">
        <v>113</v>
      </c>
      <c r="K112" t="s">
        <v>1229</v>
      </c>
      <c r="L112" s="1">
        <v>120000</v>
      </c>
    </row>
    <row r="113" spans="1:12" ht="15.75">
      <c r="A113" s="21" t="s">
        <v>1184</v>
      </c>
      <c r="B113" s="21" t="str">
        <f>LEFT(AllProjectData[[#This Row],[Fund Source and Year]],4)</f>
        <v>2021</v>
      </c>
      <c r="C113" s="21" t="str">
        <f>RIGHT(AllProjectData[[#This Row],[Fund Source and Year]],LEN(AllProjectData[[#This Row],[Fund Source and Year]])-5)</f>
        <v>LRF MAT Projects</v>
      </c>
      <c r="D113" s="22" t="s">
        <v>353</v>
      </c>
      <c r="F113" s="22" t="s">
        <v>1230</v>
      </c>
      <c r="G113" s="22" t="s">
        <v>522</v>
      </c>
      <c r="H113" s="22" t="s">
        <v>523</v>
      </c>
      <c r="I113" s="22" t="s">
        <v>524</v>
      </c>
      <c r="J113" t="s">
        <v>113</v>
      </c>
      <c r="K113" t="s">
        <v>1231</v>
      </c>
      <c r="L113" s="1">
        <v>94812</v>
      </c>
    </row>
    <row r="114" spans="1:12">
      <c r="A114" s="21" t="s">
        <v>1192</v>
      </c>
      <c r="B114" s="21" t="str">
        <f>LEFT(AllProjectData[[#This Row],[Fund Source and Year]],4)</f>
        <v>2023</v>
      </c>
      <c r="C114" s="21" t="str">
        <f>RIGHT(AllProjectData[[#This Row],[Fund Source and Year]],LEN(AllProjectData[[#This Row],[Fund Source and Year]])-5)</f>
        <v>LRF MAT Projects</v>
      </c>
      <c r="D114" s="11" t="s">
        <v>368</v>
      </c>
      <c r="F114" s="12">
        <v>326730</v>
      </c>
      <c r="G114" s="11" t="s">
        <v>544</v>
      </c>
      <c r="H114" s="11" t="s">
        <v>545</v>
      </c>
      <c r="I114" s="11" t="s">
        <v>652</v>
      </c>
      <c r="J114" t="s">
        <v>113</v>
      </c>
      <c r="K114" t="s">
        <v>1232</v>
      </c>
      <c r="L114" s="1">
        <v>120000</v>
      </c>
    </row>
    <row r="115" spans="1:12">
      <c r="A115" s="21" t="s">
        <v>1192</v>
      </c>
      <c r="B115" s="21" t="str">
        <f>LEFT(AllProjectData[[#This Row],[Fund Source and Year]],4)</f>
        <v>2023</v>
      </c>
      <c r="C115" s="21" t="str">
        <f>RIGHT(AllProjectData[[#This Row],[Fund Source and Year]],LEN(AllProjectData[[#This Row],[Fund Source and Year]])-5)</f>
        <v>LRF MAT Projects</v>
      </c>
      <c r="D115" s="11" t="s">
        <v>368</v>
      </c>
      <c r="F115" s="12">
        <v>326714</v>
      </c>
      <c r="G115" s="11" t="s">
        <v>547</v>
      </c>
      <c r="H115" s="11" t="s">
        <v>548</v>
      </c>
      <c r="I115" s="11" t="s">
        <v>649</v>
      </c>
      <c r="J115" t="s">
        <v>113</v>
      </c>
      <c r="K115" t="s">
        <v>1232</v>
      </c>
      <c r="L115" s="1">
        <v>110000</v>
      </c>
    </row>
    <row r="116" spans="1:12" ht="15.75">
      <c r="A116" s="21" t="s">
        <v>1184</v>
      </c>
      <c r="B116" s="21" t="str">
        <f>LEFT(AllProjectData[[#This Row],[Fund Source and Year]],4)</f>
        <v>2021</v>
      </c>
      <c r="C116" s="21" t="str">
        <f>RIGHT(AllProjectData[[#This Row],[Fund Source and Year]],LEN(AllProjectData[[#This Row],[Fund Source and Year]])-5)</f>
        <v>LRF MAT Projects</v>
      </c>
      <c r="D116" s="22" t="s">
        <v>353</v>
      </c>
      <c r="F116" s="22" t="s">
        <v>1233</v>
      </c>
      <c r="G116" s="22" t="s">
        <v>547</v>
      </c>
      <c r="H116" s="22" t="s">
        <v>1234</v>
      </c>
      <c r="I116" s="22" t="s">
        <v>549</v>
      </c>
      <c r="J116" t="s">
        <v>113</v>
      </c>
      <c r="K116" t="s">
        <v>1232</v>
      </c>
      <c r="L116" s="1">
        <v>88702</v>
      </c>
    </row>
    <row r="117" spans="1:12" ht="15.75">
      <c r="A117" s="21" t="s">
        <v>1184</v>
      </c>
      <c r="B117" s="21" t="str">
        <f>LEFT(AllProjectData[[#This Row],[Fund Source and Year]],4)</f>
        <v>2021</v>
      </c>
      <c r="C117" s="21" t="str">
        <f>RIGHT(AllProjectData[[#This Row],[Fund Source and Year]],LEN(AllProjectData[[#This Row],[Fund Source and Year]])-5)</f>
        <v>LRF MAT Projects</v>
      </c>
      <c r="D117" s="22" t="s">
        <v>353</v>
      </c>
      <c r="F117" s="22" t="s">
        <v>1235</v>
      </c>
      <c r="G117" s="22" t="s">
        <v>544</v>
      </c>
      <c r="H117" s="22" t="s">
        <v>1236</v>
      </c>
      <c r="I117" s="22" t="s">
        <v>546</v>
      </c>
      <c r="J117" t="s">
        <v>113</v>
      </c>
      <c r="K117" t="s">
        <v>1232</v>
      </c>
      <c r="L117" s="1">
        <v>89832</v>
      </c>
    </row>
    <row r="118" spans="1:12">
      <c r="A118" s="21" t="s">
        <v>1192</v>
      </c>
      <c r="B118" s="21" t="str">
        <f>LEFT(AllProjectData[[#This Row],[Fund Source and Year]],4)</f>
        <v>2023</v>
      </c>
      <c r="C118" s="21" t="str">
        <f>RIGHT(AllProjectData[[#This Row],[Fund Source and Year]],LEN(AllProjectData[[#This Row],[Fund Source and Year]])-5)</f>
        <v>LRF MAT Projects</v>
      </c>
      <c r="D118" s="11" t="s">
        <v>368</v>
      </c>
      <c r="F118" s="12">
        <v>326652</v>
      </c>
      <c r="G118" s="11" t="s">
        <v>533</v>
      </c>
      <c r="H118" s="11" t="s">
        <v>534</v>
      </c>
      <c r="I118" s="11" t="s">
        <v>629</v>
      </c>
      <c r="J118" t="s">
        <v>113</v>
      </c>
      <c r="K118" t="s">
        <v>902</v>
      </c>
      <c r="L118" s="1">
        <v>250000</v>
      </c>
    </row>
    <row r="119" spans="1:12" ht="15.75">
      <c r="A119" s="21" t="s">
        <v>1184</v>
      </c>
      <c r="B119" s="21" t="str">
        <f>LEFT(AllProjectData[[#This Row],[Fund Source and Year]],4)</f>
        <v>2021</v>
      </c>
      <c r="C119" s="21" t="str">
        <f>RIGHT(AllProjectData[[#This Row],[Fund Source and Year]],LEN(AllProjectData[[#This Row],[Fund Source and Year]])-5)</f>
        <v>LRF MAT Projects</v>
      </c>
      <c r="D119" s="22" t="s">
        <v>353</v>
      </c>
      <c r="F119" s="22" t="s">
        <v>1237</v>
      </c>
      <c r="G119" s="22" t="s">
        <v>533</v>
      </c>
      <c r="H119" s="22" t="s">
        <v>1238</v>
      </c>
      <c r="I119" s="22" t="s">
        <v>1239</v>
      </c>
      <c r="J119" t="s">
        <v>113</v>
      </c>
      <c r="K119" t="s">
        <v>902</v>
      </c>
      <c r="L119" s="1">
        <v>232744</v>
      </c>
    </row>
    <row r="120" spans="1:12" ht="15.75">
      <c r="A120" s="21" t="s">
        <v>1184</v>
      </c>
      <c r="B120" s="21" t="str">
        <f>LEFT(AllProjectData[[#This Row],[Fund Source and Year]],4)</f>
        <v>2021</v>
      </c>
      <c r="C120" s="21" t="str">
        <f>RIGHT(AllProjectData[[#This Row],[Fund Source and Year]],LEN(AllProjectData[[#This Row],[Fund Source and Year]])-5)</f>
        <v>LRF MAT Projects</v>
      </c>
      <c r="D120" s="22" t="s">
        <v>353</v>
      </c>
      <c r="F120" s="22" t="s">
        <v>1240</v>
      </c>
      <c r="G120" s="22" t="s">
        <v>533</v>
      </c>
      <c r="H120" s="22" t="s">
        <v>1238</v>
      </c>
      <c r="I120" s="22" t="s">
        <v>1241</v>
      </c>
      <c r="J120" t="s">
        <v>113</v>
      </c>
      <c r="K120" t="s">
        <v>902</v>
      </c>
      <c r="L120" s="1">
        <v>43910</v>
      </c>
    </row>
    <row r="121" spans="1:12">
      <c r="A121" s="21" t="s">
        <v>1192</v>
      </c>
      <c r="B121" s="21" t="str">
        <f>LEFT(AllProjectData[[#This Row],[Fund Source and Year]],4)</f>
        <v>2023</v>
      </c>
      <c r="C121" s="21" t="str">
        <f>RIGHT(AllProjectData[[#This Row],[Fund Source and Year]],LEN(AllProjectData[[#This Row],[Fund Source and Year]])-5)</f>
        <v>LRF MAT Projects</v>
      </c>
      <c r="D121" s="11" t="s">
        <v>368</v>
      </c>
      <c r="F121" s="12">
        <v>326713</v>
      </c>
      <c r="G121" s="11" t="s">
        <v>507</v>
      </c>
      <c r="H121" s="11" t="s">
        <v>508</v>
      </c>
      <c r="I121" s="11" t="s">
        <v>648</v>
      </c>
      <c r="J121" t="s">
        <v>113</v>
      </c>
      <c r="K121" t="s">
        <v>906</v>
      </c>
      <c r="L121" s="1">
        <v>45000</v>
      </c>
    </row>
    <row r="122" spans="1:12">
      <c r="A122" s="21" t="s">
        <v>1192</v>
      </c>
      <c r="B122" s="21" t="str">
        <f>LEFT(AllProjectData[[#This Row],[Fund Source and Year]],4)</f>
        <v>2023</v>
      </c>
      <c r="C122" s="21" t="str">
        <f>RIGHT(AllProjectData[[#This Row],[Fund Source and Year]],LEN(AllProjectData[[#This Row],[Fund Source and Year]])-5)</f>
        <v>LRF MAT Projects</v>
      </c>
      <c r="D122" s="11" t="s">
        <v>368</v>
      </c>
      <c r="F122" s="12">
        <v>326715</v>
      </c>
      <c r="G122" s="11" t="s">
        <v>650</v>
      </c>
      <c r="H122" s="11" t="s">
        <v>115</v>
      </c>
      <c r="I122" s="11" t="s">
        <v>651</v>
      </c>
      <c r="J122" t="s">
        <v>113</v>
      </c>
      <c r="K122" t="s">
        <v>906</v>
      </c>
      <c r="L122" s="1">
        <v>130000</v>
      </c>
    </row>
    <row r="123" spans="1:12" ht="15.75">
      <c r="A123" s="21" t="s">
        <v>1184</v>
      </c>
      <c r="B123" s="21" t="str">
        <f>LEFT(AllProjectData[[#This Row],[Fund Source and Year]],4)</f>
        <v>2021</v>
      </c>
      <c r="C123" s="21" t="str">
        <f>RIGHT(AllProjectData[[#This Row],[Fund Source and Year]],LEN(AllProjectData[[#This Row],[Fund Source and Year]])-5)</f>
        <v>LRF MAT Projects</v>
      </c>
      <c r="D123" s="22" t="s">
        <v>353</v>
      </c>
      <c r="F123" s="22" t="s">
        <v>1242</v>
      </c>
      <c r="G123" s="22" t="s">
        <v>507</v>
      </c>
      <c r="H123" s="22" t="s">
        <v>1243</v>
      </c>
      <c r="I123" s="22" t="s">
        <v>509</v>
      </c>
      <c r="J123" t="s">
        <v>113</v>
      </c>
      <c r="K123" t="s">
        <v>906</v>
      </c>
      <c r="L123" s="1">
        <v>88702</v>
      </c>
    </row>
    <row r="124" spans="1:12" hidden="1">
      <c r="A124" t="s">
        <v>1183</v>
      </c>
      <c r="B124" t="str">
        <f>LEFT(AllProjectData[[#This Row],[Fund Source and Year]],4)</f>
        <v>2024</v>
      </c>
      <c r="C124" t="str">
        <f>RIGHT(AllProjectData[[#This Row],[Fund Source and Year]],LEN(AllProjectData[[#This Row],[Fund Source and Year]])-5)</f>
        <v>LRF Project</v>
      </c>
      <c r="D124" t="s">
        <v>368</v>
      </c>
      <c r="E124" t="s">
        <v>900</v>
      </c>
      <c r="F124" s="2">
        <v>318750</v>
      </c>
      <c r="G124" s="2" t="s">
        <v>901</v>
      </c>
      <c r="H124" t="s">
        <v>121</v>
      </c>
      <c r="I124" t="s">
        <v>123</v>
      </c>
      <c r="J124" t="s">
        <v>113</v>
      </c>
      <c r="K124" t="s">
        <v>902</v>
      </c>
      <c r="L124" s="1">
        <v>59392</v>
      </c>
    </row>
    <row r="125" spans="1:12" hidden="1">
      <c r="A125" t="s">
        <v>1188</v>
      </c>
      <c r="B125" t="str">
        <f>LEFT(AllProjectData[[#This Row],[Fund Source and Year]],4)</f>
        <v>2023</v>
      </c>
      <c r="C125" t="str">
        <f>RIGHT(AllProjectData[[#This Row],[Fund Source and Year]],LEN(AllProjectData[[#This Row],[Fund Source and Year]])-5)</f>
        <v>LRF Project</v>
      </c>
      <c r="D125" t="s">
        <v>368</v>
      </c>
      <c r="E125" t="s">
        <v>900</v>
      </c>
      <c r="F125" s="2">
        <v>318750</v>
      </c>
      <c r="G125" s="2" t="s">
        <v>901</v>
      </c>
      <c r="H125" t="s">
        <v>121</v>
      </c>
      <c r="I125" t="s">
        <v>120</v>
      </c>
      <c r="J125" t="s">
        <v>113</v>
      </c>
      <c r="K125" t="s">
        <v>902</v>
      </c>
      <c r="L125" s="1">
        <v>36628</v>
      </c>
    </row>
    <row r="126" spans="1:12" hidden="1">
      <c r="A126" t="s">
        <v>1182</v>
      </c>
      <c r="B126" t="str">
        <f>LEFT(AllProjectData[[#This Row],[Fund Source and Year]],4)</f>
        <v>2021</v>
      </c>
      <c r="C126" t="str">
        <f>RIGHT(AllProjectData[[#This Row],[Fund Source and Year]],LEN(AllProjectData[[#This Row],[Fund Source and Year]])-5)</f>
        <v>LRF Project</v>
      </c>
      <c r="D126" t="s">
        <v>368</v>
      </c>
      <c r="E126" t="s">
        <v>903</v>
      </c>
      <c r="F126" s="2">
        <v>254798</v>
      </c>
      <c r="G126" s="2" t="s">
        <v>901</v>
      </c>
      <c r="H126" t="s">
        <v>121</v>
      </c>
      <c r="I126" t="s">
        <v>124</v>
      </c>
      <c r="J126" t="s">
        <v>113</v>
      </c>
      <c r="K126" t="s">
        <v>904</v>
      </c>
      <c r="L126" s="1">
        <v>25384.993000000002</v>
      </c>
    </row>
    <row r="127" spans="1:12" hidden="1">
      <c r="A127" t="s">
        <v>1181</v>
      </c>
      <c r="B127" t="str">
        <f>LEFT(AllProjectData[[#This Row],[Fund Source and Year]],4)</f>
        <v>2022</v>
      </c>
      <c r="C127" t="str">
        <f>RIGHT(AllProjectData[[#This Row],[Fund Source and Year]],LEN(AllProjectData[[#This Row],[Fund Source and Year]])-5)</f>
        <v>LRF Project</v>
      </c>
      <c r="D127" t="s">
        <v>368</v>
      </c>
      <c r="E127" t="s">
        <v>905</v>
      </c>
      <c r="F127" s="2">
        <v>304727</v>
      </c>
      <c r="G127" s="2" t="s">
        <v>650</v>
      </c>
      <c r="H127" t="s">
        <v>115</v>
      </c>
      <c r="I127" t="s">
        <v>114</v>
      </c>
      <c r="J127" t="s">
        <v>113</v>
      </c>
      <c r="K127" t="s">
        <v>906</v>
      </c>
      <c r="L127" s="1">
        <v>12572</v>
      </c>
    </row>
    <row r="128" spans="1:12">
      <c r="A128" s="21" t="s">
        <v>1192</v>
      </c>
      <c r="B128" s="21" t="str">
        <f>LEFT(AllProjectData[[#This Row],[Fund Source and Year]],4)</f>
        <v>2023</v>
      </c>
      <c r="C128" s="21" t="str">
        <f>RIGHT(AllProjectData[[#This Row],[Fund Source and Year]],LEN(AllProjectData[[#This Row],[Fund Source and Year]])-5)</f>
        <v>LRF MAT Projects</v>
      </c>
      <c r="D128" s="11" t="s">
        <v>358</v>
      </c>
      <c r="F128" s="12">
        <v>329594</v>
      </c>
      <c r="G128" s="11" t="s">
        <v>356</v>
      </c>
      <c r="H128" s="11" t="s">
        <v>357</v>
      </c>
      <c r="I128" s="11" t="s">
        <v>681</v>
      </c>
      <c r="J128" t="s">
        <v>125</v>
      </c>
      <c r="K128" t="s">
        <v>912</v>
      </c>
      <c r="L128" s="1">
        <v>258003</v>
      </c>
    </row>
    <row r="129" spans="1:12">
      <c r="A129" s="21" t="s">
        <v>1192</v>
      </c>
      <c r="B129" s="21" t="str">
        <f>LEFT(AllProjectData[[#This Row],[Fund Source and Year]],4)</f>
        <v>2023</v>
      </c>
      <c r="C129" s="21" t="str">
        <f>RIGHT(AllProjectData[[#This Row],[Fund Source and Year]],LEN(AllProjectData[[#This Row],[Fund Source and Year]])-5)</f>
        <v>LRF MAT Projects</v>
      </c>
      <c r="D129" s="11" t="s">
        <v>358</v>
      </c>
      <c r="F129" s="12" t="s">
        <v>1244</v>
      </c>
      <c r="G129" s="11" t="s">
        <v>356</v>
      </c>
      <c r="H129" s="11" t="s">
        <v>357</v>
      </c>
      <c r="I129" s="11" t="s">
        <v>692</v>
      </c>
      <c r="J129" t="s">
        <v>125</v>
      </c>
      <c r="K129" t="s">
        <v>912</v>
      </c>
      <c r="L129" s="1">
        <v>203021</v>
      </c>
    </row>
    <row r="130" spans="1:12">
      <c r="A130" s="21" t="s">
        <v>1192</v>
      </c>
      <c r="B130" s="21" t="str">
        <f>LEFT(AllProjectData[[#This Row],[Fund Source and Year]],4)</f>
        <v>2023</v>
      </c>
      <c r="C130" s="21" t="str">
        <f>RIGHT(AllProjectData[[#This Row],[Fund Source and Year]],LEN(AllProjectData[[#This Row],[Fund Source and Year]])-5)</f>
        <v>LRF MAT Projects</v>
      </c>
      <c r="D130" s="11" t="s">
        <v>358</v>
      </c>
      <c r="F130" s="12" t="s">
        <v>1245</v>
      </c>
      <c r="G130" s="11" t="s">
        <v>356</v>
      </c>
      <c r="H130" s="11" t="s">
        <v>357</v>
      </c>
      <c r="I130" s="11" t="s">
        <v>700</v>
      </c>
      <c r="J130" t="s">
        <v>125</v>
      </c>
      <c r="K130" t="s">
        <v>912</v>
      </c>
      <c r="L130" s="1">
        <v>155934</v>
      </c>
    </row>
    <row r="131" spans="1:12">
      <c r="A131" s="21" t="s">
        <v>1192</v>
      </c>
      <c r="B131" s="21" t="str">
        <f>LEFT(AllProjectData[[#This Row],[Fund Source and Year]],4)</f>
        <v>2023</v>
      </c>
      <c r="C131" s="21" t="str">
        <f>RIGHT(AllProjectData[[#This Row],[Fund Source and Year]],LEN(AllProjectData[[#This Row],[Fund Source and Year]])-5)</f>
        <v>LRF MAT Projects</v>
      </c>
      <c r="D131" s="11" t="s">
        <v>358</v>
      </c>
      <c r="F131" s="12">
        <v>328998</v>
      </c>
      <c r="G131" s="11" t="s">
        <v>675</v>
      </c>
      <c r="H131" s="11" t="s">
        <v>676</v>
      </c>
      <c r="I131" s="11" t="s">
        <v>677</v>
      </c>
      <c r="J131" t="s">
        <v>125</v>
      </c>
      <c r="K131" t="s">
        <v>912</v>
      </c>
      <c r="L131" s="1">
        <v>110000</v>
      </c>
    </row>
    <row r="132" spans="1:12">
      <c r="A132" s="21" t="s">
        <v>1192</v>
      </c>
      <c r="B132" s="21" t="str">
        <f>LEFT(AllProjectData[[#This Row],[Fund Source and Year]],4)</f>
        <v>2023</v>
      </c>
      <c r="C132" s="21" t="str">
        <f>RIGHT(AllProjectData[[#This Row],[Fund Source and Year]],LEN(AllProjectData[[#This Row],[Fund Source and Year]])-5)</f>
        <v>LRF MAT Projects</v>
      </c>
      <c r="D132" s="11" t="s">
        <v>358</v>
      </c>
      <c r="F132" s="12" t="s">
        <v>1246</v>
      </c>
      <c r="G132" s="11" t="s">
        <v>675</v>
      </c>
      <c r="H132" s="11" t="s">
        <v>676</v>
      </c>
      <c r="I132" s="11" t="s">
        <v>694</v>
      </c>
      <c r="J132" t="s">
        <v>125</v>
      </c>
      <c r="K132" t="s">
        <v>912</v>
      </c>
      <c r="L132" s="1">
        <v>93592</v>
      </c>
    </row>
    <row r="133" spans="1:12">
      <c r="A133" s="21" t="s">
        <v>1192</v>
      </c>
      <c r="B133" s="21" t="str">
        <f>LEFT(AllProjectData[[#This Row],[Fund Source and Year]],4)</f>
        <v>2023</v>
      </c>
      <c r="C133" s="21" t="str">
        <f>RIGHT(AllProjectData[[#This Row],[Fund Source and Year]],LEN(AllProjectData[[#This Row],[Fund Source and Year]])-5)</f>
        <v>LRF MAT Projects</v>
      </c>
      <c r="D133" s="11" t="s">
        <v>358</v>
      </c>
      <c r="F133" s="12" t="s">
        <v>1247</v>
      </c>
      <c r="G133" s="11" t="s">
        <v>444</v>
      </c>
      <c r="H133" s="11" t="s">
        <v>445</v>
      </c>
      <c r="I133" s="11" t="s">
        <v>690</v>
      </c>
      <c r="J133" t="s">
        <v>125</v>
      </c>
      <c r="K133" t="s">
        <v>912</v>
      </c>
      <c r="L133" s="1">
        <v>161812</v>
      </c>
    </row>
    <row r="134" spans="1:12">
      <c r="A134" s="21" t="s">
        <v>1184</v>
      </c>
      <c r="B134" s="21" t="str">
        <f>LEFT(AllProjectData[[#This Row],[Fund Source and Year]],4)</f>
        <v>2021</v>
      </c>
      <c r="C134" s="21" t="str">
        <f>RIGHT(AllProjectData[[#This Row],[Fund Source and Year]],LEN(AllProjectData[[#This Row],[Fund Source and Year]])-5)</f>
        <v>LRF MAT Projects</v>
      </c>
      <c r="D134" s="12" t="s">
        <v>358</v>
      </c>
      <c r="F134" s="12">
        <v>225278</v>
      </c>
      <c r="G134" s="12" t="s">
        <v>444</v>
      </c>
      <c r="H134" s="11" t="s">
        <v>1248</v>
      </c>
      <c r="I134" s="21" t="s">
        <v>1249</v>
      </c>
      <c r="J134" t="s">
        <v>125</v>
      </c>
      <c r="K134" t="s">
        <v>912</v>
      </c>
      <c r="L134" s="1">
        <v>258765.15</v>
      </c>
    </row>
    <row r="135" spans="1:12">
      <c r="A135" s="21" t="s">
        <v>1184</v>
      </c>
      <c r="B135" s="21" t="str">
        <f>LEFT(AllProjectData[[#This Row],[Fund Source and Year]],4)</f>
        <v>2021</v>
      </c>
      <c r="C135" s="21" t="str">
        <f>RIGHT(AllProjectData[[#This Row],[Fund Source and Year]],LEN(AllProjectData[[#This Row],[Fund Source and Year]])-5)</f>
        <v>LRF MAT Projects</v>
      </c>
      <c r="D135" s="12" t="s">
        <v>358</v>
      </c>
      <c r="F135" s="12">
        <v>254993</v>
      </c>
      <c r="G135" s="12" t="s">
        <v>356</v>
      </c>
      <c r="H135" s="11" t="s">
        <v>357</v>
      </c>
      <c r="I135" s="21" t="s">
        <v>359</v>
      </c>
      <c r="J135" t="s">
        <v>125</v>
      </c>
      <c r="K135" t="s">
        <v>912</v>
      </c>
      <c r="L135" s="1">
        <v>268751.65000000002</v>
      </c>
    </row>
    <row r="136" spans="1:12">
      <c r="A136" s="21" t="s">
        <v>1184</v>
      </c>
      <c r="B136" s="21" t="str">
        <f>LEFT(AllProjectData[[#This Row],[Fund Source and Year]],4)</f>
        <v>2021</v>
      </c>
      <c r="C136" s="21" t="str">
        <f>RIGHT(AllProjectData[[#This Row],[Fund Source and Year]],LEN(AllProjectData[[#This Row],[Fund Source and Year]])-5)</f>
        <v>LRF MAT Projects</v>
      </c>
      <c r="D136" s="12" t="s">
        <v>358</v>
      </c>
      <c r="F136" s="12">
        <v>273771</v>
      </c>
      <c r="G136" s="12" t="s">
        <v>356</v>
      </c>
      <c r="H136" s="11" t="s">
        <v>357</v>
      </c>
      <c r="I136" s="21" t="s">
        <v>360</v>
      </c>
      <c r="J136" t="s">
        <v>125</v>
      </c>
      <c r="K136" t="s">
        <v>912</v>
      </c>
      <c r="L136" s="1">
        <v>428791.2</v>
      </c>
    </row>
    <row r="137" spans="1:12" hidden="1">
      <c r="A137" t="s">
        <v>1183</v>
      </c>
      <c r="B137" t="str">
        <f>LEFT(AllProjectData[[#This Row],[Fund Source and Year]],4)</f>
        <v>2024</v>
      </c>
      <c r="C137" t="str">
        <f>RIGHT(AllProjectData[[#This Row],[Fund Source and Year]],LEN(AllProjectData[[#This Row],[Fund Source and Year]])-5)</f>
        <v>LRF Project</v>
      </c>
      <c r="D137" t="s">
        <v>368</v>
      </c>
      <c r="E137" t="s">
        <v>907</v>
      </c>
      <c r="F137" s="2">
        <v>326087</v>
      </c>
      <c r="G137" s="2" t="s">
        <v>908</v>
      </c>
      <c r="H137" t="s">
        <v>127</v>
      </c>
      <c r="I137" t="s">
        <v>126</v>
      </c>
      <c r="J137" t="s">
        <v>125</v>
      </c>
      <c r="K137" t="s">
        <v>909</v>
      </c>
      <c r="L137" s="1">
        <v>15375</v>
      </c>
    </row>
    <row r="138" spans="1:12" hidden="1">
      <c r="A138" t="s">
        <v>1182</v>
      </c>
      <c r="B138" t="str">
        <f>LEFT(AllProjectData[[#This Row],[Fund Source and Year]],4)</f>
        <v>2021</v>
      </c>
      <c r="C138" t="str">
        <f>RIGHT(AllProjectData[[#This Row],[Fund Source and Year]],LEN(AllProjectData[[#This Row],[Fund Source and Year]])-5)</f>
        <v>LRF Project</v>
      </c>
      <c r="D138" t="s">
        <v>358</v>
      </c>
      <c r="E138" t="s">
        <v>910</v>
      </c>
      <c r="F138" s="2">
        <v>287511</v>
      </c>
      <c r="G138" s="2" t="s">
        <v>911</v>
      </c>
      <c r="H138" t="s">
        <v>133</v>
      </c>
      <c r="I138" t="s">
        <v>132</v>
      </c>
      <c r="J138" t="s">
        <v>125</v>
      </c>
      <c r="K138" t="s">
        <v>912</v>
      </c>
      <c r="L138" s="1">
        <v>15686.460999999999</v>
      </c>
    </row>
    <row r="139" spans="1:12" hidden="1">
      <c r="A139" t="s">
        <v>1183</v>
      </c>
      <c r="B139" t="str">
        <f>LEFT(AllProjectData[[#This Row],[Fund Source and Year]],4)</f>
        <v>2024</v>
      </c>
      <c r="C139" t="str">
        <f>RIGHT(AllProjectData[[#This Row],[Fund Source and Year]],LEN(AllProjectData[[#This Row],[Fund Source and Year]])-5)</f>
        <v>LRF Project</v>
      </c>
      <c r="D139" t="s">
        <v>358</v>
      </c>
      <c r="E139" t="s">
        <v>1250</v>
      </c>
      <c r="F139" s="2" t="s">
        <v>1251</v>
      </c>
      <c r="G139" s="2" t="s">
        <v>911</v>
      </c>
      <c r="H139" t="s">
        <v>133</v>
      </c>
      <c r="I139" t="s">
        <v>135</v>
      </c>
      <c r="J139" t="s">
        <v>125</v>
      </c>
      <c r="K139" t="s">
        <v>912</v>
      </c>
      <c r="L139" s="1">
        <v>26470</v>
      </c>
    </row>
    <row r="140" spans="1:12" hidden="1">
      <c r="A140" t="s">
        <v>1181</v>
      </c>
      <c r="B140" t="str">
        <f>LEFT(AllProjectData[[#This Row],[Fund Source and Year]],4)</f>
        <v>2022</v>
      </c>
      <c r="C140" t="str">
        <f>RIGHT(AllProjectData[[#This Row],[Fund Source and Year]],LEN(AllProjectData[[#This Row],[Fund Source and Year]])-5)</f>
        <v>LRF Project</v>
      </c>
      <c r="D140" t="s">
        <v>358</v>
      </c>
      <c r="E140" t="s">
        <v>913</v>
      </c>
      <c r="F140" s="2">
        <v>241449</v>
      </c>
      <c r="G140" s="2" t="s">
        <v>911</v>
      </c>
      <c r="H140" t="s">
        <v>133</v>
      </c>
      <c r="I140" t="s">
        <v>136</v>
      </c>
      <c r="J140" t="s">
        <v>125</v>
      </c>
      <c r="K140" t="s">
        <v>914</v>
      </c>
      <c r="L140" s="1">
        <v>7125</v>
      </c>
    </row>
    <row r="141" spans="1:12" hidden="1">
      <c r="A141" t="s">
        <v>1188</v>
      </c>
      <c r="B141" t="str">
        <f>LEFT(AllProjectData[[#This Row],[Fund Source and Year]],4)</f>
        <v>2023</v>
      </c>
      <c r="C141" t="str">
        <f>RIGHT(AllProjectData[[#This Row],[Fund Source and Year]],LEN(AllProjectData[[#This Row],[Fund Source and Year]])-5)</f>
        <v>LRF Project</v>
      </c>
      <c r="D141" t="s">
        <v>358</v>
      </c>
      <c r="E141" t="s">
        <v>915</v>
      </c>
      <c r="F141" s="2">
        <v>312325</v>
      </c>
      <c r="G141" s="2" t="s">
        <v>916</v>
      </c>
      <c r="H141" t="s">
        <v>130</v>
      </c>
      <c r="I141" t="s">
        <v>129</v>
      </c>
      <c r="J141" t="s">
        <v>125</v>
      </c>
      <c r="K141" t="s">
        <v>914</v>
      </c>
      <c r="L141" s="1">
        <v>14982</v>
      </c>
    </row>
    <row r="142" spans="1:12" hidden="1">
      <c r="A142" t="s">
        <v>1182</v>
      </c>
      <c r="B142" t="str">
        <f>LEFT(AllProjectData[[#This Row],[Fund Source and Year]],4)</f>
        <v>2021</v>
      </c>
      <c r="C142" t="str">
        <f>RIGHT(AllProjectData[[#This Row],[Fund Source and Year]],LEN(AllProjectData[[#This Row],[Fund Source and Year]])-5)</f>
        <v>LRF Project</v>
      </c>
      <c r="D142" t="s">
        <v>368</v>
      </c>
      <c r="E142" t="s">
        <v>917</v>
      </c>
      <c r="F142" s="2">
        <v>151309</v>
      </c>
      <c r="G142" s="2" t="s">
        <v>918</v>
      </c>
      <c r="H142" t="s">
        <v>139</v>
      </c>
      <c r="I142" t="s">
        <v>141</v>
      </c>
      <c r="J142" t="s">
        <v>137</v>
      </c>
      <c r="K142" t="s">
        <v>919</v>
      </c>
      <c r="L142" s="1">
        <v>26872.216</v>
      </c>
    </row>
    <row r="143" spans="1:12" hidden="1">
      <c r="A143" t="s">
        <v>1181</v>
      </c>
      <c r="B143" t="str">
        <f>LEFT(AllProjectData[[#This Row],[Fund Source and Year]],4)</f>
        <v>2022</v>
      </c>
      <c r="C143" t="str">
        <f>RIGHT(AllProjectData[[#This Row],[Fund Source and Year]],LEN(AllProjectData[[#This Row],[Fund Source and Year]])-5)</f>
        <v>LRF Project</v>
      </c>
      <c r="D143" t="s">
        <v>368</v>
      </c>
      <c r="E143" t="s">
        <v>920</v>
      </c>
      <c r="F143" s="2">
        <v>312255</v>
      </c>
      <c r="G143" s="2" t="s">
        <v>918</v>
      </c>
      <c r="H143" t="s">
        <v>139</v>
      </c>
      <c r="I143" t="s">
        <v>138</v>
      </c>
      <c r="J143" t="s">
        <v>137</v>
      </c>
      <c r="K143" t="s">
        <v>919</v>
      </c>
      <c r="L143" s="1">
        <v>7624</v>
      </c>
    </row>
    <row r="144" spans="1:12">
      <c r="A144" s="21" t="s">
        <v>1192</v>
      </c>
      <c r="B144" s="21" t="str">
        <f>LEFT(AllProjectData[[#This Row],[Fund Source and Year]],4)</f>
        <v>2023</v>
      </c>
      <c r="C144" s="21" t="str">
        <f>RIGHT(AllProjectData[[#This Row],[Fund Source and Year]],LEN(AllProjectData[[#This Row],[Fund Source and Year]])-5)</f>
        <v>LRF MAT Projects</v>
      </c>
      <c r="D144" s="11" t="s">
        <v>362</v>
      </c>
      <c r="F144" s="12" t="s">
        <v>1252</v>
      </c>
      <c r="G144" s="11" t="s">
        <v>456</v>
      </c>
      <c r="H144" s="11" t="s">
        <v>457</v>
      </c>
      <c r="I144" s="11" t="s">
        <v>603</v>
      </c>
      <c r="J144" t="s">
        <v>142</v>
      </c>
      <c r="K144" t="s">
        <v>923</v>
      </c>
      <c r="L144" s="1">
        <v>99510</v>
      </c>
    </row>
    <row r="145" spans="1:12">
      <c r="A145" s="21" t="s">
        <v>1184</v>
      </c>
      <c r="B145" s="21" t="str">
        <f>LEFT(AllProjectData[[#This Row],[Fund Source and Year]],4)</f>
        <v>2021</v>
      </c>
      <c r="C145" s="21" t="str">
        <f>RIGHT(AllProjectData[[#This Row],[Fund Source and Year]],LEN(AllProjectData[[#This Row],[Fund Source and Year]])-5)</f>
        <v>LRF MAT Projects</v>
      </c>
      <c r="D145" s="12" t="s">
        <v>362</v>
      </c>
      <c r="F145" s="12">
        <v>226916</v>
      </c>
      <c r="G145" s="12" t="s">
        <v>456</v>
      </c>
      <c r="H145" s="11" t="s">
        <v>457</v>
      </c>
      <c r="I145" s="21" t="s">
        <v>458</v>
      </c>
      <c r="J145" t="s">
        <v>142</v>
      </c>
      <c r="K145" t="s">
        <v>923</v>
      </c>
      <c r="L145" s="1">
        <v>85083</v>
      </c>
    </row>
    <row r="146" spans="1:12">
      <c r="A146" s="21" t="s">
        <v>1184</v>
      </c>
      <c r="B146" s="21" t="str">
        <f>LEFT(AllProjectData[[#This Row],[Fund Source and Year]],4)</f>
        <v>2021</v>
      </c>
      <c r="C146" s="21" t="str">
        <f>RIGHT(AllProjectData[[#This Row],[Fund Source and Year]],LEN(AllProjectData[[#This Row],[Fund Source and Year]])-5)</f>
        <v>LRF MAT Projects</v>
      </c>
      <c r="D146" s="12" t="s">
        <v>362</v>
      </c>
      <c r="F146" s="12">
        <v>226919</v>
      </c>
      <c r="G146" s="12" t="s">
        <v>456</v>
      </c>
      <c r="H146" s="11" t="s">
        <v>457</v>
      </c>
      <c r="I146" s="21" t="s">
        <v>1253</v>
      </c>
      <c r="J146" t="s">
        <v>142</v>
      </c>
      <c r="K146" t="s">
        <v>923</v>
      </c>
      <c r="L146" s="1">
        <v>3003</v>
      </c>
    </row>
    <row r="147" spans="1:12" hidden="1">
      <c r="A147" t="s">
        <v>1183</v>
      </c>
      <c r="B147" t="str">
        <f>LEFT(AllProjectData[[#This Row],[Fund Source and Year]],4)</f>
        <v>2024</v>
      </c>
      <c r="C147" t="str">
        <f>RIGHT(AllProjectData[[#This Row],[Fund Source and Year]],LEN(AllProjectData[[#This Row],[Fund Source and Year]])-5)</f>
        <v>LRF Project</v>
      </c>
      <c r="D147" t="s">
        <v>362</v>
      </c>
      <c r="E147" t="s">
        <v>921</v>
      </c>
      <c r="F147" s="2">
        <v>318729</v>
      </c>
      <c r="G147" s="2" t="s">
        <v>922</v>
      </c>
      <c r="H147" t="s">
        <v>147</v>
      </c>
      <c r="I147" t="s">
        <v>146</v>
      </c>
      <c r="J147" t="s">
        <v>142</v>
      </c>
      <c r="K147" t="s">
        <v>923</v>
      </c>
      <c r="L147" s="1">
        <v>31860</v>
      </c>
    </row>
    <row r="148" spans="1:12" hidden="1">
      <c r="A148" t="s">
        <v>1188</v>
      </c>
      <c r="B148" t="str">
        <f>LEFT(AllProjectData[[#This Row],[Fund Source and Year]],4)</f>
        <v>2023</v>
      </c>
      <c r="C148" t="str">
        <f>RIGHT(AllProjectData[[#This Row],[Fund Source and Year]],LEN(AllProjectData[[#This Row],[Fund Source and Year]])-5)</f>
        <v>LRF Project</v>
      </c>
      <c r="D148" t="s">
        <v>362</v>
      </c>
      <c r="E148" t="s">
        <v>924</v>
      </c>
      <c r="F148" s="2" t="s">
        <v>925</v>
      </c>
      <c r="G148" s="2" t="s">
        <v>456</v>
      </c>
      <c r="H148" t="s">
        <v>457</v>
      </c>
      <c r="I148" t="s">
        <v>143</v>
      </c>
      <c r="J148" t="s">
        <v>142</v>
      </c>
      <c r="K148" t="s">
        <v>927</v>
      </c>
      <c r="L148" s="1">
        <v>2290</v>
      </c>
    </row>
    <row r="149" spans="1:12" hidden="1">
      <c r="A149" t="s">
        <v>1188</v>
      </c>
      <c r="B149" t="str">
        <f>LEFT(AllProjectData[[#This Row],[Fund Source and Year]],4)</f>
        <v>2023</v>
      </c>
      <c r="C149" t="str">
        <f>RIGHT(AllProjectData[[#This Row],[Fund Source and Year]],LEN(AllProjectData[[#This Row],[Fund Source and Year]])-5)</f>
        <v>LRF Project</v>
      </c>
      <c r="D149" t="s">
        <v>362</v>
      </c>
      <c r="E149" t="s">
        <v>924</v>
      </c>
      <c r="F149" s="2" t="s">
        <v>925</v>
      </c>
      <c r="G149" s="2" t="s">
        <v>922</v>
      </c>
      <c r="H149" t="s">
        <v>1254</v>
      </c>
      <c r="I149" t="s">
        <v>143</v>
      </c>
      <c r="J149" t="s">
        <v>142</v>
      </c>
      <c r="K149" t="s">
        <v>927</v>
      </c>
      <c r="L149" s="1">
        <v>4335</v>
      </c>
    </row>
    <row r="150" spans="1:12">
      <c r="A150" s="21" t="s">
        <v>1192</v>
      </c>
      <c r="B150" s="21" t="str">
        <f>LEFT(AllProjectData[[#This Row],[Fund Source and Year]],4)</f>
        <v>2023</v>
      </c>
      <c r="C150" s="21" t="str">
        <f>RIGHT(AllProjectData[[#This Row],[Fund Source and Year]],LEN(AllProjectData[[#This Row],[Fund Source and Year]])-5)</f>
        <v>LRF MAT Projects</v>
      </c>
      <c r="D150" s="11" t="s">
        <v>362</v>
      </c>
      <c r="F150" s="12" t="s">
        <v>1255</v>
      </c>
      <c r="G150" s="11" t="s">
        <v>496</v>
      </c>
      <c r="H150" s="11" t="s">
        <v>497</v>
      </c>
      <c r="I150" s="11" t="s">
        <v>605</v>
      </c>
      <c r="J150" t="s">
        <v>148</v>
      </c>
      <c r="K150" t="s">
        <v>929</v>
      </c>
      <c r="L150" s="1">
        <v>302281</v>
      </c>
    </row>
    <row r="151" spans="1:12">
      <c r="A151" s="21" t="s">
        <v>1192</v>
      </c>
      <c r="B151" s="21" t="str">
        <f>LEFT(AllProjectData[[#This Row],[Fund Source and Year]],4)</f>
        <v>2023</v>
      </c>
      <c r="C151" s="21" t="str">
        <f>RIGHT(AllProjectData[[#This Row],[Fund Source and Year]],LEN(AllProjectData[[#This Row],[Fund Source and Year]])-5)</f>
        <v>LRF MAT Projects</v>
      </c>
      <c r="D151" s="11" t="s">
        <v>362</v>
      </c>
      <c r="F151" s="12" t="s">
        <v>1256</v>
      </c>
      <c r="G151" s="11" t="s">
        <v>496</v>
      </c>
      <c r="H151" s="11" t="s">
        <v>497</v>
      </c>
      <c r="I151" s="11" t="s">
        <v>607</v>
      </c>
      <c r="J151" t="s">
        <v>148</v>
      </c>
      <c r="K151" t="s">
        <v>929</v>
      </c>
      <c r="L151" s="1">
        <v>258933</v>
      </c>
    </row>
    <row r="152" spans="1:12">
      <c r="A152" s="21" t="s">
        <v>1184</v>
      </c>
      <c r="B152" s="21" t="str">
        <f>LEFT(AllProjectData[[#This Row],[Fund Source and Year]],4)</f>
        <v>2021</v>
      </c>
      <c r="C152" s="21" t="str">
        <f>RIGHT(AllProjectData[[#This Row],[Fund Source and Year]],LEN(AllProjectData[[#This Row],[Fund Source and Year]])-5)</f>
        <v>LRF MAT Projects</v>
      </c>
      <c r="D152" s="12" t="s">
        <v>362</v>
      </c>
      <c r="F152" s="12">
        <v>205145</v>
      </c>
      <c r="G152" s="12" t="s">
        <v>496</v>
      </c>
      <c r="H152" s="11" t="s">
        <v>497</v>
      </c>
      <c r="I152" s="21" t="s">
        <v>1257</v>
      </c>
      <c r="J152" t="s">
        <v>148</v>
      </c>
      <c r="K152" t="s">
        <v>929</v>
      </c>
      <c r="L152" s="1">
        <v>220268</v>
      </c>
    </row>
    <row r="153" spans="1:12">
      <c r="A153" s="21" t="s">
        <v>1184</v>
      </c>
      <c r="B153" s="21" t="str">
        <f>LEFT(AllProjectData[[#This Row],[Fund Source and Year]],4)</f>
        <v>2021</v>
      </c>
      <c r="C153" s="21" t="str">
        <f>RIGHT(AllProjectData[[#This Row],[Fund Source and Year]],LEN(AllProjectData[[#This Row],[Fund Source and Year]])-5)</f>
        <v>LRF MAT Projects</v>
      </c>
      <c r="D153" s="12" t="s">
        <v>362</v>
      </c>
      <c r="F153" s="12">
        <v>209891</v>
      </c>
      <c r="G153" s="12" t="s">
        <v>496</v>
      </c>
      <c r="H153" s="11" t="s">
        <v>497</v>
      </c>
      <c r="I153" s="21" t="s">
        <v>499</v>
      </c>
      <c r="J153" t="s">
        <v>148</v>
      </c>
      <c r="K153" t="s">
        <v>929</v>
      </c>
      <c r="L153" s="1">
        <v>86246</v>
      </c>
    </row>
    <row r="154" spans="1:12">
      <c r="A154" s="3" t="s">
        <v>1184</v>
      </c>
      <c r="B154" s="21" t="str">
        <f>LEFT(AllProjectData[[#This Row],[Fund Source and Year]],4)</f>
        <v>2021</v>
      </c>
      <c r="C154" s="21" t="str">
        <f>RIGHT(AllProjectData[[#This Row],[Fund Source and Year]],LEN(AllProjectData[[#This Row],[Fund Source and Year]])-5)</f>
        <v>LRF MAT Projects</v>
      </c>
      <c r="D154" s="12" t="s">
        <v>362</v>
      </c>
      <c r="F154" s="12">
        <v>237374</v>
      </c>
      <c r="G154" s="12" t="s">
        <v>496</v>
      </c>
      <c r="H154" s="11" t="s">
        <v>497</v>
      </c>
      <c r="I154" s="21" t="s">
        <v>500</v>
      </c>
      <c r="J154" t="s">
        <v>148</v>
      </c>
      <c r="K154" t="s">
        <v>929</v>
      </c>
      <c r="L154" s="1">
        <v>9565</v>
      </c>
    </row>
    <row r="155" spans="1:12">
      <c r="A155" s="3" t="s">
        <v>1184</v>
      </c>
      <c r="B155" s="21" t="str">
        <f>LEFT(AllProjectData[[#This Row],[Fund Source and Year]],4)</f>
        <v>2021</v>
      </c>
      <c r="C155" s="21" t="str">
        <f>RIGHT(AllProjectData[[#This Row],[Fund Source and Year]],LEN(AllProjectData[[#This Row],[Fund Source and Year]])-5)</f>
        <v>LRF MAT Projects</v>
      </c>
      <c r="D155" s="12" t="s">
        <v>362</v>
      </c>
      <c r="F155" s="12">
        <v>307259</v>
      </c>
      <c r="G155" s="12" t="s">
        <v>408</v>
      </c>
      <c r="H155" s="11" t="s">
        <v>409</v>
      </c>
      <c r="I155" s="21" t="s">
        <v>410</v>
      </c>
      <c r="J155" t="s">
        <v>148</v>
      </c>
      <c r="K155" t="s">
        <v>929</v>
      </c>
      <c r="L155" s="1">
        <v>216194.62</v>
      </c>
    </row>
    <row r="156" spans="1:12" hidden="1">
      <c r="A156" s="6" t="s">
        <v>1183</v>
      </c>
      <c r="B156" s="11" t="str">
        <f>LEFT(AllProjectData[[#This Row],[Fund Source and Year]],4)</f>
        <v>2024</v>
      </c>
      <c r="C156" s="11" t="str">
        <f>RIGHT(AllProjectData[[#This Row],[Fund Source and Year]],LEN(AllProjectData[[#This Row],[Fund Source and Year]])-5)</f>
        <v>LRF Project</v>
      </c>
      <c r="D156" t="s">
        <v>362</v>
      </c>
      <c r="E156" t="s">
        <v>928</v>
      </c>
      <c r="F156" s="2">
        <v>306890</v>
      </c>
      <c r="G156" s="2" t="s">
        <v>496</v>
      </c>
      <c r="H156" t="s">
        <v>150</v>
      </c>
      <c r="I156" t="s">
        <v>149</v>
      </c>
      <c r="J156" t="s">
        <v>148</v>
      </c>
      <c r="K156" t="s">
        <v>929</v>
      </c>
      <c r="L156" s="1">
        <v>13856</v>
      </c>
    </row>
    <row r="157" spans="1:12">
      <c r="A157" s="3" t="s">
        <v>1192</v>
      </c>
      <c r="B157" s="21" t="str">
        <f>LEFT(AllProjectData[[#This Row],[Fund Source and Year]],4)</f>
        <v>2023</v>
      </c>
      <c r="C157" s="21" t="str">
        <f>RIGHT(AllProjectData[[#This Row],[Fund Source and Year]],LEN(AllProjectData[[#This Row],[Fund Source and Year]])-5)</f>
        <v>LRF MAT Projects</v>
      </c>
      <c r="D157" t="s">
        <v>362</v>
      </c>
      <c r="F157" s="2">
        <v>327931</v>
      </c>
      <c r="G157" t="s">
        <v>422</v>
      </c>
      <c r="H157" t="s">
        <v>423</v>
      </c>
      <c r="I157" t="s">
        <v>610</v>
      </c>
      <c r="J157" t="s">
        <v>152</v>
      </c>
      <c r="K157" t="s">
        <v>1258</v>
      </c>
      <c r="L157" s="1">
        <v>142259</v>
      </c>
    </row>
    <row r="158" spans="1:12">
      <c r="A158" s="3" t="s">
        <v>1192</v>
      </c>
      <c r="B158" s="21" t="str">
        <f>LEFT(AllProjectData[[#This Row],[Fund Source and Year]],4)</f>
        <v>2023</v>
      </c>
      <c r="C158" s="21" t="str">
        <f>RIGHT(AllProjectData[[#This Row],[Fund Source and Year]],LEN(AllProjectData[[#This Row],[Fund Source and Year]])-5)</f>
        <v>LRF MAT Projects</v>
      </c>
      <c r="D158" t="s">
        <v>362</v>
      </c>
      <c r="F158" s="2" t="s">
        <v>1259</v>
      </c>
      <c r="G158" t="s">
        <v>422</v>
      </c>
      <c r="H158" t="s">
        <v>1260</v>
      </c>
      <c r="I158" t="s">
        <v>609</v>
      </c>
      <c r="J158" t="s">
        <v>152</v>
      </c>
      <c r="K158" t="s">
        <v>1258</v>
      </c>
      <c r="L158" s="1">
        <v>178439</v>
      </c>
    </row>
    <row r="159" spans="1:12">
      <c r="A159" s="3" t="s">
        <v>1184</v>
      </c>
      <c r="B159" s="21" t="str">
        <f>LEFT(AllProjectData[[#This Row],[Fund Source and Year]],4)</f>
        <v>2021</v>
      </c>
      <c r="C159" s="21" t="str">
        <f>RIGHT(AllProjectData[[#This Row],[Fund Source and Year]],LEN(AllProjectData[[#This Row],[Fund Source and Year]])-5)</f>
        <v>LRF MAT Projects</v>
      </c>
      <c r="D159" s="12" t="s">
        <v>362</v>
      </c>
      <c r="F159" s="12">
        <v>244816</v>
      </c>
      <c r="G159" s="12" t="s">
        <v>422</v>
      </c>
      <c r="H159" s="11" t="s">
        <v>1260</v>
      </c>
      <c r="I159" s="21" t="s">
        <v>424</v>
      </c>
      <c r="J159" t="s">
        <v>152</v>
      </c>
      <c r="K159" t="s">
        <v>1258</v>
      </c>
      <c r="L159" s="1">
        <v>30326</v>
      </c>
    </row>
    <row r="160" spans="1:12">
      <c r="A160" s="3" t="s">
        <v>1184</v>
      </c>
      <c r="B160" s="21" t="str">
        <f>LEFT(AllProjectData[[#This Row],[Fund Source and Year]],4)</f>
        <v>2021</v>
      </c>
      <c r="C160" s="21" t="str">
        <f>RIGHT(AllProjectData[[#This Row],[Fund Source and Year]],LEN(AllProjectData[[#This Row],[Fund Source and Year]])-5)</f>
        <v>LRF MAT Projects</v>
      </c>
      <c r="D160" s="12" t="s">
        <v>362</v>
      </c>
      <c r="F160" s="12">
        <v>307282</v>
      </c>
      <c r="G160" s="12" t="s">
        <v>412</v>
      </c>
      <c r="H160" s="11" t="s">
        <v>413</v>
      </c>
      <c r="I160" s="21" t="s">
        <v>1261</v>
      </c>
      <c r="J160" t="s">
        <v>152</v>
      </c>
      <c r="K160" t="s">
        <v>1262</v>
      </c>
      <c r="L160" s="1">
        <v>273535.62</v>
      </c>
    </row>
    <row r="161" spans="1:12">
      <c r="A161" s="3" t="s">
        <v>1192</v>
      </c>
      <c r="B161" s="21" t="str">
        <f>LEFT(AllProjectData[[#This Row],[Fund Source and Year]],4)</f>
        <v>2023</v>
      </c>
      <c r="C161" s="21" t="str">
        <f>RIGHT(AllProjectData[[#This Row],[Fund Source and Year]],LEN(AllProjectData[[#This Row],[Fund Source and Year]])-5)</f>
        <v>LRF MAT Projects</v>
      </c>
      <c r="D161" s="11" t="s">
        <v>362</v>
      </c>
      <c r="F161" s="12" t="s">
        <v>1263</v>
      </c>
      <c r="G161" s="11" t="s">
        <v>611</v>
      </c>
      <c r="H161" s="11" t="s">
        <v>612</v>
      </c>
      <c r="I161" s="11" t="s">
        <v>614</v>
      </c>
      <c r="J161" t="s">
        <v>152</v>
      </c>
      <c r="K161" t="s">
        <v>1264</v>
      </c>
      <c r="L161" s="1">
        <v>317632</v>
      </c>
    </row>
    <row r="162" spans="1:12">
      <c r="A162" s="3" t="s">
        <v>1192</v>
      </c>
      <c r="B162" s="21" t="str">
        <f>LEFT(AllProjectData[[#This Row],[Fund Source and Year]],4)</f>
        <v>2023</v>
      </c>
      <c r="C162" s="21" t="str">
        <f>RIGHT(AllProjectData[[#This Row],[Fund Source and Year]],LEN(AllProjectData[[#This Row],[Fund Source and Year]])-5)</f>
        <v>LRF MAT Projects</v>
      </c>
      <c r="D162" s="11" t="s">
        <v>362</v>
      </c>
      <c r="F162" s="12" t="s">
        <v>1265</v>
      </c>
      <c r="G162" s="11" t="s">
        <v>611</v>
      </c>
      <c r="H162" s="11" t="s">
        <v>612</v>
      </c>
      <c r="I162" s="11" t="s">
        <v>616</v>
      </c>
      <c r="J162" t="s">
        <v>152</v>
      </c>
      <c r="K162" t="s">
        <v>1264</v>
      </c>
      <c r="L162" s="1">
        <v>168182</v>
      </c>
    </row>
    <row r="163" spans="1:12" hidden="1">
      <c r="A163" s="6" t="s">
        <v>1183</v>
      </c>
      <c r="B163" s="11" t="str">
        <f>LEFT(AllProjectData[[#This Row],[Fund Source and Year]],4)</f>
        <v>2024</v>
      </c>
      <c r="C163" s="11" t="str">
        <f>RIGHT(AllProjectData[[#This Row],[Fund Source and Year]],LEN(AllProjectData[[#This Row],[Fund Source and Year]])-5)</f>
        <v>LRF Project</v>
      </c>
      <c r="D163" t="s">
        <v>362</v>
      </c>
      <c r="E163" t="s">
        <v>930</v>
      </c>
      <c r="F163" s="2">
        <v>325913</v>
      </c>
      <c r="G163" s="2" t="s">
        <v>931</v>
      </c>
      <c r="H163" t="s">
        <v>157</v>
      </c>
      <c r="I163" t="s">
        <v>156</v>
      </c>
      <c r="J163" t="s">
        <v>152</v>
      </c>
      <c r="K163" t="s">
        <v>932</v>
      </c>
      <c r="L163" s="1">
        <v>17110</v>
      </c>
    </row>
    <row r="164" spans="1:12" hidden="1">
      <c r="A164" s="6" t="s">
        <v>1188</v>
      </c>
      <c r="B164" s="11" t="str">
        <f>LEFT(AllProjectData[[#This Row],[Fund Source and Year]],4)</f>
        <v>2023</v>
      </c>
      <c r="C164" s="11" t="str">
        <f>RIGHT(AllProjectData[[#This Row],[Fund Source and Year]],LEN(AllProjectData[[#This Row],[Fund Source and Year]])-5)</f>
        <v>LRF Project</v>
      </c>
      <c r="D164" t="s">
        <v>362</v>
      </c>
      <c r="E164" t="s">
        <v>933</v>
      </c>
      <c r="F164" s="2" t="s">
        <v>934</v>
      </c>
      <c r="G164" s="2" t="s">
        <v>412</v>
      </c>
      <c r="H164" t="s">
        <v>413</v>
      </c>
      <c r="I164" t="s">
        <v>153</v>
      </c>
      <c r="J164" t="s">
        <v>152</v>
      </c>
      <c r="K164" t="s">
        <v>936</v>
      </c>
      <c r="L164" s="1">
        <v>80</v>
      </c>
    </row>
    <row r="165" spans="1:12" hidden="1">
      <c r="A165" s="6" t="s">
        <v>1188</v>
      </c>
      <c r="B165" s="11" t="str">
        <f>LEFT(AllProjectData[[#This Row],[Fund Source and Year]],4)</f>
        <v>2023</v>
      </c>
      <c r="C165" s="11" t="str">
        <f>RIGHT(AllProjectData[[#This Row],[Fund Source and Year]],LEN(AllProjectData[[#This Row],[Fund Source and Year]])-5)</f>
        <v>LRF Project</v>
      </c>
      <c r="D165" t="s">
        <v>362</v>
      </c>
      <c r="E165" t="s">
        <v>933</v>
      </c>
      <c r="F165" s="2" t="s">
        <v>934</v>
      </c>
      <c r="G165" s="2" t="s">
        <v>1133</v>
      </c>
      <c r="H165" t="s">
        <v>1266</v>
      </c>
      <c r="I165" t="s">
        <v>153</v>
      </c>
      <c r="J165" t="s">
        <v>152</v>
      </c>
      <c r="K165" t="s">
        <v>936</v>
      </c>
      <c r="L165" s="1">
        <v>12464</v>
      </c>
    </row>
    <row r="166" spans="1:12" hidden="1">
      <c r="A166" s="6" t="s">
        <v>1188</v>
      </c>
      <c r="B166" s="11" t="str">
        <f>LEFT(AllProjectData[[#This Row],[Fund Source and Year]],4)</f>
        <v>2023</v>
      </c>
      <c r="C166" s="11" t="str">
        <f>RIGHT(AllProjectData[[#This Row],[Fund Source and Year]],LEN(AllProjectData[[#This Row],[Fund Source and Year]])-5)</f>
        <v>LRF Project</v>
      </c>
      <c r="D166" t="s">
        <v>362</v>
      </c>
      <c r="E166" t="s">
        <v>933</v>
      </c>
      <c r="F166" s="2" t="s">
        <v>934</v>
      </c>
      <c r="G166" s="2" t="s">
        <v>1134</v>
      </c>
      <c r="H166" t="s">
        <v>1267</v>
      </c>
      <c r="I166" t="s">
        <v>153</v>
      </c>
      <c r="J166" t="s">
        <v>152</v>
      </c>
      <c r="K166" t="s">
        <v>936</v>
      </c>
      <c r="L166" s="1">
        <v>2612</v>
      </c>
    </row>
    <row r="167" spans="1:12" ht="15.75">
      <c r="A167" s="3" t="s">
        <v>1192</v>
      </c>
      <c r="B167" s="21" t="str">
        <f>LEFT(AllProjectData[[#This Row],[Fund Source and Year]],4)</f>
        <v>2023</v>
      </c>
      <c r="C167" s="21" t="str">
        <f>RIGHT(AllProjectData[[#This Row],[Fund Source and Year]],LEN(AllProjectData[[#This Row],[Fund Source and Year]])-5)</f>
        <v>LRF MAT Projects</v>
      </c>
      <c r="D167" s="22" t="s">
        <v>353</v>
      </c>
      <c r="F167" s="22">
        <v>329181</v>
      </c>
      <c r="G167" s="22" t="s">
        <v>447</v>
      </c>
      <c r="H167" s="22" t="s">
        <v>448</v>
      </c>
      <c r="I167" s="22" t="s">
        <v>783</v>
      </c>
      <c r="J167" t="s">
        <v>159</v>
      </c>
      <c r="K167" t="s">
        <v>1268</v>
      </c>
      <c r="L167" s="1">
        <v>109573</v>
      </c>
    </row>
    <row r="168" spans="1:12" ht="15.75">
      <c r="A168" s="3" t="s">
        <v>1184</v>
      </c>
      <c r="B168" s="21" t="str">
        <f>LEFT(AllProjectData[[#This Row],[Fund Source and Year]],4)</f>
        <v>2021</v>
      </c>
      <c r="C168" s="21" t="str">
        <f>RIGHT(AllProjectData[[#This Row],[Fund Source and Year]],LEN(AllProjectData[[#This Row],[Fund Source and Year]])-5)</f>
        <v>LRF MAT Projects</v>
      </c>
      <c r="D168" s="22" t="s">
        <v>353</v>
      </c>
      <c r="F168" s="22">
        <v>229394</v>
      </c>
      <c r="G168" s="22" t="s">
        <v>492</v>
      </c>
      <c r="H168" s="22" t="s">
        <v>493</v>
      </c>
      <c r="I168" s="22" t="s">
        <v>1269</v>
      </c>
      <c r="J168" t="s">
        <v>159</v>
      </c>
      <c r="K168" t="s">
        <v>1268</v>
      </c>
      <c r="L168" s="1">
        <v>131628.38</v>
      </c>
    </row>
    <row r="169" spans="1:12" ht="15.75">
      <c r="A169" s="3" t="s">
        <v>1184</v>
      </c>
      <c r="B169" s="21" t="str">
        <f>LEFT(AllProjectData[[#This Row],[Fund Source and Year]],4)</f>
        <v>2021</v>
      </c>
      <c r="C169" s="21" t="str">
        <f>RIGHT(AllProjectData[[#This Row],[Fund Source and Year]],LEN(AllProjectData[[#This Row],[Fund Source and Year]])-5)</f>
        <v>LRF MAT Projects</v>
      </c>
      <c r="D169" s="22" t="s">
        <v>353</v>
      </c>
      <c r="F169" s="22">
        <v>240048</v>
      </c>
      <c r="G169" s="22" t="s">
        <v>492</v>
      </c>
      <c r="H169" s="22" t="s">
        <v>493</v>
      </c>
      <c r="I169" s="22" t="s">
        <v>495</v>
      </c>
      <c r="J169" t="s">
        <v>159</v>
      </c>
      <c r="K169" t="s">
        <v>1268</v>
      </c>
      <c r="L169" s="1">
        <v>218028.72</v>
      </c>
    </row>
    <row r="170" spans="1:12" ht="15.75">
      <c r="A170" s="3" t="s">
        <v>1184</v>
      </c>
      <c r="B170" s="21" t="str">
        <f>LEFT(AllProjectData[[#This Row],[Fund Source and Year]],4)</f>
        <v>2021</v>
      </c>
      <c r="C170" s="21" t="str">
        <f>RIGHT(AllProjectData[[#This Row],[Fund Source and Year]],LEN(AllProjectData[[#This Row],[Fund Source and Year]])-5)</f>
        <v>LRF MAT Projects</v>
      </c>
      <c r="D170" s="22" t="s">
        <v>353</v>
      </c>
      <c r="F170" s="22">
        <v>317575</v>
      </c>
      <c r="G170" s="22" t="s">
        <v>447</v>
      </c>
      <c r="H170" s="22" t="s">
        <v>448</v>
      </c>
      <c r="I170" s="22" t="s">
        <v>449</v>
      </c>
      <c r="J170" t="s">
        <v>159</v>
      </c>
      <c r="K170" t="s">
        <v>1268</v>
      </c>
      <c r="L170" s="1">
        <v>49760</v>
      </c>
    </row>
    <row r="171" spans="1:12" hidden="1">
      <c r="A171" s="7" t="s">
        <v>1181</v>
      </c>
      <c r="B171" s="12" t="str">
        <f>LEFT(AllProjectData[[#This Row],[Fund Source and Year]],4)</f>
        <v>2022</v>
      </c>
      <c r="C171" s="12" t="str">
        <f>RIGHT(AllProjectData[[#This Row],[Fund Source and Year]],LEN(AllProjectData[[#This Row],[Fund Source and Year]])-5)</f>
        <v>LRF Project</v>
      </c>
      <c r="D171" s="2" t="s">
        <v>353</v>
      </c>
      <c r="E171" s="2" t="s">
        <v>937</v>
      </c>
      <c r="F171" s="2">
        <v>254233</v>
      </c>
      <c r="G171" s="2" t="s">
        <v>938</v>
      </c>
      <c r="H171" s="2" t="s">
        <v>161</v>
      </c>
      <c r="I171" s="2" t="s">
        <v>160</v>
      </c>
      <c r="J171" t="s">
        <v>159</v>
      </c>
      <c r="K171" t="s">
        <v>939</v>
      </c>
      <c r="L171" s="17">
        <v>105681</v>
      </c>
    </row>
    <row r="172" spans="1:12" hidden="1">
      <c r="A172" s="7" t="s">
        <v>1188</v>
      </c>
      <c r="B172" s="12" t="str">
        <f>LEFT(AllProjectData[[#This Row],[Fund Source and Year]],4)</f>
        <v>2023</v>
      </c>
      <c r="C172" s="12" t="str">
        <f>RIGHT(AllProjectData[[#This Row],[Fund Source and Year]],LEN(AllProjectData[[#This Row],[Fund Source and Year]])-5)</f>
        <v>LRF Project</v>
      </c>
      <c r="D172" s="2" t="s">
        <v>353</v>
      </c>
      <c r="E172" s="2" t="s">
        <v>937</v>
      </c>
      <c r="F172" s="2">
        <v>254233</v>
      </c>
      <c r="G172" s="2" t="s">
        <v>938</v>
      </c>
      <c r="H172" s="2" t="s">
        <v>161</v>
      </c>
      <c r="I172" s="2" t="s">
        <v>160</v>
      </c>
      <c r="J172" t="s">
        <v>159</v>
      </c>
      <c r="K172" t="s">
        <v>939</v>
      </c>
      <c r="L172" s="17">
        <v>46212</v>
      </c>
    </row>
    <row r="173" spans="1:12">
      <c r="A173" s="3" t="s">
        <v>1192</v>
      </c>
      <c r="B173" s="21" t="str">
        <f>LEFT(AllProjectData[[#This Row],[Fund Source and Year]],4)</f>
        <v>2023</v>
      </c>
      <c r="C173" s="21" t="str">
        <f>RIGHT(AllProjectData[[#This Row],[Fund Source and Year]],LEN(AllProjectData[[#This Row],[Fund Source and Year]])-5)</f>
        <v>LRF MAT Projects</v>
      </c>
      <c r="D173" t="s">
        <v>384</v>
      </c>
      <c r="F173" s="2">
        <v>329510</v>
      </c>
      <c r="G173" t="s">
        <v>573</v>
      </c>
      <c r="H173" t="s">
        <v>574</v>
      </c>
      <c r="I173" t="s">
        <v>575</v>
      </c>
      <c r="J173" t="s">
        <v>163</v>
      </c>
      <c r="K173" t="s">
        <v>163</v>
      </c>
      <c r="L173" s="1">
        <v>190400</v>
      </c>
    </row>
    <row r="174" spans="1:12" hidden="1">
      <c r="A174" s="6" t="s">
        <v>1182</v>
      </c>
      <c r="B174" s="11" t="str">
        <f>LEFT(AllProjectData[[#This Row],[Fund Source and Year]],4)</f>
        <v>2021</v>
      </c>
      <c r="C174" s="11" t="str">
        <f>RIGHT(AllProjectData[[#This Row],[Fund Source and Year]],LEN(AllProjectData[[#This Row],[Fund Source and Year]])-5)</f>
        <v>LRF Project</v>
      </c>
      <c r="D174" t="s">
        <v>384</v>
      </c>
      <c r="E174" t="s">
        <v>940</v>
      </c>
      <c r="F174" s="2">
        <v>308104</v>
      </c>
      <c r="G174" s="2" t="s">
        <v>941</v>
      </c>
      <c r="H174" t="s">
        <v>165</v>
      </c>
      <c r="I174" t="s">
        <v>164</v>
      </c>
      <c r="J174" t="s">
        <v>163</v>
      </c>
      <c r="K174" t="s">
        <v>942</v>
      </c>
      <c r="L174" s="1">
        <v>17147.22</v>
      </c>
    </row>
    <row r="175" spans="1:12" hidden="1">
      <c r="A175" s="6" t="s">
        <v>1181</v>
      </c>
      <c r="B175" s="11" t="str">
        <f>LEFT(AllProjectData[[#This Row],[Fund Source and Year]],4)</f>
        <v>2022</v>
      </c>
      <c r="C175" s="11" t="str">
        <f>RIGHT(AllProjectData[[#This Row],[Fund Source and Year]],LEN(AllProjectData[[#This Row],[Fund Source and Year]])-5)</f>
        <v>LRF Project</v>
      </c>
      <c r="D175" t="s">
        <v>384</v>
      </c>
      <c r="E175" t="s">
        <v>943</v>
      </c>
      <c r="F175" s="2">
        <v>307440</v>
      </c>
      <c r="G175" s="2" t="s">
        <v>941</v>
      </c>
      <c r="H175" t="s">
        <v>165</v>
      </c>
      <c r="I175" t="s">
        <v>167</v>
      </c>
      <c r="J175" t="s">
        <v>163</v>
      </c>
      <c r="K175" t="s">
        <v>942</v>
      </c>
      <c r="L175" s="1">
        <v>10921</v>
      </c>
    </row>
    <row r="176" spans="1:12" hidden="1">
      <c r="A176" s="6" t="s">
        <v>1181</v>
      </c>
      <c r="B176" s="11" t="str">
        <f>LEFT(AllProjectData[[#This Row],[Fund Source and Year]],4)</f>
        <v>2022</v>
      </c>
      <c r="C176" s="11" t="str">
        <f>RIGHT(AllProjectData[[#This Row],[Fund Source and Year]],LEN(AllProjectData[[#This Row],[Fund Source and Year]])-5)</f>
        <v>LRF Project</v>
      </c>
      <c r="D176" t="s">
        <v>384</v>
      </c>
      <c r="E176" t="s">
        <v>944</v>
      </c>
      <c r="F176" s="2">
        <v>307606</v>
      </c>
      <c r="G176" s="2" t="s">
        <v>941</v>
      </c>
      <c r="H176" t="s">
        <v>165</v>
      </c>
      <c r="I176" t="s">
        <v>168</v>
      </c>
      <c r="J176" t="s">
        <v>163</v>
      </c>
      <c r="K176" t="s">
        <v>942</v>
      </c>
      <c r="L176" s="1">
        <v>15726</v>
      </c>
    </row>
    <row r="177" spans="1:12" ht="15.75">
      <c r="A177" s="3" t="s">
        <v>1192</v>
      </c>
      <c r="B177" s="21" t="str">
        <f>LEFT(AllProjectData[[#This Row],[Fund Source and Year]],4)</f>
        <v>2023</v>
      </c>
      <c r="C177" s="21" t="str">
        <f>RIGHT(AllProjectData[[#This Row],[Fund Source and Year]],LEN(AllProjectData[[#This Row],[Fund Source and Year]])-5)</f>
        <v>LRF MAT Projects</v>
      </c>
      <c r="D177" s="22" t="s">
        <v>353</v>
      </c>
      <c r="F177" s="22">
        <v>326204</v>
      </c>
      <c r="G177" s="22" t="s">
        <v>757</v>
      </c>
      <c r="H177" s="22" t="s">
        <v>758</v>
      </c>
      <c r="I177" s="22" t="s">
        <v>759</v>
      </c>
      <c r="J177" t="s">
        <v>169</v>
      </c>
      <c r="K177" t="s">
        <v>1270</v>
      </c>
      <c r="L177" s="1">
        <v>128615</v>
      </c>
    </row>
    <row r="178" spans="1:12" ht="15.75">
      <c r="A178" s="3" t="s">
        <v>1192</v>
      </c>
      <c r="B178" s="21" t="str">
        <f>LEFT(AllProjectData[[#This Row],[Fund Source and Year]],4)</f>
        <v>2023</v>
      </c>
      <c r="C178" s="21" t="str">
        <f>RIGHT(AllProjectData[[#This Row],[Fund Source and Year]],LEN(AllProjectData[[#This Row],[Fund Source and Year]])-5)</f>
        <v>LRF MAT Projects</v>
      </c>
      <c r="D178" s="22" t="s">
        <v>353</v>
      </c>
      <c r="F178" s="22" t="s">
        <v>1271</v>
      </c>
      <c r="G178" s="22" t="s">
        <v>749</v>
      </c>
      <c r="H178" s="22" t="s">
        <v>750</v>
      </c>
      <c r="I178" s="22" t="s">
        <v>752</v>
      </c>
      <c r="J178" t="s">
        <v>169</v>
      </c>
      <c r="K178" t="s">
        <v>1272</v>
      </c>
      <c r="L178" s="1">
        <v>203519</v>
      </c>
    </row>
    <row r="179" spans="1:12" ht="15.75">
      <c r="A179" s="3" t="s">
        <v>1192</v>
      </c>
      <c r="B179" s="21" t="str">
        <f>LEFT(AllProjectData[[#This Row],[Fund Source and Year]],4)</f>
        <v>2023</v>
      </c>
      <c r="C179" s="21" t="str">
        <f>RIGHT(AllProjectData[[#This Row],[Fund Source and Year]],LEN(AllProjectData[[#This Row],[Fund Source and Year]])-5)</f>
        <v>LRF MAT Projects</v>
      </c>
      <c r="D179" s="22" t="s">
        <v>353</v>
      </c>
      <c r="F179" s="22">
        <v>326404</v>
      </c>
      <c r="G179" s="22" t="s">
        <v>772</v>
      </c>
      <c r="H179" s="22" t="s">
        <v>773</v>
      </c>
      <c r="I179" s="22" t="s">
        <v>774</v>
      </c>
      <c r="J179" t="s">
        <v>169</v>
      </c>
      <c r="K179" t="s">
        <v>1273</v>
      </c>
      <c r="L179" s="1">
        <v>73634</v>
      </c>
    </row>
    <row r="180" spans="1:12" ht="15.75">
      <c r="A180" s="3" t="s">
        <v>1192</v>
      </c>
      <c r="B180" s="21" t="str">
        <f>LEFT(AllProjectData[[#This Row],[Fund Source and Year]],4)</f>
        <v>2023</v>
      </c>
      <c r="C180" s="21" t="str">
        <f>RIGHT(AllProjectData[[#This Row],[Fund Source and Year]],LEN(AllProjectData[[#This Row],[Fund Source and Year]])-5)</f>
        <v>LRF MAT Projects</v>
      </c>
      <c r="D180" s="22" t="s">
        <v>353</v>
      </c>
      <c r="F180" s="22" t="s">
        <v>1274</v>
      </c>
      <c r="G180" s="22" t="s">
        <v>777</v>
      </c>
      <c r="H180" s="22" t="s">
        <v>778</v>
      </c>
      <c r="I180" s="22" t="s">
        <v>780</v>
      </c>
      <c r="J180" t="s">
        <v>169</v>
      </c>
      <c r="K180" t="s">
        <v>1275</v>
      </c>
      <c r="L180" s="1">
        <v>92758</v>
      </c>
    </row>
    <row r="181" spans="1:12" ht="15.75">
      <c r="A181" s="4" t="s">
        <v>1192</v>
      </c>
      <c r="B181" s="4" t="str">
        <f>LEFT(AllProjectData[[#This Row],[Fund Source and Year]],4)</f>
        <v>2023</v>
      </c>
      <c r="C181" s="4" t="str">
        <f>RIGHT(AllProjectData[[#This Row],[Fund Source and Year]],LEN(AllProjectData[[#This Row],[Fund Source and Year]])-5)</f>
        <v>LRF MAT Projects</v>
      </c>
      <c r="D181" s="10" t="s">
        <v>353</v>
      </c>
      <c r="F181" s="10" t="s">
        <v>1276</v>
      </c>
      <c r="G181" s="9" t="s">
        <v>777</v>
      </c>
      <c r="H181" s="9" t="s">
        <v>778</v>
      </c>
      <c r="I181" s="9" t="s">
        <v>782</v>
      </c>
      <c r="J181" t="s">
        <v>169</v>
      </c>
      <c r="K181" t="s">
        <v>1275</v>
      </c>
      <c r="L181" s="1">
        <v>107216</v>
      </c>
    </row>
    <row r="182" spans="1:12" hidden="1">
      <c r="A182" s="6" t="s">
        <v>1182</v>
      </c>
      <c r="B182" s="6" t="str">
        <f>LEFT(AllProjectData[[#This Row],[Fund Source and Year]],4)</f>
        <v>2021</v>
      </c>
      <c r="C182" s="6" t="str">
        <f>RIGHT(AllProjectData[[#This Row],[Fund Source and Year]],LEN(AllProjectData[[#This Row],[Fund Source and Year]])-5)</f>
        <v>LRF Project</v>
      </c>
      <c r="D182" s="6" t="s">
        <v>353</v>
      </c>
      <c r="E182" t="s">
        <v>945</v>
      </c>
      <c r="F182" s="7">
        <v>186570</v>
      </c>
      <c r="G182" s="7" t="s">
        <v>946</v>
      </c>
      <c r="H182" s="6" t="s">
        <v>171</v>
      </c>
      <c r="I182" s="6" t="s">
        <v>177</v>
      </c>
      <c r="J182" t="s">
        <v>169</v>
      </c>
      <c r="K182" t="s">
        <v>947</v>
      </c>
      <c r="L182" s="1">
        <v>30267</v>
      </c>
    </row>
    <row r="183" spans="1:12" hidden="1">
      <c r="A183" s="6" t="s">
        <v>1182</v>
      </c>
      <c r="B183" s="6" t="str">
        <f>LEFT(AllProjectData[[#This Row],[Fund Source and Year]],4)</f>
        <v>2021</v>
      </c>
      <c r="C183" s="6" t="str">
        <f>RIGHT(AllProjectData[[#This Row],[Fund Source and Year]],LEN(AllProjectData[[#This Row],[Fund Source and Year]])-5)</f>
        <v>LRF Project</v>
      </c>
      <c r="D183" s="6" t="s">
        <v>353</v>
      </c>
      <c r="E183" t="s">
        <v>948</v>
      </c>
      <c r="F183" s="7">
        <v>258063</v>
      </c>
      <c r="G183" s="7" t="s">
        <v>946</v>
      </c>
      <c r="H183" s="6" t="s">
        <v>171</v>
      </c>
      <c r="I183" s="6" t="s">
        <v>170</v>
      </c>
      <c r="J183" t="s">
        <v>169</v>
      </c>
      <c r="K183" t="s">
        <v>949</v>
      </c>
      <c r="L183" s="1">
        <v>123500</v>
      </c>
    </row>
    <row r="184" spans="1:12" hidden="1">
      <c r="A184" s="6" t="s">
        <v>1181</v>
      </c>
      <c r="B184" s="6" t="str">
        <f>LEFT(AllProjectData[[#This Row],[Fund Source and Year]],4)</f>
        <v>2022</v>
      </c>
      <c r="C184" s="6" t="str">
        <f>RIGHT(AllProjectData[[#This Row],[Fund Source and Year]],LEN(AllProjectData[[#This Row],[Fund Source and Year]])-5)</f>
        <v>LRF Project</v>
      </c>
      <c r="D184" s="6" t="s">
        <v>353</v>
      </c>
      <c r="E184" t="s">
        <v>950</v>
      </c>
      <c r="F184" s="7">
        <v>317466</v>
      </c>
      <c r="G184" s="7" t="s">
        <v>946</v>
      </c>
      <c r="H184" s="6" t="s">
        <v>171</v>
      </c>
      <c r="I184" s="6" t="s">
        <v>176</v>
      </c>
      <c r="J184" t="s">
        <v>169</v>
      </c>
      <c r="K184" t="s">
        <v>951</v>
      </c>
      <c r="L184" s="1">
        <v>26789</v>
      </c>
    </row>
    <row r="185" spans="1:12" hidden="1">
      <c r="A185" s="7" t="s">
        <v>1181</v>
      </c>
      <c r="B185" s="7" t="str">
        <f>LEFT(AllProjectData[[#This Row],[Fund Source and Year]],4)</f>
        <v>2022</v>
      </c>
      <c r="C185" s="7" t="str">
        <f>RIGHT(AllProjectData[[#This Row],[Fund Source and Year]],LEN(AllProjectData[[#This Row],[Fund Source and Year]])-5)</f>
        <v>LRF Project</v>
      </c>
      <c r="D185" s="7" t="s">
        <v>353</v>
      </c>
      <c r="E185" s="2" t="s">
        <v>952</v>
      </c>
      <c r="F185" s="7">
        <v>317512</v>
      </c>
      <c r="G185" s="7" t="s">
        <v>953</v>
      </c>
      <c r="H185" s="7" t="s">
        <v>174</v>
      </c>
      <c r="I185" s="7" t="s">
        <v>173</v>
      </c>
      <c r="J185" t="s">
        <v>169</v>
      </c>
      <c r="K185" t="s">
        <v>954</v>
      </c>
      <c r="L185" s="17">
        <v>25410</v>
      </c>
    </row>
    <row r="186" spans="1:12" hidden="1">
      <c r="A186" s="7" t="s">
        <v>1181</v>
      </c>
      <c r="B186" s="7" t="str">
        <f>LEFT(AllProjectData[[#This Row],[Fund Source and Year]],4)</f>
        <v>2022</v>
      </c>
      <c r="C186" s="7" t="str">
        <f>RIGHT(AllProjectData[[#This Row],[Fund Source and Year]],LEN(AllProjectData[[#This Row],[Fund Source and Year]])-5)</f>
        <v>LRF Project</v>
      </c>
      <c r="D186" s="7" t="s">
        <v>353</v>
      </c>
      <c r="E186" s="2" t="s">
        <v>952</v>
      </c>
      <c r="F186" s="7">
        <v>317512</v>
      </c>
      <c r="G186" s="7" t="s">
        <v>953</v>
      </c>
      <c r="H186" s="7" t="s">
        <v>174</v>
      </c>
      <c r="I186" s="7" t="s">
        <v>173</v>
      </c>
      <c r="J186" t="s">
        <v>250</v>
      </c>
      <c r="K186" t="s">
        <v>954</v>
      </c>
      <c r="L186" s="17">
        <v>25410</v>
      </c>
    </row>
    <row r="187" spans="1:12">
      <c r="A187" s="3" t="s">
        <v>1192</v>
      </c>
      <c r="B187" s="3" t="str">
        <f>LEFT(AllProjectData[[#This Row],[Fund Source and Year]],4)</f>
        <v>2023</v>
      </c>
      <c r="C187" s="3" t="str">
        <f>RIGHT(AllProjectData[[#This Row],[Fund Source and Year]],LEN(AllProjectData[[#This Row],[Fund Source and Year]])-5)</f>
        <v>LRF MAT Projects</v>
      </c>
      <c r="D187" s="6" t="s">
        <v>362</v>
      </c>
      <c r="F187" s="7" t="s">
        <v>1277</v>
      </c>
      <c r="G187" s="6" t="s">
        <v>617</v>
      </c>
      <c r="H187" s="6" t="s">
        <v>180</v>
      </c>
      <c r="I187" s="6" t="s">
        <v>619</v>
      </c>
      <c r="J187" t="s">
        <v>178</v>
      </c>
      <c r="K187" t="s">
        <v>956</v>
      </c>
      <c r="L187" s="1">
        <v>34981</v>
      </c>
    </row>
    <row r="188" spans="1:12" hidden="1">
      <c r="A188" s="6" t="s">
        <v>1182</v>
      </c>
      <c r="B188" s="6" t="str">
        <f>LEFT(AllProjectData[[#This Row],[Fund Source and Year]],4)</f>
        <v>2021</v>
      </c>
      <c r="C188" s="6" t="str">
        <f>RIGHT(AllProjectData[[#This Row],[Fund Source and Year]],LEN(AllProjectData[[#This Row],[Fund Source and Year]])-5)</f>
        <v>LRF Project</v>
      </c>
      <c r="D188" s="6" t="s">
        <v>362</v>
      </c>
      <c r="E188" t="s">
        <v>955</v>
      </c>
      <c r="F188" s="7">
        <v>291791</v>
      </c>
      <c r="G188" s="7" t="s">
        <v>617</v>
      </c>
      <c r="H188" s="6" t="s">
        <v>180</v>
      </c>
      <c r="I188" s="6" t="s">
        <v>179</v>
      </c>
      <c r="J188" t="s">
        <v>178</v>
      </c>
      <c r="K188" t="s">
        <v>956</v>
      </c>
      <c r="L188" s="1">
        <v>38325</v>
      </c>
    </row>
    <row r="189" spans="1:12">
      <c r="A189" s="3" t="s">
        <v>1184</v>
      </c>
      <c r="B189" s="3" t="str">
        <f>LEFT(AllProjectData[[#This Row],[Fund Source and Year]],4)</f>
        <v>2021</v>
      </c>
      <c r="C189" s="3" t="str">
        <f>RIGHT(AllProjectData[[#This Row],[Fund Source and Year]],LEN(AllProjectData[[#This Row],[Fund Source and Year]])-5)</f>
        <v>LRF MAT Projects</v>
      </c>
      <c r="D189" s="7" t="s">
        <v>362</v>
      </c>
      <c r="F189" s="7">
        <v>246474</v>
      </c>
      <c r="G189" s="7" t="s">
        <v>479</v>
      </c>
      <c r="H189" s="6" t="s">
        <v>480</v>
      </c>
      <c r="I189" s="3" t="s">
        <v>481</v>
      </c>
      <c r="J189" t="s">
        <v>336</v>
      </c>
      <c r="K189" t="s">
        <v>1278</v>
      </c>
      <c r="L189" s="1">
        <v>107104</v>
      </c>
    </row>
    <row r="190" spans="1:12" ht="15.75">
      <c r="A190" s="3" t="s">
        <v>1184</v>
      </c>
      <c r="B190" s="3" t="str">
        <f>LEFT(AllProjectData[[#This Row],[Fund Source and Year]],4)</f>
        <v>2021</v>
      </c>
      <c r="C190" s="3" t="str">
        <f>RIGHT(AllProjectData[[#This Row],[Fund Source and Year]],LEN(AllProjectData[[#This Row],[Fund Source and Year]])-5)</f>
        <v>LRF MAT Projects</v>
      </c>
      <c r="D190" s="9" t="s">
        <v>368</v>
      </c>
      <c r="F190" s="9">
        <v>319052</v>
      </c>
      <c r="G190" s="9" t="s">
        <v>472</v>
      </c>
      <c r="H190" s="9" t="s">
        <v>473</v>
      </c>
      <c r="I190" s="9" t="s">
        <v>1279</v>
      </c>
      <c r="J190" t="s">
        <v>182</v>
      </c>
      <c r="K190" t="s">
        <v>958</v>
      </c>
      <c r="L190" s="1">
        <v>150000</v>
      </c>
    </row>
    <row r="191" spans="1:12" hidden="1">
      <c r="A191" s="6" t="s">
        <v>1183</v>
      </c>
      <c r="B191" s="6" t="str">
        <f>LEFT(AllProjectData[[#This Row],[Fund Source and Year]],4)</f>
        <v>2024</v>
      </c>
      <c r="C191" s="6" t="str">
        <f>RIGHT(AllProjectData[[#This Row],[Fund Source and Year]],LEN(AllProjectData[[#This Row],[Fund Source and Year]])-5)</f>
        <v>LRF Project</v>
      </c>
      <c r="D191" s="6" t="s">
        <v>368</v>
      </c>
      <c r="E191" t="s">
        <v>957</v>
      </c>
      <c r="F191" s="7">
        <v>326086</v>
      </c>
      <c r="G191" s="7" t="s">
        <v>472</v>
      </c>
      <c r="H191" s="6" t="s">
        <v>184</v>
      </c>
      <c r="I191" s="6" t="s">
        <v>183</v>
      </c>
      <c r="J191" t="s">
        <v>182</v>
      </c>
      <c r="K191" t="s">
        <v>958</v>
      </c>
      <c r="L191" s="1">
        <v>14434</v>
      </c>
    </row>
    <row r="192" spans="1:12">
      <c r="A192" s="3" t="s">
        <v>1192</v>
      </c>
      <c r="B192" s="3" t="str">
        <f>LEFT(AllProjectData[[#This Row],[Fund Source and Year]],4)</f>
        <v>2023</v>
      </c>
      <c r="C192" s="3" t="str">
        <f>RIGHT(AllProjectData[[#This Row],[Fund Source and Year]],LEN(AllProjectData[[#This Row],[Fund Source and Year]])-5)</f>
        <v>LRF MAT Projects</v>
      </c>
      <c r="D192" s="6" t="s">
        <v>368</v>
      </c>
      <c r="F192" s="7">
        <v>326784</v>
      </c>
      <c r="G192" s="6" t="s">
        <v>540</v>
      </c>
      <c r="H192" s="6" t="s">
        <v>541</v>
      </c>
      <c r="I192" s="6" t="s">
        <v>670</v>
      </c>
      <c r="J192" t="s">
        <v>186</v>
      </c>
      <c r="K192" t="s">
        <v>1280</v>
      </c>
      <c r="L192" s="1">
        <v>75000</v>
      </c>
    </row>
    <row r="193" spans="1:12">
      <c r="A193" s="3" t="s">
        <v>1192</v>
      </c>
      <c r="B193" s="3" t="str">
        <f>LEFT(AllProjectData[[#This Row],[Fund Source and Year]],4)</f>
        <v>2023</v>
      </c>
      <c r="C193" s="3" t="str">
        <f>RIGHT(AllProjectData[[#This Row],[Fund Source and Year]],LEN(AllProjectData[[#This Row],[Fund Source and Year]])-5)</f>
        <v>LRF MAT Projects</v>
      </c>
      <c r="D193" s="6" t="s">
        <v>368</v>
      </c>
      <c r="F193" s="7">
        <v>328417</v>
      </c>
      <c r="G193" s="6" t="s">
        <v>540</v>
      </c>
      <c r="H193" s="6" t="s">
        <v>541</v>
      </c>
      <c r="I193" s="6" t="s">
        <v>673</v>
      </c>
      <c r="J193" t="s">
        <v>186</v>
      </c>
      <c r="K193" t="s">
        <v>1280</v>
      </c>
      <c r="L193" s="1">
        <v>220000</v>
      </c>
    </row>
    <row r="194" spans="1:12" ht="15.75">
      <c r="A194" s="4" t="s">
        <v>1184</v>
      </c>
      <c r="B194" s="4" t="str">
        <f>LEFT(AllProjectData[[#This Row],[Fund Source and Year]],4)</f>
        <v>2021</v>
      </c>
      <c r="C194" s="4" t="str">
        <f>RIGHT(AllProjectData[[#This Row],[Fund Source and Year]],LEN(AllProjectData[[#This Row],[Fund Source and Year]])-5)</f>
        <v>LRF MAT Projects</v>
      </c>
      <c r="D194" s="10" t="s">
        <v>353</v>
      </c>
      <c r="F194" s="10" t="s">
        <v>1281</v>
      </c>
      <c r="G194" s="9" t="s">
        <v>540</v>
      </c>
      <c r="H194" s="9" t="s">
        <v>1282</v>
      </c>
      <c r="I194" s="9" t="s">
        <v>1283</v>
      </c>
      <c r="J194" t="s">
        <v>186</v>
      </c>
      <c r="K194" t="s">
        <v>1280</v>
      </c>
      <c r="L194" s="1">
        <v>285390</v>
      </c>
    </row>
    <row r="195" spans="1:12" ht="15.75">
      <c r="A195" s="3" t="s">
        <v>1184</v>
      </c>
      <c r="B195" s="3" t="str">
        <f>LEFT(AllProjectData[[#This Row],[Fund Source and Year]],4)</f>
        <v>2021</v>
      </c>
      <c r="C195" s="3" t="str">
        <f>RIGHT(AllProjectData[[#This Row],[Fund Source and Year]],LEN(AllProjectData[[#This Row],[Fund Source and Year]])-5)</f>
        <v>LRF MAT Projects</v>
      </c>
      <c r="D195" s="9" t="s">
        <v>353</v>
      </c>
      <c r="F195" s="9" t="s">
        <v>1284</v>
      </c>
      <c r="G195" s="9" t="s">
        <v>540</v>
      </c>
      <c r="H195" s="9" t="s">
        <v>1282</v>
      </c>
      <c r="I195" s="9" t="s">
        <v>543</v>
      </c>
      <c r="J195" t="s">
        <v>186</v>
      </c>
      <c r="K195" t="s">
        <v>1280</v>
      </c>
      <c r="L195" s="1">
        <v>93821</v>
      </c>
    </row>
    <row r="196" spans="1:12">
      <c r="A196" s="3" t="s">
        <v>1192</v>
      </c>
      <c r="B196" s="3" t="str">
        <f>LEFT(AllProjectData[[#This Row],[Fund Source and Year]],4)</f>
        <v>2023</v>
      </c>
      <c r="C196" s="3" t="str">
        <f>RIGHT(AllProjectData[[#This Row],[Fund Source and Year]],LEN(AllProjectData[[#This Row],[Fund Source and Year]])-5)</f>
        <v>LRF MAT Projects</v>
      </c>
      <c r="D196" s="6" t="s">
        <v>368</v>
      </c>
      <c r="F196" s="7">
        <v>326629</v>
      </c>
      <c r="G196" s="6" t="s">
        <v>513</v>
      </c>
      <c r="H196" s="6" t="s">
        <v>514</v>
      </c>
      <c r="I196" s="6" t="s">
        <v>627</v>
      </c>
      <c r="J196" t="s">
        <v>186</v>
      </c>
      <c r="K196" t="s">
        <v>1285</v>
      </c>
      <c r="L196" s="1">
        <v>125000</v>
      </c>
    </row>
    <row r="197" spans="1:12" ht="15.75">
      <c r="A197" s="3" t="s">
        <v>1184</v>
      </c>
      <c r="B197" s="3" t="str">
        <f>LEFT(AllProjectData[[#This Row],[Fund Source and Year]],4)</f>
        <v>2021</v>
      </c>
      <c r="C197" s="3" t="str">
        <f>RIGHT(AllProjectData[[#This Row],[Fund Source and Year]],LEN(AllProjectData[[#This Row],[Fund Source and Year]])-5)</f>
        <v>LRF MAT Projects</v>
      </c>
      <c r="D197" s="9" t="s">
        <v>353</v>
      </c>
      <c r="F197" s="9" t="s">
        <v>1286</v>
      </c>
      <c r="G197" s="9" t="s">
        <v>513</v>
      </c>
      <c r="H197" s="9" t="s">
        <v>1287</v>
      </c>
      <c r="I197" s="9" t="s">
        <v>515</v>
      </c>
      <c r="J197" t="s">
        <v>186</v>
      </c>
      <c r="K197" t="s">
        <v>1285</v>
      </c>
      <c r="L197" s="1">
        <v>168142</v>
      </c>
    </row>
    <row r="198" spans="1:12" hidden="1">
      <c r="A198" s="6" t="s">
        <v>1188</v>
      </c>
      <c r="B198" s="6" t="str">
        <f>LEFT(AllProjectData[[#This Row],[Fund Source and Year]],4)</f>
        <v>2023</v>
      </c>
      <c r="C198" s="6" t="str">
        <f>RIGHT(AllProjectData[[#This Row],[Fund Source and Year]],LEN(AllProjectData[[#This Row],[Fund Source and Year]])-5)</f>
        <v>LRF Project</v>
      </c>
      <c r="D198" s="6" t="s">
        <v>368</v>
      </c>
      <c r="E198" t="s">
        <v>959</v>
      </c>
      <c r="F198" s="7">
        <v>251562</v>
      </c>
      <c r="G198" s="7" t="s">
        <v>960</v>
      </c>
      <c r="H198" s="6" t="s">
        <v>188</v>
      </c>
      <c r="I198" s="6" t="s">
        <v>187</v>
      </c>
      <c r="J198" t="s">
        <v>186</v>
      </c>
      <c r="K198" t="s">
        <v>961</v>
      </c>
      <c r="L198" s="1">
        <v>16869</v>
      </c>
    </row>
    <row r="199" spans="1:12" hidden="1">
      <c r="A199" s="6" t="s">
        <v>1181</v>
      </c>
      <c r="B199" s="6" t="str">
        <f>LEFT(AllProjectData[[#This Row],[Fund Source and Year]],4)</f>
        <v>2022</v>
      </c>
      <c r="C199" s="6" t="str">
        <f>RIGHT(AllProjectData[[#This Row],[Fund Source and Year]],LEN(AllProjectData[[#This Row],[Fund Source and Year]])-5)</f>
        <v>LRF Project</v>
      </c>
      <c r="D199" s="6" t="s">
        <v>368</v>
      </c>
      <c r="E199" t="s">
        <v>962</v>
      </c>
      <c r="F199" s="7">
        <v>291531</v>
      </c>
      <c r="G199" s="7" t="s">
        <v>963</v>
      </c>
      <c r="H199" s="6" t="s">
        <v>191</v>
      </c>
      <c r="I199" s="6" t="s">
        <v>190</v>
      </c>
      <c r="J199" t="s">
        <v>186</v>
      </c>
      <c r="K199" t="s">
        <v>964</v>
      </c>
      <c r="L199" s="1">
        <v>11621</v>
      </c>
    </row>
    <row r="200" spans="1:12" hidden="1">
      <c r="A200" s="6" t="s">
        <v>1182</v>
      </c>
      <c r="B200" s="6" t="str">
        <f>LEFT(AllProjectData[[#This Row],[Fund Source and Year]],4)</f>
        <v>2021</v>
      </c>
      <c r="C200" s="6" t="str">
        <f>RIGHT(AllProjectData[[#This Row],[Fund Source and Year]],LEN(AllProjectData[[#This Row],[Fund Source and Year]])-5)</f>
        <v>LRF Project</v>
      </c>
      <c r="D200" s="6" t="s">
        <v>368</v>
      </c>
      <c r="E200" t="s">
        <v>965</v>
      </c>
      <c r="F200" s="7">
        <v>312440</v>
      </c>
      <c r="G200" s="7" t="s">
        <v>963</v>
      </c>
      <c r="H200" s="6" t="s">
        <v>191</v>
      </c>
      <c r="I200" s="6" t="s">
        <v>193</v>
      </c>
      <c r="J200" t="s">
        <v>186</v>
      </c>
      <c r="K200" t="s">
        <v>966</v>
      </c>
      <c r="L200" s="1">
        <v>28287.497000000003</v>
      </c>
    </row>
    <row r="201" spans="1:12" hidden="1">
      <c r="A201" s="6" t="s">
        <v>1182</v>
      </c>
      <c r="B201" s="6" t="str">
        <f>LEFT(AllProjectData[[#This Row],[Fund Source and Year]],4)</f>
        <v>2021</v>
      </c>
      <c r="C201" s="6" t="str">
        <f>RIGHT(AllProjectData[[#This Row],[Fund Source and Year]],LEN(AllProjectData[[#This Row],[Fund Source and Year]])-5)</f>
        <v>LRF Project</v>
      </c>
      <c r="D201" s="6" t="s">
        <v>368</v>
      </c>
      <c r="E201" t="s">
        <v>965</v>
      </c>
      <c r="F201" s="7">
        <v>312440</v>
      </c>
      <c r="G201" s="7" t="s">
        <v>963</v>
      </c>
      <c r="H201" s="6" t="s">
        <v>191</v>
      </c>
      <c r="I201" s="6" t="s">
        <v>193</v>
      </c>
      <c r="J201" t="s">
        <v>207</v>
      </c>
      <c r="K201" t="s">
        <v>966</v>
      </c>
      <c r="L201" s="1">
        <v>28287.497000000003</v>
      </c>
    </row>
    <row r="202" spans="1:12">
      <c r="A202" s="3" t="s">
        <v>1192</v>
      </c>
      <c r="B202" s="3" t="str">
        <f>LEFT(AllProjectData[[#This Row],[Fund Source and Year]],4)</f>
        <v>2023</v>
      </c>
      <c r="C202" s="3" t="str">
        <f>RIGHT(AllProjectData[[#This Row],[Fund Source and Year]],LEN(AllProjectData[[#This Row],[Fund Source and Year]])-5)</f>
        <v>LRF MAT Projects</v>
      </c>
      <c r="D202" s="6" t="s">
        <v>384</v>
      </c>
      <c r="F202" s="7">
        <v>313901</v>
      </c>
      <c r="G202" s="6" t="s">
        <v>579</v>
      </c>
      <c r="H202" s="6" t="s">
        <v>580</v>
      </c>
      <c r="I202" s="6" t="s">
        <v>581</v>
      </c>
      <c r="J202" t="s">
        <v>194</v>
      </c>
      <c r="K202" t="s">
        <v>1288</v>
      </c>
      <c r="L202" s="1">
        <v>400977</v>
      </c>
    </row>
    <row r="203" spans="1:12">
      <c r="A203" s="3" t="s">
        <v>1192</v>
      </c>
      <c r="B203" s="3" t="str">
        <f>LEFT(AllProjectData[[#This Row],[Fund Source and Year]],4)</f>
        <v>2023</v>
      </c>
      <c r="C203" s="3" t="str">
        <f>RIGHT(AllProjectData[[#This Row],[Fund Source and Year]],LEN(AllProjectData[[#This Row],[Fund Source and Year]])-5)</f>
        <v>LRF MAT Projects</v>
      </c>
      <c r="D203" s="6" t="s">
        <v>384</v>
      </c>
      <c r="F203" s="7">
        <v>322833</v>
      </c>
      <c r="G203" s="6" t="s">
        <v>567</v>
      </c>
      <c r="H203" s="6" t="s">
        <v>568</v>
      </c>
      <c r="I203" s="6" t="s">
        <v>569</v>
      </c>
      <c r="J203" t="s">
        <v>194</v>
      </c>
      <c r="K203" t="s">
        <v>1289</v>
      </c>
      <c r="L203" s="1">
        <v>329347</v>
      </c>
    </row>
    <row r="204" spans="1:12">
      <c r="A204" s="3" t="s">
        <v>1184</v>
      </c>
      <c r="B204" s="3" t="str">
        <f>LEFT(AllProjectData[[#This Row],[Fund Source and Year]],4)</f>
        <v>2021</v>
      </c>
      <c r="C204" s="3" t="str">
        <f>RIGHT(AllProjectData[[#This Row],[Fund Source and Year]],LEN(AllProjectData[[#This Row],[Fund Source and Year]])-5)</f>
        <v>LRF MAT Projects</v>
      </c>
      <c r="D204" s="7" t="s">
        <v>384</v>
      </c>
      <c r="F204" s="7">
        <v>258019</v>
      </c>
      <c r="G204" s="7" t="s">
        <v>485</v>
      </c>
      <c r="H204" s="6" t="s">
        <v>486</v>
      </c>
      <c r="I204" s="3" t="s">
        <v>487</v>
      </c>
      <c r="J204" t="s">
        <v>194</v>
      </c>
      <c r="K204" t="s">
        <v>969</v>
      </c>
      <c r="L204" s="1">
        <v>429425</v>
      </c>
    </row>
    <row r="205" spans="1:12" hidden="1">
      <c r="A205" s="5" t="s">
        <v>1181</v>
      </c>
      <c r="B205" s="5" t="str">
        <f>LEFT(AllProjectData[[#This Row],[Fund Source and Year]],4)</f>
        <v>2022</v>
      </c>
      <c r="C205" s="5" t="str">
        <f>RIGHT(AllProjectData[[#This Row],[Fund Source and Year]],LEN(AllProjectData[[#This Row],[Fund Source and Year]])-5)</f>
        <v>LRF Project</v>
      </c>
      <c r="D205" s="5" t="s">
        <v>384</v>
      </c>
      <c r="E205" t="s">
        <v>967</v>
      </c>
      <c r="F205" s="8">
        <v>266697</v>
      </c>
      <c r="G205" s="7" t="s">
        <v>968</v>
      </c>
      <c r="H205" s="6" t="s">
        <v>196</v>
      </c>
      <c r="I205" s="6" t="s">
        <v>195</v>
      </c>
      <c r="J205" t="s">
        <v>194</v>
      </c>
      <c r="K205" t="s">
        <v>969</v>
      </c>
      <c r="L205" s="1">
        <v>29089</v>
      </c>
    </row>
    <row r="206" spans="1:12" hidden="1">
      <c r="A206" s="6" t="s">
        <v>1182</v>
      </c>
      <c r="B206" s="6" t="str">
        <f>LEFT(AllProjectData[[#This Row],[Fund Source and Year]],4)</f>
        <v>2021</v>
      </c>
      <c r="C206" s="6" t="str">
        <f>RIGHT(AllProjectData[[#This Row],[Fund Source and Year]],LEN(AllProjectData[[#This Row],[Fund Source and Year]])-5)</f>
        <v>LRF Project</v>
      </c>
      <c r="D206" s="6" t="s">
        <v>433</v>
      </c>
      <c r="E206" t="s">
        <v>970</v>
      </c>
      <c r="F206" s="7">
        <v>252139</v>
      </c>
      <c r="G206" s="7" t="s">
        <v>798</v>
      </c>
      <c r="H206" s="6" t="s">
        <v>200</v>
      </c>
      <c r="I206" s="6" t="s">
        <v>199</v>
      </c>
      <c r="J206" t="s">
        <v>198</v>
      </c>
      <c r="K206" t="s">
        <v>971</v>
      </c>
      <c r="L206" s="1">
        <v>4326.3609999999999</v>
      </c>
    </row>
    <row r="207" spans="1:12" hidden="1">
      <c r="A207" s="6" t="s">
        <v>1182</v>
      </c>
      <c r="B207" s="6" t="str">
        <f>LEFT(AllProjectData[[#This Row],[Fund Source and Year]],4)</f>
        <v>2021</v>
      </c>
      <c r="C207" s="6" t="str">
        <f>RIGHT(AllProjectData[[#This Row],[Fund Source and Year]],LEN(AllProjectData[[#This Row],[Fund Source and Year]])-5)</f>
        <v>LRF Project</v>
      </c>
      <c r="D207" s="6" t="s">
        <v>433</v>
      </c>
      <c r="E207" t="s">
        <v>972</v>
      </c>
      <c r="F207" s="7">
        <v>254108</v>
      </c>
      <c r="G207" s="7" t="s">
        <v>798</v>
      </c>
      <c r="H207" s="6" t="s">
        <v>200</v>
      </c>
      <c r="I207" s="6" t="s">
        <v>206</v>
      </c>
      <c r="J207" t="s">
        <v>198</v>
      </c>
      <c r="K207" t="s">
        <v>973</v>
      </c>
      <c r="L207" s="1">
        <v>5179</v>
      </c>
    </row>
    <row r="208" spans="1:12" hidden="1">
      <c r="A208" s="6" t="s">
        <v>1188</v>
      </c>
      <c r="B208" s="6" t="str">
        <f>LEFT(AllProjectData[[#This Row],[Fund Source and Year]],4)</f>
        <v>2023</v>
      </c>
      <c r="C208" s="6" t="str">
        <f>RIGHT(AllProjectData[[#This Row],[Fund Source and Year]],LEN(AllProjectData[[#This Row],[Fund Source and Year]])-5)</f>
        <v>LRF Project</v>
      </c>
      <c r="D208" s="6" t="s">
        <v>433</v>
      </c>
      <c r="E208" t="s">
        <v>974</v>
      </c>
      <c r="F208" s="7">
        <v>316191</v>
      </c>
      <c r="G208" s="7" t="s">
        <v>975</v>
      </c>
      <c r="H208" s="6" t="s">
        <v>204</v>
      </c>
      <c r="I208" s="6" t="s">
        <v>203</v>
      </c>
      <c r="J208" t="s">
        <v>198</v>
      </c>
      <c r="K208" t="s">
        <v>976</v>
      </c>
      <c r="L208" s="1">
        <v>4504</v>
      </c>
    </row>
    <row r="209" spans="1:12">
      <c r="A209" s="3" t="s">
        <v>1192</v>
      </c>
      <c r="B209" s="3" t="str">
        <f>LEFT(AllProjectData[[#This Row],[Fund Source and Year]],4)</f>
        <v>2023</v>
      </c>
      <c r="C209" s="3" t="str">
        <f>RIGHT(AllProjectData[[#This Row],[Fund Source and Year]],LEN(AllProjectData[[#This Row],[Fund Source and Year]])-5)</f>
        <v>LRF MAT Projects</v>
      </c>
      <c r="D209" s="6" t="s">
        <v>368</v>
      </c>
      <c r="F209" s="7">
        <v>328418</v>
      </c>
      <c r="G209" s="6" t="s">
        <v>516</v>
      </c>
      <c r="H209" s="6" t="s">
        <v>517</v>
      </c>
      <c r="I209" s="6" t="s">
        <v>674</v>
      </c>
      <c r="J209" t="s">
        <v>207</v>
      </c>
      <c r="K209" t="s">
        <v>1290</v>
      </c>
      <c r="L209" s="1">
        <v>120000</v>
      </c>
    </row>
    <row r="210" spans="1:12" ht="15.75">
      <c r="A210" s="3" t="s">
        <v>1184</v>
      </c>
      <c r="B210" s="3" t="str">
        <f>LEFT(AllProjectData[[#This Row],[Fund Source and Year]],4)</f>
        <v>2021</v>
      </c>
      <c r="C210" s="3" t="str">
        <f>RIGHT(AllProjectData[[#This Row],[Fund Source and Year]],LEN(AllProjectData[[#This Row],[Fund Source and Year]])-5)</f>
        <v>LRF MAT Projects</v>
      </c>
      <c r="D210" s="9" t="s">
        <v>353</v>
      </c>
      <c r="F210" s="9" t="s">
        <v>1291</v>
      </c>
      <c r="G210" s="9" t="s">
        <v>516</v>
      </c>
      <c r="H210" s="9" t="s">
        <v>1292</v>
      </c>
      <c r="I210" s="9" t="s">
        <v>1293</v>
      </c>
      <c r="J210" t="s">
        <v>207</v>
      </c>
      <c r="K210" t="s">
        <v>1290</v>
      </c>
      <c r="L210" s="1">
        <v>140960</v>
      </c>
    </row>
    <row r="211" spans="1:12">
      <c r="A211" s="3" t="s">
        <v>1192</v>
      </c>
      <c r="B211" s="3" t="str">
        <f>LEFT(AllProjectData[[#This Row],[Fund Source and Year]],4)</f>
        <v>2023</v>
      </c>
      <c r="C211" s="3" t="str">
        <f>RIGHT(AllProjectData[[#This Row],[Fund Source and Year]],LEN(AllProjectData[[#This Row],[Fund Source and Year]])-5)</f>
        <v>LRF MAT Projects</v>
      </c>
      <c r="D211" s="6" t="s">
        <v>368</v>
      </c>
      <c r="F211" s="7">
        <v>326666</v>
      </c>
      <c r="G211" s="6" t="s">
        <v>630</v>
      </c>
      <c r="H211" s="6" t="s">
        <v>631</v>
      </c>
      <c r="I211" s="6" t="s">
        <v>632</v>
      </c>
      <c r="J211" t="s">
        <v>207</v>
      </c>
      <c r="K211" t="s">
        <v>1294</v>
      </c>
      <c r="L211" s="1">
        <v>80000</v>
      </c>
    </row>
    <row r="212" spans="1:12">
      <c r="A212" s="3" t="s">
        <v>1192</v>
      </c>
      <c r="B212" s="3" t="str">
        <f>LEFT(AllProjectData[[#This Row],[Fund Source and Year]],4)</f>
        <v>2023</v>
      </c>
      <c r="C212" s="3" t="str">
        <f>RIGHT(AllProjectData[[#This Row],[Fund Source and Year]],LEN(AllProjectData[[#This Row],[Fund Source and Year]])-5)</f>
        <v>LRF MAT Projects</v>
      </c>
      <c r="D212" s="6" t="s">
        <v>368</v>
      </c>
      <c r="F212" s="7">
        <v>326755</v>
      </c>
      <c r="G212" s="6" t="s">
        <v>657</v>
      </c>
      <c r="H212" s="6" t="s">
        <v>658</v>
      </c>
      <c r="I212" s="6" t="s">
        <v>659</v>
      </c>
      <c r="J212" t="s">
        <v>207</v>
      </c>
      <c r="K212" t="s">
        <v>1295</v>
      </c>
      <c r="L212" s="1">
        <v>85000</v>
      </c>
    </row>
    <row r="213" spans="1:12">
      <c r="A213" s="3" t="s">
        <v>1192</v>
      </c>
      <c r="B213" s="3" t="str">
        <f>LEFT(AllProjectData[[#This Row],[Fund Source and Year]],4)</f>
        <v>2023</v>
      </c>
      <c r="C213" s="3" t="str">
        <f>RIGHT(AllProjectData[[#This Row],[Fund Source and Year]],LEN(AllProjectData[[#This Row],[Fund Source and Year]])-5)</f>
        <v>LRF MAT Projects</v>
      </c>
      <c r="D213" s="6" t="s">
        <v>368</v>
      </c>
      <c r="F213" s="7">
        <v>237563</v>
      </c>
      <c r="G213" s="6" t="s">
        <v>488</v>
      </c>
      <c r="H213" s="6" t="s">
        <v>489</v>
      </c>
      <c r="I213" s="6" t="s">
        <v>626</v>
      </c>
      <c r="J213" t="s">
        <v>207</v>
      </c>
      <c r="K213" t="s">
        <v>1295</v>
      </c>
      <c r="L213" s="1">
        <v>460251</v>
      </c>
    </row>
    <row r="214" spans="1:12">
      <c r="A214" s="4" t="s">
        <v>1184</v>
      </c>
      <c r="B214" s="4" t="str">
        <f>LEFT(AllProjectData[[#This Row],[Fund Source and Year]],4)</f>
        <v>2021</v>
      </c>
      <c r="C214" s="4" t="str">
        <f>RIGHT(AllProjectData[[#This Row],[Fund Source and Year]],LEN(AllProjectData[[#This Row],[Fund Source and Year]])-5)</f>
        <v>LRF MAT Projects</v>
      </c>
      <c r="D214" s="8" t="s">
        <v>368</v>
      </c>
      <c r="F214" s="8">
        <v>232935</v>
      </c>
      <c r="G214" s="7" t="s">
        <v>488</v>
      </c>
      <c r="H214" s="6" t="s">
        <v>489</v>
      </c>
      <c r="I214" s="3" t="s">
        <v>1296</v>
      </c>
      <c r="J214" t="s">
        <v>207</v>
      </c>
      <c r="K214" t="s">
        <v>1295</v>
      </c>
      <c r="L214" s="1">
        <v>168450.16</v>
      </c>
    </row>
    <row r="215" spans="1:12">
      <c r="A215" s="4" t="s">
        <v>1184</v>
      </c>
      <c r="B215" s="4" t="str">
        <f>LEFT(AllProjectData[[#This Row],[Fund Source and Year]],4)</f>
        <v>2021</v>
      </c>
      <c r="C215" s="4" t="str">
        <f>RIGHT(AllProjectData[[#This Row],[Fund Source and Year]],LEN(AllProjectData[[#This Row],[Fund Source and Year]])-5)</f>
        <v>LRF MAT Projects</v>
      </c>
      <c r="D215" s="8" t="s">
        <v>368</v>
      </c>
      <c r="F215" s="8">
        <v>237563</v>
      </c>
      <c r="G215" s="7" t="s">
        <v>488</v>
      </c>
      <c r="H215" s="6" t="s">
        <v>489</v>
      </c>
      <c r="I215" s="3" t="s">
        <v>491</v>
      </c>
      <c r="J215" t="s">
        <v>207</v>
      </c>
      <c r="K215" t="s">
        <v>1295</v>
      </c>
      <c r="L215" s="1">
        <v>4029.1800000000003</v>
      </c>
    </row>
    <row r="216" spans="1:12" ht="15.75">
      <c r="A216" s="3" t="s">
        <v>1184</v>
      </c>
      <c r="B216" s="3" t="str">
        <f>LEFT(AllProjectData[[#This Row],[Fund Source and Year]],4)</f>
        <v>2021</v>
      </c>
      <c r="C216" s="3" t="str">
        <f>RIGHT(AllProjectData[[#This Row],[Fund Source and Year]],LEN(AllProjectData[[#This Row],[Fund Source and Year]])-5)</f>
        <v>LRF MAT Projects</v>
      </c>
      <c r="D216" s="9" t="s">
        <v>353</v>
      </c>
      <c r="F216" s="9" t="s">
        <v>1297</v>
      </c>
      <c r="G216" s="9" t="s">
        <v>550</v>
      </c>
      <c r="H216" s="9" t="s">
        <v>209</v>
      </c>
      <c r="I216" s="9" t="s">
        <v>1298</v>
      </c>
      <c r="J216" t="s">
        <v>207</v>
      </c>
      <c r="K216" t="s">
        <v>988</v>
      </c>
      <c r="L216" s="1">
        <v>143281</v>
      </c>
    </row>
    <row r="217" spans="1:12">
      <c r="A217" s="3" t="s">
        <v>1192</v>
      </c>
      <c r="B217" s="3" t="str">
        <f>LEFT(AllProjectData[[#This Row],[Fund Source and Year]],4)</f>
        <v>2023</v>
      </c>
      <c r="C217" s="3" t="str">
        <f>RIGHT(AllProjectData[[#This Row],[Fund Source and Year]],LEN(AllProjectData[[#This Row],[Fund Source and Year]])-5)</f>
        <v>LRF MAT Projects</v>
      </c>
      <c r="D217" s="6" t="s">
        <v>368</v>
      </c>
      <c r="F217" s="7">
        <v>326630</v>
      </c>
      <c r="G217" s="6" t="s">
        <v>519</v>
      </c>
      <c r="H217" s="6" t="s">
        <v>520</v>
      </c>
      <c r="I217" s="6" t="s">
        <v>628</v>
      </c>
      <c r="J217" t="s">
        <v>207</v>
      </c>
      <c r="K217" t="s">
        <v>1299</v>
      </c>
      <c r="L217" s="1">
        <v>170000</v>
      </c>
    </row>
    <row r="218" spans="1:12" ht="15.75">
      <c r="A218" s="3" t="s">
        <v>1184</v>
      </c>
      <c r="B218" s="3" t="str">
        <f>LEFT(AllProjectData[[#This Row],[Fund Source and Year]],4)</f>
        <v>2021</v>
      </c>
      <c r="C218" s="3" t="str">
        <f>RIGHT(AllProjectData[[#This Row],[Fund Source and Year]],LEN(AllProjectData[[#This Row],[Fund Source and Year]])-5)</f>
        <v>LRF MAT Projects</v>
      </c>
      <c r="D218" s="9" t="s">
        <v>353</v>
      </c>
      <c r="E218" s="11"/>
      <c r="F218" s="9" t="s">
        <v>1300</v>
      </c>
      <c r="G218" s="9" t="s">
        <v>519</v>
      </c>
      <c r="H218" s="9" t="s">
        <v>1301</v>
      </c>
      <c r="I218" s="9" t="s">
        <v>521</v>
      </c>
      <c r="J218" t="s">
        <v>207</v>
      </c>
      <c r="K218" t="s">
        <v>1299</v>
      </c>
      <c r="L218" s="13">
        <v>172425</v>
      </c>
    </row>
    <row r="219" spans="1:12">
      <c r="A219" s="3" t="s">
        <v>1192</v>
      </c>
      <c r="B219" s="3" t="str">
        <f>LEFT(AllProjectData[[#This Row],[Fund Source and Year]],4)</f>
        <v>2023</v>
      </c>
      <c r="C219" s="3" t="str">
        <f>RIGHT(AllProjectData[[#This Row],[Fund Source and Year]],LEN(AllProjectData[[#This Row],[Fund Source and Year]])-5)</f>
        <v>LRF MAT Projects</v>
      </c>
      <c r="D219" s="6" t="s">
        <v>368</v>
      </c>
      <c r="F219" s="7">
        <v>326777</v>
      </c>
      <c r="G219" s="6" t="s">
        <v>664</v>
      </c>
      <c r="H219" s="6" t="s">
        <v>665</v>
      </c>
      <c r="I219" s="6" t="s">
        <v>666</v>
      </c>
      <c r="J219" t="s">
        <v>207</v>
      </c>
      <c r="K219" t="s">
        <v>1302</v>
      </c>
      <c r="L219" s="1">
        <v>70000</v>
      </c>
    </row>
    <row r="220" spans="1:12">
      <c r="A220" s="3" t="s">
        <v>1192</v>
      </c>
      <c r="B220" s="3" t="str">
        <f>LEFT(AllProjectData[[#This Row],[Fund Source and Year]],4)</f>
        <v>2023</v>
      </c>
      <c r="C220" s="3" t="str">
        <f>RIGHT(AllProjectData[[#This Row],[Fund Source and Year]],LEN(AllProjectData[[#This Row],[Fund Source and Year]])-5)</f>
        <v>LRF MAT Projects</v>
      </c>
      <c r="D220" s="6" t="s">
        <v>368</v>
      </c>
      <c r="F220" s="7">
        <v>326769</v>
      </c>
      <c r="G220" s="6" t="s">
        <v>660</v>
      </c>
      <c r="H220" s="6" t="s">
        <v>661</v>
      </c>
      <c r="I220" s="6" t="s">
        <v>662</v>
      </c>
      <c r="J220" t="s">
        <v>207</v>
      </c>
      <c r="K220" t="s">
        <v>1302</v>
      </c>
      <c r="L220" s="1">
        <v>125000</v>
      </c>
    </row>
    <row r="221" spans="1:12">
      <c r="A221" s="3" t="s">
        <v>1192</v>
      </c>
      <c r="B221" s="3" t="str">
        <f>LEFT(AllProjectData[[#This Row],[Fund Source and Year]],4)</f>
        <v>2023</v>
      </c>
      <c r="C221" s="3" t="str">
        <f>RIGHT(AllProjectData[[#This Row],[Fund Source and Year]],LEN(AllProjectData[[#This Row],[Fund Source and Year]])-5)</f>
        <v>LRF MAT Projects</v>
      </c>
      <c r="D221" s="6" t="s">
        <v>368</v>
      </c>
      <c r="F221" s="7">
        <v>326782</v>
      </c>
      <c r="G221" s="6" t="s">
        <v>667</v>
      </c>
      <c r="H221" s="6" t="s">
        <v>668</v>
      </c>
      <c r="I221" s="6" t="s">
        <v>669</v>
      </c>
      <c r="J221" t="s">
        <v>207</v>
      </c>
      <c r="K221" t="s">
        <v>1303</v>
      </c>
      <c r="L221" s="1">
        <v>85000</v>
      </c>
    </row>
    <row r="222" spans="1:12">
      <c r="A222" s="3" t="s">
        <v>1192</v>
      </c>
      <c r="B222" s="3" t="str">
        <f>LEFT(AllProjectData[[#This Row],[Fund Source and Year]],4)</f>
        <v>2023</v>
      </c>
      <c r="C222" s="3" t="str">
        <f>RIGHT(AllProjectData[[#This Row],[Fund Source and Year]],LEN(AllProjectData[[#This Row],[Fund Source and Year]])-5)</f>
        <v>LRF MAT Projects</v>
      </c>
      <c r="D222" s="6" t="s">
        <v>368</v>
      </c>
      <c r="F222" s="7">
        <v>326773</v>
      </c>
      <c r="G222" s="6" t="s">
        <v>525</v>
      </c>
      <c r="H222" s="6" t="s">
        <v>526</v>
      </c>
      <c r="I222" s="6" t="s">
        <v>663</v>
      </c>
      <c r="J222" t="s">
        <v>207</v>
      </c>
      <c r="K222" t="s">
        <v>978</v>
      </c>
      <c r="L222" s="1">
        <v>150000</v>
      </c>
    </row>
    <row r="223" spans="1:12">
      <c r="A223" s="4" t="s">
        <v>1192</v>
      </c>
      <c r="B223" s="4" t="str">
        <f>LEFT(AllProjectData[[#This Row],[Fund Source and Year]],4)</f>
        <v>2023</v>
      </c>
      <c r="C223" s="4" t="str">
        <f>RIGHT(AllProjectData[[#This Row],[Fund Source and Year]],LEN(AllProjectData[[#This Row],[Fund Source and Year]])-5)</f>
        <v>LRF MAT Projects</v>
      </c>
      <c r="D223" s="5" t="s">
        <v>368</v>
      </c>
      <c r="F223" s="8">
        <v>328310</v>
      </c>
      <c r="G223" s="6" t="s">
        <v>530</v>
      </c>
      <c r="H223" s="6" t="s">
        <v>531</v>
      </c>
      <c r="I223" s="6" t="s">
        <v>672</v>
      </c>
      <c r="J223" t="s">
        <v>207</v>
      </c>
      <c r="K223" t="s">
        <v>978</v>
      </c>
      <c r="L223" s="1">
        <v>80000</v>
      </c>
    </row>
    <row r="224" spans="1:12" ht="15.75">
      <c r="A224" s="3" t="s">
        <v>1184</v>
      </c>
      <c r="B224" s="3" t="str">
        <f>LEFT(AllProjectData[[#This Row],[Fund Source and Year]],4)</f>
        <v>2021</v>
      </c>
      <c r="C224" s="3" t="str">
        <f>RIGHT(AllProjectData[[#This Row],[Fund Source and Year]],LEN(AllProjectData[[#This Row],[Fund Source and Year]])-5)</f>
        <v>LRF MAT Projects</v>
      </c>
      <c r="D224" s="9" t="s">
        <v>353</v>
      </c>
      <c r="F224" s="9" t="s">
        <v>1304</v>
      </c>
      <c r="G224" s="9" t="s">
        <v>525</v>
      </c>
      <c r="H224" s="9" t="s">
        <v>526</v>
      </c>
      <c r="I224" s="9" t="s">
        <v>527</v>
      </c>
      <c r="J224" t="s">
        <v>207</v>
      </c>
      <c r="K224" t="s">
        <v>978</v>
      </c>
      <c r="L224" s="1">
        <v>56210</v>
      </c>
    </row>
    <row r="225" spans="1:12" ht="15.75">
      <c r="A225" s="4" t="s">
        <v>1184</v>
      </c>
      <c r="B225" s="4" t="str">
        <f>LEFT(AllProjectData[[#This Row],[Fund Source and Year]],4)</f>
        <v>2021</v>
      </c>
      <c r="C225" s="4" t="str">
        <f>RIGHT(AllProjectData[[#This Row],[Fund Source and Year]],LEN(AllProjectData[[#This Row],[Fund Source and Year]])-5)</f>
        <v>LRF MAT Projects</v>
      </c>
      <c r="D225" s="10" t="s">
        <v>353</v>
      </c>
      <c r="F225" s="10" t="s">
        <v>1305</v>
      </c>
      <c r="G225" s="9" t="s">
        <v>525</v>
      </c>
      <c r="H225" s="9" t="s">
        <v>526</v>
      </c>
      <c r="I225" s="9" t="s">
        <v>1306</v>
      </c>
      <c r="J225" t="s">
        <v>207</v>
      </c>
      <c r="K225" t="s">
        <v>978</v>
      </c>
      <c r="L225" s="1">
        <v>61210</v>
      </c>
    </row>
    <row r="226" spans="1:12" ht="15.75">
      <c r="A226" s="3" t="s">
        <v>1184</v>
      </c>
      <c r="B226" s="3" t="str">
        <f>LEFT(AllProjectData[[#This Row],[Fund Source and Year]],4)</f>
        <v>2021</v>
      </c>
      <c r="C226" s="3" t="str">
        <f>RIGHT(AllProjectData[[#This Row],[Fund Source and Year]],LEN(AllProjectData[[#This Row],[Fund Source and Year]])-5)</f>
        <v>LRF MAT Projects</v>
      </c>
      <c r="D226" s="9" t="s">
        <v>353</v>
      </c>
      <c r="F226" s="9" t="s">
        <v>1307</v>
      </c>
      <c r="G226" s="9" t="s">
        <v>530</v>
      </c>
      <c r="H226" s="9" t="s">
        <v>1308</v>
      </c>
      <c r="I226" s="9" t="s">
        <v>532</v>
      </c>
      <c r="J226" t="s">
        <v>207</v>
      </c>
      <c r="K226" t="s">
        <v>978</v>
      </c>
      <c r="L226" s="1">
        <v>88157</v>
      </c>
    </row>
    <row r="227" spans="1:12" ht="15.75">
      <c r="A227" s="4" t="s">
        <v>1184</v>
      </c>
      <c r="B227" s="4" t="str">
        <f>LEFT(AllProjectData[[#This Row],[Fund Source and Year]],4)</f>
        <v>2021</v>
      </c>
      <c r="C227" s="4" t="str">
        <f>RIGHT(AllProjectData[[#This Row],[Fund Source and Year]],LEN(AllProjectData[[#This Row],[Fund Source and Year]])-5)</f>
        <v>LRF MAT Projects</v>
      </c>
      <c r="D227" s="10" t="s">
        <v>353</v>
      </c>
      <c r="F227" s="10" t="s">
        <v>1309</v>
      </c>
      <c r="G227" s="9" t="s">
        <v>525</v>
      </c>
      <c r="H227" s="9" t="s">
        <v>526</v>
      </c>
      <c r="I227" s="9" t="s">
        <v>1310</v>
      </c>
      <c r="J227" t="s">
        <v>207</v>
      </c>
      <c r="K227" t="s">
        <v>978</v>
      </c>
      <c r="L227" s="1">
        <v>38850</v>
      </c>
    </row>
    <row r="228" spans="1:12" hidden="1">
      <c r="A228" s="6" t="s">
        <v>1181</v>
      </c>
      <c r="B228" s="6" t="str">
        <f>LEFT(AllProjectData[[#This Row],[Fund Source and Year]],4)</f>
        <v>2022</v>
      </c>
      <c r="C228" s="6" t="str">
        <f>RIGHT(AllProjectData[[#This Row],[Fund Source and Year]],LEN(AllProjectData[[#This Row],[Fund Source and Year]])-5)</f>
        <v>LRF Project</v>
      </c>
      <c r="D228" s="6" t="s">
        <v>368</v>
      </c>
      <c r="E228" t="s">
        <v>977</v>
      </c>
      <c r="F228" s="7">
        <v>291651</v>
      </c>
      <c r="G228" s="7" t="s">
        <v>963</v>
      </c>
      <c r="H228" s="6" t="s">
        <v>191</v>
      </c>
      <c r="I228" s="6" t="s">
        <v>212</v>
      </c>
      <c r="J228" t="s">
        <v>207</v>
      </c>
      <c r="K228" t="s">
        <v>978</v>
      </c>
      <c r="L228" s="1">
        <v>7673</v>
      </c>
    </row>
    <row r="229" spans="1:12" hidden="1">
      <c r="A229" s="6" t="s">
        <v>1183</v>
      </c>
      <c r="B229" s="6" t="str">
        <f>LEFT(AllProjectData[[#This Row],[Fund Source and Year]],4)</f>
        <v>2024</v>
      </c>
      <c r="C229" s="6" t="str">
        <f>RIGHT(AllProjectData[[#This Row],[Fund Source and Year]],LEN(AllProjectData[[#This Row],[Fund Source and Year]])-5)</f>
        <v>LRF Project</v>
      </c>
      <c r="D229" s="6" t="s">
        <v>368</v>
      </c>
      <c r="E229" t="s">
        <v>979</v>
      </c>
      <c r="F229" s="7">
        <v>308504</v>
      </c>
      <c r="G229" s="7" t="s">
        <v>963</v>
      </c>
      <c r="H229" s="6" t="s">
        <v>191</v>
      </c>
      <c r="I229" s="6" t="s">
        <v>213</v>
      </c>
      <c r="J229" t="s">
        <v>207</v>
      </c>
      <c r="K229" t="s">
        <v>978</v>
      </c>
      <c r="L229" s="1">
        <v>25625</v>
      </c>
    </row>
    <row r="230" spans="1:12" hidden="1">
      <c r="A230" s="6" t="s">
        <v>1182</v>
      </c>
      <c r="B230" s="6" t="str">
        <f>LEFT(AllProjectData[[#This Row],[Fund Source and Year]],4)</f>
        <v>2021</v>
      </c>
      <c r="C230" s="6" t="str">
        <f>RIGHT(AllProjectData[[#This Row],[Fund Source and Year]],LEN(AllProjectData[[#This Row],[Fund Source and Year]])-5)</f>
        <v>LRF Project</v>
      </c>
      <c r="D230" s="6" t="s">
        <v>368</v>
      </c>
      <c r="E230" t="s">
        <v>980</v>
      </c>
      <c r="F230" s="7">
        <v>256938</v>
      </c>
      <c r="G230" s="7" t="s">
        <v>981</v>
      </c>
      <c r="H230" s="6" t="s">
        <v>215</v>
      </c>
      <c r="I230" s="6" t="s">
        <v>217</v>
      </c>
      <c r="J230" t="s">
        <v>207</v>
      </c>
      <c r="K230" t="s">
        <v>982</v>
      </c>
      <c r="L230" s="1">
        <v>23848</v>
      </c>
    </row>
    <row r="231" spans="1:12" hidden="1">
      <c r="A231" s="6" t="s">
        <v>1182</v>
      </c>
      <c r="B231" s="6" t="str">
        <f>LEFT(AllProjectData[[#This Row],[Fund Source and Year]],4)</f>
        <v>2021</v>
      </c>
      <c r="C231" s="6" t="str">
        <f>RIGHT(AllProjectData[[#This Row],[Fund Source and Year]],LEN(AllProjectData[[#This Row],[Fund Source and Year]])-5)</f>
        <v>LRF Project</v>
      </c>
      <c r="D231" s="6" t="s">
        <v>368</v>
      </c>
      <c r="E231" t="s">
        <v>983</v>
      </c>
      <c r="F231" s="7">
        <v>312431</v>
      </c>
      <c r="G231" s="7" t="s">
        <v>981</v>
      </c>
      <c r="H231" s="6" t="s">
        <v>215</v>
      </c>
      <c r="I231" s="6" t="s">
        <v>214</v>
      </c>
      <c r="J231" t="s">
        <v>207</v>
      </c>
      <c r="K231" t="s">
        <v>984</v>
      </c>
      <c r="L231" s="1">
        <v>20008</v>
      </c>
    </row>
    <row r="232" spans="1:12" hidden="1">
      <c r="A232" s="6" t="s">
        <v>1188</v>
      </c>
      <c r="B232" s="6" t="str">
        <f>LEFT(AllProjectData[[#This Row],[Fund Source and Year]],4)</f>
        <v>2023</v>
      </c>
      <c r="C232" s="6" t="str">
        <f>RIGHT(AllProjectData[[#This Row],[Fund Source and Year]],LEN(AllProjectData[[#This Row],[Fund Source and Year]])-5)</f>
        <v>LRF Project</v>
      </c>
      <c r="D232" s="6" t="s">
        <v>368</v>
      </c>
      <c r="E232" t="s">
        <v>985</v>
      </c>
      <c r="F232" s="7">
        <v>318738</v>
      </c>
      <c r="G232" s="7" t="s">
        <v>963</v>
      </c>
      <c r="H232" s="6" t="s">
        <v>191</v>
      </c>
      <c r="I232" s="6" t="s">
        <v>211</v>
      </c>
      <c r="J232" t="s">
        <v>207</v>
      </c>
      <c r="K232" t="s">
        <v>986</v>
      </c>
      <c r="L232" s="1">
        <v>34150</v>
      </c>
    </row>
    <row r="233" spans="1:12" hidden="1">
      <c r="A233" s="6" t="s">
        <v>1182</v>
      </c>
      <c r="B233" s="6" t="str">
        <f>LEFT(AllProjectData[[#This Row],[Fund Source and Year]],4)</f>
        <v>2021</v>
      </c>
      <c r="C233" s="6" t="str">
        <f>RIGHT(AllProjectData[[#This Row],[Fund Source and Year]],LEN(AllProjectData[[#This Row],[Fund Source and Year]])-5)</f>
        <v>LRF Project</v>
      </c>
      <c r="D233" s="6" t="s">
        <v>368</v>
      </c>
      <c r="E233" t="s">
        <v>987</v>
      </c>
      <c r="F233" s="7">
        <v>257238</v>
      </c>
      <c r="G233" s="7" t="s">
        <v>550</v>
      </c>
      <c r="H233" s="6" t="s">
        <v>209</v>
      </c>
      <c r="I233" s="6" t="s">
        <v>208</v>
      </c>
      <c r="J233" t="s">
        <v>207</v>
      </c>
      <c r="K233" t="s">
        <v>988</v>
      </c>
      <c r="L233" s="1">
        <v>6628.7049999999999</v>
      </c>
    </row>
    <row r="234" spans="1:12" hidden="1">
      <c r="A234" s="6" t="s">
        <v>1181</v>
      </c>
      <c r="B234" s="6" t="str">
        <f>LEFT(AllProjectData[[#This Row],[Fund Source and Year]],4)</f>
        <v>2022</v>
      </c>
      <c r="C234" s="6" t="str">
        <f>RIGHT(AllProjectData[[#This Row],[Fund Source and Year]],LEN(AllProjectData[[#This Row],[Fund Source and Year]])-5)</f>
        <v>LRF Project</v>
      </c>
      <c r="D234" s="6" t="s">
        <v>362</v>
      </c>
      <c r="E234" t="s">
        <v>989</v>
      </c>
      <c r="F234" s="7">
        <v>272171</v>
      </c>
      <c r="G234" s="7" t="s">
        <v>990</v>
      </c>
      <c r="H234" s="6" t="s">
        <v>223</v>
      </c>
      <c r="I234" s="6" t="s">
        <v>222</v>
      </c>
      <c r="J234" t="s">
        <v>218</v>
      </c>
      <c r="K234" t="s">
        <v>991</v>
      </c>
      <c r="L234" s="1">
        <v>25077</v>
      </c>
    </row>
    <row r="235" spans="1:12" hidden="1">
      <c r="A235" s="6" t="s">
        <v>1181</v>
      </c>
      <c r="B235" s="6" t="str">
        <f>LEFT(AllProjectData[[#This Row],[Fund Source and Year]],4)</f>
        <v>2022</v>
      </c>
      <c r="C235" s="6" t="str">
        <f>RIGHT(AllProjectData[[#This Row],[Fund Source and Year]],LEN(AllProjectData[[#This Row],[Fund Source and Year]])-5)</f>
        <v>LRF Project</v>
      </c>
      <c r="D235" s="6" t="s">
        <v>362</v>
      </c>
      <c r="E235" t="s">
        <v>992</v>
      </c>
      <c r="F235" s="7">
        <v>224822</v>
      </c>
      <c r="G235" s="7" t="s">
        <v>993</v>
      </c>
      <c r="H235" s="6" t="s">
        <v>220</v>
      </c>
      <c r="I235" s="6" t="s">
        <v>225</v>
      </c>
      <c r="J235" t="s">
        <v>218</v>
      </c>
      <c r="K235" t="s">
        <v>994</v>
      </c>
      <c r="L235" s="1">
        <v>24897</v>
      </c>
    </row>
    <row r="236" spans="1:12" hidden="1">
      <c r="A236" s="6" t="s">
        <v>1182</v>
      </c>
      <c r="B236" s="6" t="str">
        <f>LEFT(AllProjectData[[#This Row],[Fund Source and Year]],4)</f>
        <v>2021</v>
      </c>
      <c r="C236" s="6" t="str">
        <f>RIGHT(AllProjectData[[#This Row],[Fund Source and Year]],LEN(AllProjectData[[#This Row],[Fund Source and Year]])-5)</f>
        <v>LRF Project</v>
      </c>
      <c r="D236" s="6" t="s">
        <v>362</v>
      </c>
      <c r="E236" t="s">
        <v>995</v>
      </c>
      <c r="F236" s="7">
        <v>237096</v>
      </c>
      <c r="G236" s="7" t="s">
        <v>993</v>
      </c>
      <c r="H236" s="6" t="s">
        <v>220</v>
      </c>
      <c r="I236" s="6" t="s">
        <v>219</v>
      </c>
      <c r="J236" t="s">
        <v>218</v>
      </c>
      <c r="K236" t="s">
        <v>996</v>
      </c>
      <c r="L236" s="1">
        <v>3392.0709999999999</v>
      </c>
    </row>
    <row r="237" spans="1:12" hidden="1">
      <c r="A237" s="6" t="s">
        <v>1183</v>
      </c>
      <c r="B237" s="6" t="str">
        <f>LEFT(AllProjectData[[#This Row],[Fund Source and Year]],4)</f>
        <v>2024</v>
      </c>
      <c r="C237" s="6" t="str">
        <f>RIGHT(AllProjectData[[#This Row],[Fund Source and Year]],LEN(AllProjectData[[#This Row],[Fund Source and Year]])-5)</f>
        <v>LRF Project</v>
      </c>
      <c r="D237" s="6" t="s">
        <v>384</v>
      </c>
      <c r="E237" t="s">
        <v>997</v>
      </c>
      <c r="F237" s="7">
        <v>240631</v>
      </c>
      <c r="G237" s="7" t="s">
        <v>998</v>
      </c>
      <c r="H237" s="6" t="s">
        <v>228</v>
      </c>
      <c r="I237" s="6" t="s">
        <v>227</v>
      </c>
      <c r="J237" t="s">
        <v>226</v>
      </c>
      <c r="K237" t="s">
        <v>999</v>
      </c>
      <c r="L237" s="1">
        <v>38564</v>
      </c>
    </row>
    <row r="238" spans="1:12" ht="15.75">
      <c r="A238" s="3" t="s">
        <v>1192</v>
      </c>
      <c r="B238" s="3" t="str">
        <f>LEFT(AllProjectData[[#This Row],[Fund Source and Year]],4)</f>
        <v>2023</v>
      </c>
      <c r="C238" s="3" t="str">
        <f>RIGHT(AllProjectData[[#This Row],[Fund Source and Year]],LEN(AllProjectData[[#This Row],[Fund Source and Year]])-5)</f>
        <v>LRF MAT Projects</v>
      </c>
      <c r="D238" s="9" t="s">
        <v>433</v>
      </c>
      <c r="F238" s="9">
        <v>252907</v>
      </c>
      <c r="G238" s="9" t="s">
        <v>717</v>
      </c>
      <c r="H238" s="9" t="s">
        <v>718</v>
      </c>
      <c r="I238" s="9" t="s">
        <v>719</v>
      </c>
      <c r="J238" t="s">
        <v>230</v>
      </c>
      <c r="K238" t="s">
        <v>1311</v>
      </c>
      <c r="L238" s="1">
        <v>30937</v>
      </c>
    </row>
    <row r="239" spans="1:12" hidden="1">
      <c r="A239" s="6" t="s">
        <v>1181</v>
      </c>
      <c r="B239" s="6" t="str">
        <f>LEFT(AllProjectData[[#This Row],[Fund Source and Year]],4)</f>
        <v>2022</v>
      </c>
      <c r="C239" s="6" t="str">
        <f>RIGHT(AllProjectData[[#This Row],[Fund Source and Year]],LEN(AllProjectData[[#This Row],[Fund Source and Year]])-5)</f>
        <v>LRF Project</v>
      </c>
      <c r="D239" s="6" t="s">
        <v>433</v>
      </c>
      <c r="E239" t="s">
        <v>1000</v>
      </c>
      <c r="F239" s="7">
        <v>241696</v>
      </c>
      <c r="G239" s="7" t="s">
        <v>1001</v>
      </c>
      <c r="H239" s="6" t="s">
        <v>232</v>
      </c>
      <c r="I239" s="6" t="s">
        <v>231</v>
      </c>
      <c r="J239" t="s">
        <v>230</v>
      </c>
      <c r="K239" t="s">
        <v>1002</v>
      </c>
      <c r="L239" s="1">
        <v>45200</v>
      </c>
    </row>
    <row r="240" spans="1:12">
      <c r="A240" s="3" t="s">
        <v>1192</v>
      </c>
      <c r="B240" s="3" t="str">
        <f>LEFT(AllProjectData[[#This Row],[Fund Source and Year]],4)</f>
        <v>2023</v>
      </c>
      <c r="C240" s="3" t="str">
        <f>RIGHT(AllProjectData[[#This Row],[Fund Source and Year]],LEN(AllProjectData[[#This Row],[Fund Source and Year]])-5)</f>
        <v>LRF MAT Projects</v>
      </c>
      <c r="D240" s="6" t="s">
        <v>368</v>
      </c>
      <c r="F240" s="7">
        <v>326674</v>
      </c>
      <c r="G240" s="6" t="s">
        <v>633</v>
      </c>
      <c r="H240" s="6" t="s">
        <v>634</v>
      </c>
      <c r="I240" s="6" t="s">
        <v>635</v>
      </c>
      <c r="J240" t="s">
        <v>234</v>
      </c>
      <c r="K240" t="s">
        <v>1312</v>
      </c>
      <c r="L240" s="1">
        <v>80000</v>
      </c>
    </row>
    <row r="241" spans="1:12" ht="15.75">
      <c r="A241" s="4" t="s">
        <v>1184</v>
      </c>
      <c r="B241" s="4" t="str">
        <f>LEFT(AllProjectData[[#This Row],[Fund Source and Year]],4)</f>
        <v>2021</v>
      </c>
      <c r="C241" s="4" t="str">
        <f>RIGHT(AllProjectData[[#This Row],[Fund Source and Year]],LEN(AllProjectData[[#This Row],[Fund Source and Year]])-5)</f>
        <v>LRF MAT Projects</v>
      </c>
      <c r="D241" s="10" t="s">
        <v>368</v>
      </c>
      <c r="F241" s="10">
        <v>308967</v>
      </c>
      <c r="G241" s="9" t="s">
        <v>428</v>
      </c>
      <c r="H241" s="9" t="s">
        <v>429</v>
      </c>
      <c r="I241" s="9" t="s">
        <v>430</v>
      </c>
      <c r="J241" t="s">
        <v>234</v>
      </c>
      <c r="K241" t="s">
        <v>1313</v>
      </c>
      <c r="L241" s="1">
        <v>27197.38</v>
      </c>
    </row>
    <row r="242" spans="1:12">
      <c r="A242" s="4" t="s">
        <v>1192</v>
      </c>
      <c r="B242" s="4" t="str">
        <f>LEFT(AllProjectData[[#This Row],[Fund Source and Year]],4)</f>
        <v>2023</v>
      </c>
      <c r="C242" s="4" t="str">
        <f>RIGHT(AllProjectData[[#This Row],[Fund Source and Year]],LEN(AllProjectData[[#This Row],[Fund Source and Year]])-5)</f>
        <v>LRF MAT Projects</v>
      </c>
      <c r="D242" s="5" t="s">
        <v>368</v>
      </c>
      <c r="F242" s="8">
        <v>326699</v>
      </c>
      <c r="G242" s="6" t="s">
        <v>636</v>
      </c>
      <c r="H242" s="6" t="s">
        <v>637</v>
      </c>
      <c r="I242" s="6" t="s">
        <v>638</v>
      </c>
      <c r="J242" t="s">
        <v>234</v>
      </c>
      <c r="K242" t="s">
        <v>1314</v>
      </c>
      <c r="L242" s="1">
        <v>145000</v>
      </c>
    </row>
    <row r="243" spans="1:12">
      <c r="A243" s="4" t="s">
        <v>1192</v>
      </c>
      <c r="B243" s="4" t="str">
        <f>LEFT(AllProjectData[[#This Row],[Fund Source and Year]],4)</f>
        <v>2023</v>
      </c>
      <c r="C243" s="4" t="str">
        <f>RIGHT(AllProjectData[[#This Row],[Fund Source and Year]],LEN(AllProjectData[[#This Row],[Fund Source and Year]])-5)</f>
        <v>LRF MAT Projects</v>
      </c>
      <c r="D243" s="5" t="s">
        <v>368</v>
      </c>
      <c r="F243" s="8">
        <v>326751</v>
      </c>
      <c r="G243" s="6" t="s">
        <v>636</v>
      </c>
      <c r="H243" s="6" t="s">
        <v>637</v>
      </c>
      <c r="I243" s="6" t="s">
        <v>656</v>
      </c>
      <c r="J243" t="s">
        <v>234</v>
      </c>
      <c r="K243" t="s">
        <v>1314</v>
      </c>
      <c r="L243" s="1">
        <v>65000</v>
      </c>
    </row>
    <row r="244" spans="1:12">
      <c r="A244" s="3" t="s">
        <v>1192</v>
      </c>
      <c r="B244" s="3" t="str">
        <f>LEFT(AllProjectData[[#This Row],[Fund Source and Year]],4)</f>
        <v>2023</v>
      </c>
      <c r="C244" s="3" t="str">
        <f>RIGHT(AllProjectData[[#This Row],[Fund Source and Year]],LEN(AllProjectData[[#This Row],[Fund Source and Year]])-5)</f>
        <v>LRF MAT Projects</v>
      </c>
      <c r="D244" s="6" t="s">
        <v>368</v>
      </c>
      <c r="F244" s="7">
        <v>326704</v>
      </c>
      <c r="G244" s="6" t="s">
        <v>639</v>
      </c>
      <c r="H244" s="6" t="s">
        <v>640</v>
      </c>
      <c r="I244" s="6" t="s">
        <v>641</v>
      </c>
      <c r="J244" t="s">
        <v>234</v>
      </c>
      <c r="K244" t="s">
        <v>1314</v>
      </c>
      <c r="L244" s="1">
        <v>100000</v>
      </c>
    </row>
    <row r="245" spans="1:12" hidden="1">
      <c r="A245" s="6" t="s">
        <v>1182</v>
      </c>
      <c r="B245" s="6" t="str">
        <f>LEFT(AllProjectData[[#This Row],[Fund Source and Year]],4)</f>
        <v>2021</v>
      </c>
      <c r="C245" s="6" t="str">
        <f>RIGHT(AllProjectData[[#This Row],[Fund Source and Year]],LEN(AllProjectData[[#This Row],[Fund Source and Year]])-5)</f>
        <v>LRF Project</v>
      </c>
      <c r="D245" s="6" t="s">
        <v>368</v>
      </c>
      <c r="E245" t="s">
        <v>1003</v>
      </c>
      <c r="F245" s="7">
        <v>253054</v>
      </c>
      <c r="G245" s="7" t="s">
        <v>1008</v>
      </c>
      <c r="H245" s="6" t="s">
        <v>240</v>
      </c>
      <c r="I245" s="6" t="s">
        <v>236</v>
      </c>
      <c r="J245" t="s">
        <v>234</v>
      </c>
      <c r="K245" t="s">
        <v>1006</v>
      </c>
      <c r="L245" s="1">
        <v>21760</v>
      </c>
    </row>
    <row r="246" spans="1:12" hidden="1">
      <c r="A246" s="6" t="s">
        <v>1182</v>
      </c>
      <c r="B246" s="6" t="str">
        <f>LEFT(AllProjectData[[#This Row],[Fund Source and Year]],4)</f>
        <v>2021</v>
      </c>
      <c r="C246" s="6" t="str">
        <f>RIGHT(AllProjectData[[#This Row],[Fund Source and Year]],LEN(AllProjectData[[#This Row],[Fund Source and Year]])-5)</f>
        <v>LRF Project</v>
      </c>
      <c r="D246" s="6" t="s">
        <v>368</v>
      </c>
      <c r="E246" t="s">
        <v>1003</v>
      </c>
      <c r="F246" s="7">
        <v>308821</v>
      </c>
      <c r="G246" s="7" t="s">
        <v>1315</v>
      </c>
      <c r="H246" s="6" t="s">
        <v>1316</v>
      </c>
      <c r="I246" s="6" t="s">
        <v>236</v>
      </c>
      <c r="J246" t="s">
        <v>234</v>
      </c>
      <c r="K246" t="s">
        <v>1006</v>
      </c>
      <c r="L246" s="1">
        <v>97</v>
      </c>
    </row>
    <row r="247" spans="1:12" hidden="1">
      <c r="A247" s="5" t="s">
        <v>1182</v>
      </c>
      <c r="B247" s="5" t="str">
        <f>LEFT(AllProjectData[[#This Row],[Fund Source and Year]],4)</f>
        <v>2021</v>
      </c>
      <c r="C247" s="5" t="str">
        <f>RIGHT(AllProjectData[[#This Row],[Fund Source and Year]],LEN(AllProjectData[[#This Row],[Fund Source and Year]])-5)</f>
        <v>LRF Project</v>
      </c>
      <c r="D247" s="5" t="s">
        <v>368</v>
      </c>
      <c r="E247" t="s">
        <v>1003</v>
      </c>
      <c r="F247" s="8">
        <v>308822</v>
      </c>
      <c r="G247" s="7" t="s">
        <v>1317</v>
      </c>
      <c r="H247" s="6" t="s">
        <v>1318</v>
      </c>
      <c r="I247" s="6" t="s">
        <v>236</v>
      </c>
      <c r="J247" t="s">
        <v>234</v>
      </c>
      <c r="K247" t="s">
        <v>1006</v>
      </c>
      <c r="L247" s="1">
        <v>162</v>
      </c>
    </row>
    <row r="248" spans="1:12" hidden="1">
      <c r="A248" s="5" t="s">
        <v>1188</v>
      </c>
      <c r="B248" s="5" t="str">
        <f>LEFT(AllProjectData[[#This Row],[Fund Source and Year]],4)</f>
        <v>2023</v>
      </c>
      <c r="C248" s="5" t="str">
        <f>RIGHT(AllProjectData[[#This Row],[Fund Source and Year]],LEN(AllProjectData[[#This Row],[Fund Source and Year]])-5)</f>
        <v>LRF Project</v>
      </c>
      <c r="D248" s="5" t="s">
        <v>368</v>
      </c>
      <c r="E248" t="s">
        <v>1007</v>
      </c>
      <c r="F248" s="8">
        <v>245589</v>
      </c>
      <c r="G248" s="7" t="s">
        <v>1008</v>
      </c>
      <c r="H248" s="6" t="s">
        <v>240</v>
      </c>
      <c r="I248" s="6" t="s">
        <v>239</v>
      </c>
      <c r="J248" t="s">
        <v>234</v>
      </c>
      <c r="K248" t="s">
        <v>1009</v>
      </c>
      <c r="L248" s="1">
        <v>30163</v>
      </c>
    </row>
    <row r="249" spans="1:12" hidden="1">
      <c r="A249" s="6" t="s">
        <v>1182</v>
      </c>
      <c r="B249" s="6" t="str">
        <f>LEFT(AllProjectData[[#This Row],[Fund Source and Year]],4)</f>
        <v>2021</v>
      </c>
      <c r="C249" s="6" t="str">
        <f>RIGHT(AllProjectData[[#This Row],[Fund Source and Year]],LEN(AllProjectData[[#This Row],[Fund Source and Year]])-5)</f>
        <v>LRF Project</v>
      </c>
      <c r="D249" s="6" t="s">
        <v>368</v>
      </c>
      <c r="E249" t="s">
        <v>1010</v>
      </c>
      <c r="F249" s="7">
        <v>310424</v>
      </c>
      <c r="G249" s="7" t="s">
        <v>960</v>
      </c>
      <c r="H249" s="6" t="s">
        <v>188</v>
      </c>
      <c r="I249" s="6" t="s">
        <v>235</v>
      </c>
      <c r="J249" t="s">
        <v>234</v>
      </c>
      <c r="K249" t="s">
        <v>1011</v>
      </c>
      <c r="L249" s="1">
        <v>21518.248</v>
      </c>
    </row>
    <row r="250" spans="1:12" ht="15.75">
      <c r="A250" s="4" t="s">
        <v>1184</v>
      </c>
      <c r="B250" s="4" t="str">
        <f>LEFT(AllProjectData[[#This Row],[Fund Source and Year]],4)</f>
        <v>2021</v>
      </c>
      <c r="C250" s="4" t="str">
        <f>RIGHT(AllProjectData[[#This Row],[Fund Source and Year]],LEN(AllProjectData[[#This Row],[Fund Source and Year]])-5)</f>
        <v>LRF MAT Projects</v>
      </c>
      <c r="D250" s="10" t="s">
        <v>353</v>
      </c>
      <c r="F250" s="10">
        <v>172956</v>
      </c>
      <c r="G250" s="9" t="s">
        <v>475</v>
      </c>
      <c r="H250" s="9" t="s">
        <v>243</v>
      </c>
      <c r="I250" s="9" t="s">
        <v>476</v>
      </c>
      <c r="J250" t="s">
        <v>241</v>
      </c>
      <c r="K250" t="s">
        <v>1013</v>
      </c>
      <c r="L250" s="1">
        <v>453638</v>
      </c>
    </row>
    <row r="251" spans="1:12" ht="15.75">
      <c r="A251" s="3" t="s">
        <v>1184</v>
      </c>
      <c r="B251" s="3" t="str">
        <f>LEFT(AllProjectData[[#This Row],[Fund Source and Year]],4)</f>
        <v>2021</v>
      </c>
      <c r="C251" s="3" t="str">
        <f>RIGHT(AllProjectData[[#This Row],[Fund Source and Year]],LEN(AllProjectData[[#This Row],[Fund Source and Year]])-5)</f>
        <v>LRF MAT Projects</v>
      </c>
      <c r="D251" s="9" t="s">
        <v>353</v>
      </c>
      <c r="F251" s="9">
        <v>237280</v>
      </c>
      <c r="G251" s="9" t="s">
        <v>475</v>
      </c>
      <c r="H251" s="9" t="s">
        <v>243</v>
      </c>
      <c r="I251" s="9" t="s">
        <v>1319</v>
      </c>
      <c r="J251" t="s">
        <v>241</v>
      </c>
      <c r="K251" t="s">
        <v>1013</v>
      </c>
      <c r="L251" s="1">
        <v>664907</v>
      </c>
    </row>
    <row r="252" spans="1:12" ht="15.75">
      <c r="A252" s="3" t="s">
        <v>1184</v>
      </c>
      <c r="B252" s="3" t="str">
        <f>LEFT(AllProjectData[[#This Row],[Fund Source and Year]],4)</f>
        <v>2021</v>
      </c>
      <c r="C252" s="3" t="str">
        <f>RIGHT(AllProjectData[[#This Row],[Fund Source and Year]],LEN(AllProjectData[[#This Row],[Fund Source and Year]])-5)</f>
        <v>LRF MAT Projects</v>
      </c>
      <c r="D252" s="9" t="s">
        <v>353</v>
      </c>
      <c r="F252" s="9">
        <v>237331</v>
      </c>
      <c r="G252" s="9" t="s">
        <v>475</v>
      </c>
      <c r="H252" s="9" t="s">
        <v>243</v>
      </c>
      <c r="I252" s="9" t="s">
        <v>1320</v>
      </c>
      <c r="J252" t="s">
        <v>241</v>
      </c>
      <c r="K252" t="s">
        <v>1013</v>
      </c>
      <c r="L252" s="1">
        <v>819000</v>
      </c>
    </row>
    <row r="253" spans="1:12" hidden="1">
      <c r="A253" s="6" t="s">
        <v>1182</v>
      </c>
      <c r="B253" s="6" t="str">
        <f>LEFT(AllProjectData[[#This Row],[Fund Source and Year]],4)</f>
        <v>2021</v>
      </c>
      <c r="C253" s="6" t="str">
        <f>RIGHT(AllProjectData[[#This Row],[Fund Source and Year]],LEN(AllProjectData[[#This Row],[Fund Source and Year]])-5)</f>
        <v>LRF Project</v>
      </c>
      <c r="D253" s="6" t="s">
        <v>353</v>
      </c>
      <c r="E253" t="s">
        <v>1012</v>
      </c>
      <c r="F253" s="7">
        <v>287011</v>
      </c>
      <c r="G253" s="7" t="s">
        <v>475</v>
      </c>
      <c r="H253" s="6" t="s">
        <v>243</v>
      </c>
      <c r="I253" s="6" t="s">
        <v>245</v>
      </c>
      <c r="J253" t="s">
        <v>241</v>
      </c>
      <c r="K253" t="s">
        <v>1013</v>
      </c>
      <c r="L253" s="1">
        <v>8211.9340000000011</v>
      </c>
    </row>
    <row r="254" spans="1:12" hidden="1">
      <c r="A254" s="6" t="s">
        <v>1183</v>
      </c>
      <c r="B254" s="6" t="str">
        <f>LEFT(AllProjectData[[#This Row],[Fund Source and Year]],4)</f>
        <v>2024</v>
      </c>
      <c r="C254" s="6" t="str">
        <f>RIGHT(AllProjectData[[#This Row],[Fund Source and Year]],LEN(AllProjectData[[#This Row],[Fund Source and Year]])-5)</f>
        <v>LRF Project</v>
      </c>
      <c r="D254" s="6" t="s">
        <v>353</v>
      </c>
      <c r="E254" t="s">
        <v>1014</v>
      </c>
      <c r="F254" s="7">
        <v>317505</v>
      </c>
      <c r="G254" s="7" t="s">
        <v>475</v>
      </c>
      <c r="H254" s="6" t="s">
        <v>243</v>
      </c>
      <c r="I254" s="6" t="s">
        <v>242</v>
      </c>
      <c r="J254" t="s">
        <v>241</v>
      </c>
      <c r="K254" t="s">
        <v>1013</v>
      </c>
      <c r="L254" s="1">
        <v>41662</v>
      </c>
    </row>
    <row r="255" spans="1:12">
      <c r="A255" s="3" t="s">
        <v>1192</v>
      </c>
      <c r="B255" s="3" t="str">
        <f>LEFT(AllProjectData[[#This Row],[Fund Source and Year]],4)</f>
        <v>2023</v>
      </c>
      <c r="C255" s="3" t="str">
        <f>RIGHT(AllProjectData[[#This Row],[Fund Source and Year]],LEN(AllProjectData[[#This Row],[Fund Source and Year]])-5)</f>
        <v>LRF MAT Projects</v>
      </c>
      <c r="D255" s="6" t="s">
        <v>368</v>
      </c>
      <c r="F255" s="7">
        <v>326752</v>
      </c>
      <c r="G255" s="6" t="s">
        <v>510</v>
      </c>
      <c r="H255" s="6" t="s">
        <v>511</v>
      </c>
      <c r="I255" s="6" t="s">
        <v>512</v>
      </c>
      <c r="J255" t="s">
        <v>337</v>
      </c>
      <c r="K255" t="s">
        <v>1321</v>
      </c>
      <c r="L255" s="1">
        <v>125000</v>
      </c>
    </row>
    <row r="256" spans="1:12">
      <c r="A256" s="3" t="s">
        <v>1184</v>
      </c>
      <c r="B256" s="3" t="str">
        <f>LEFT(AllProjectData[[#This Row],[Fund Source and Year]],4)</f>
        <v>2021</v>
      </c>
      <c r="C256" s="3" t="str">
        <f>RIGHT(AllProjectData[[#This Row],[Fund Source and Year]],LEN(AllProjectData[[#This Row],[Fund Source and Year]])-5)</f>
        <v>LRF MAT Projects</v>
      </c>
      <c r="D256" s="7" t="s">
        <v>368</v>
      </c>
      <c r="F256" s="7">
        <v>256343</v>
      </c>
      <c r="G256" s="7" t="s">
        <v>466</v>
      </c>
      <c r="H256" s="6" t="s">
        <v>467</v>
      </c>
      <c r="I256" s="3" t="s">
        <v>468</v>
      </c>
      <c r="J256" t="s">
        <v>337</v>
      </c>
      <c r="K256" t="s">
        <v>1321</v>
      </c>
      <c r="L256" s="1">
        <v>18824</v>
      </c>
    </row>
    <row r="257" spans="1:12" ht="15.75">
      <c r="A257" s="3" t="s">
        <v>1184</v>
      </c>
      <c r="B257" s="3" t="str">
        <f>LEFT(AllProjectData[[#This Row],[Fund Source and Year]],4)</f>
        <v>2021</v>
      </c>
      <c r="C257" s="3" t="str">
        <f>RIGHT(AllProjectData[[#This Row],[Fund Source and Year]],LEN(AllProjectData[[#This Row],[Fund Source and Year]])-5)</f>
        <v>LRF MAT Projects</v>
      </c>
      <c r="D257" s="9" t="s">
        <v>353</v>
      </c>
      <c r="F257" s="9" t="s">
        <v>1322</v>
      </c>
      <c r="G257" s="9" t="s">
        <v>510</v>
      </c>
      <c r="H257" s="9" t="s">
        <v>1323</v>
      </c>
      <c r="I257" s="9" t="s">
        <v>512</v>
      </c>
      <c r="J257" t="s">
        <v>337</v>
      </c>
      <c r="K257" t="s">
        <v>1321</v>
      </c>
      <c r="L257" s="1">
        <v>171794</v>
      </c>
    </row>
    <row r="258" spans="1:12" ht="15.75">
      <c r="A258" s="3" t="s">
        <v>1184</v>
      </c>
      <c r="B258" s="3" t="str">
        <f>LEFT(AllProjectData[[#This Row],[Fund Source and Year]],4)</f>
        <v>2021</v>
      </c>
      <c r="C258" s="3" t="str">
        <f>RIGHT(AllProjectData[[#This Row],[Fund Source and Year]],LEN(AllProjectData[[#This Row],[Fund Source and Year]])-5)</f>
        <v>LRF MAT Projects</v>
      </c>
      <c r="D258" s="9" t="s">
        <v>353</v>
      </c>
      <c r="F258" s="9">
        <v>246813</v>
      </c>
      <c r="G258" s="9" t="s">
        <v>373</v>
      </c>
      <c r="H258" s="9" t="s">
        <v>374</v>
      </c>
      <c r="I258" s="9" t="s">
        <v>375</v>
      </c>
      <c r="J258" t="s">
        <v>246</v>
      </c>
      <c r="K258" t="s">
        <v>1016</v>
      </c>
      <c r="L258" s="1">
        <v>20491</v>
      </c>
    </row>
    <row r="259" spans="1:12" ht="15.75">
      <c r="A259" s="3" t="s">
        <v>1184</v>
      </c>
      <c r="B259" s="3" t="str">
        <f>LEFT(AllProjectData[[#This Row],[Fund Source and Year]],4)</f>
        <v>2021</v>
      </c>
      <c r="C259" s="3" t="str">
        <f>RIGHT(AllProjectData[[#This Row],[Fund Source and Year]],LEN(AllProjectData[[#This Row],[Fund Source and Year]])-5)</f>
        <v>LRF MAT Projects</v>
      </c>
      <c r="D259" s="9" t="s">
        <v>353</v>
      </c>
      <c r="F259" s="9">
        <v>256177</v>
      </c>
      <c r="G259" s="9" t="s">
        <v>373</v>
      </c>
      <c r="H259" s="9" t="s">
        <v>374</v>
      </c>
      <c r="I259" s="9" t="s">
        <v>376</v>
      </c>
      <c r="J259" t="s">
        <v>246</v>
      </c>
      <c r="K259" t="s">
        <v>1016</v>
      </c>
      <c r="L259" s="1">
        <v>102915</v>
      </c>
    </row>
    <row r="260" spans="1:12" ht="15.75">
      <c r="A260" s="3" t="s">
        <v>1184</v>
      </c>
      <c r="B260" s="3" t="str">
        <f>LEFT(AllProjectData[[#This Row],[Fund Source and Year]],4)</f>
        <v>2021</v>
      </c>
      <c r="C260" s="3" t="str">
        <f>RIGHT(AllProjectData[[#This Row],[Fund Source and Year]],LEN(AllProjectData[[#This Row],[Fund Source and Year]])-5)</f>
        <v>LRF MAT Projects</v>
      </c>
      <c r="D260" s="9" t="s">
        <v>353</v>
      </c>
      <c r="F260" s="9">
        <v>309265</v>
      </c>
      <c r="G260" s="9" t="s">
        <v>463</v>
      </c>
      <c r="H260" s="9" t="s">
        <v>464</v>
      </c>
      <c r="I260" s="9" t="s">
        <v>465</v>
      </c>
      <c r="J260" t="s">
        <v>246</v>
      </c>
      <c r="K260" t="s">
        <v>1016</v>
      </c>
      <c r="L260" s="1">
        <v>239486</v>
      </c>
    </row>
    <row r="261" spans="1:12" ht="15.75">
      <c r="A261" s="3" t="s">
        <v>1184</v>
      </c>
      <c r="B261" s="3" t="str">
        <f>LEFT(AllProjectData[[#This Row],[Fund Source and Year]],4)</f>
        <v>2021</v>
      </c>
      <c r="C261" s="3" t="str">
        <f>RIGHT(AllProjectData[[#This Row],[Fund Source and Year]],LEN(AllProjectData[[#This Row],[Fund Source and Year]])-5)</f>
        <v>LRF MAT Projects</v>
      </c>
      <c r="D261" s="9" t="s">
        <v>353</v>
      </c>
      <c r="F261" s="9">
        <v>316075</v>
      </c>
      <c r="G261" s="9" t="s">
        <v>396</v>
      </c>
      <c r="H261" s="9" t="s">
        <v>248</v>
      </c>
      <c r="I261" s="9" t="s">
        <v>397</v>
      </c>
      <c r="J261" t="s">
        <v>246</v>
      </c>
      <c r="K261" t="s">
        <v>1016</v>
      </c>
      <c r="L261" s="1">
        <v>131150.04999999999</v>
      </c>
    </row>
    <row r="262" spans="1:12" ht="15.75">
      <c r="A262" s="3" t="s">
        <v>1184</v>
      </c>
      <c r="B262" s="3" t="str">
        <f>LEFT(AllProjectData[[#This Row],[Fund Source and Year]],4)</f>
        <v>2021</v>
      </c>
      <c r="C262" s="3" t="str">
        <f>RIGHT(AllProjectData[[#This Row],[Fund Source and Year]],LEN(AllProjectData[[#This Row],[Fund Source and Year]])-5)</f>
        <v>LRF MAT Projects</v>
      </c>
      <c r="D262" s="9" t="s">
        <v>353</v>
      </c>
      <c r="F262" s="9">
        <v>316095</v>
      </c>
      <c r="G262" s="9" t="s">
        <v>373</v>
      </c>
      <c r="H262" s="9" t="s">
        <v>374</v>
      </c>
      <c r="I262" s="9" t="s">
        <v>1324</v>
      </c>
      <c r="J262" t="s">
        <v>246</v>
      </c>
      <c r="K262" t="s">
        <v>1016</v>
      </c>
      <c r="L262" s="1">
        <v>35668</v>
      </c>
    </row>
    <row r="263" spans="1:12" ht="15.75">
      <c r="A263" s="3" t="s">
        <v>1192</v>
      </c>
      <c r="B263" s="3" t="str">
        <f>LEFT(AllProjectData[[#This Row],[Fund Source and Year]],4)</f>
        <v>2023</v>
      </c>
      <c r="C263" s="3" t="str">
        <f>RIGHT(AllProjectData[[#This Row],[Fund Source and Year]],LEN(AllProjectData[[#This Row],[Fund Source and Year]])-5)</f>
        <v>LRF MAT Projects</v>
      </c>
      <c r="D263" s="9" t="s">
        <v>353</v>
      </c>
      <c r="F263" s="9" t="s">
        <v>1325</v>
      </c>
      <c r="G263" s="9" t="s">
        <v>435</v>
      </c>
      <c r="H263" s="9" t="s">
        <v>436</v>
      </c>
      <c r="I263" s="9" t="s">
        <v>776</v>
      </c>
      <c r="J263" t="s">
        <v>246</v>
      </c>
      <c r="K263" t="s">
        <v>1326</v>
      </c>
      <c r="L263" s="1">
        <v>184835</v>
      </c>
    </row>
    <row r="264" spans="1:12" ht="15.75">
      <c r="A264" s="3" t="s">
        <v>1184</v>
      </c>
      <c r="B264" s="3" t="str">
        <f>LEFT(AllProjectData[[#This Row],[Fund Source and Year]],4)</f>
        <v>2021</v>
      </c>
      <c r="C264" s="3" t="str">
        <f>RIGHT(AllProjectData[[#This Row],[Fund Source and Year]],LEN(AllProjectData[[#This Row],[Fund Source and Year]])-5)</f>
        <v>LRF MAT Projects</v>
      </c>
      <c r="D264" s="9" t="s">
        <v>353</v>
      </c>
      <c r="F264" s="9">
        <v>255196</v>
      </c>
      <c r="G264" s="9" t="s">
        <v>435</v>
      </c>
      <c r="H264" s="9" t="s">
        <v>436</v>
      </c>
      <c r="I264" s="9" t="s">
        <v>437</v>
      </c>
      <c r="J264" t="s">
        <v>246</v>
      </c>
      <c r="K264" t="s">
        <v>1326</v>
      </c>
      <c r="L264" s="1">
        <v>271506</v>
      </c>
    </row>
    <row r="265" spans="1:12" ht="15.75">
      <c r="A265" s="3" t="s">
        <v>1192</v>
      </c>
      <c r="B265" s="3" t="str">
        <f>LEFT(AllProjectData[[#This Row],[Fund Source and Year]],4)</f>
        <v>2023</v>
      </c>
      <c r="C265" s="3" t="str">
        <f>RIGHT(AllProjectData[[#This Row],[Fund Source and Year]],LEN(AllProjectData[[#This Row],[Fund Source and Year]])-5)</f>
        <v>LRF MAT Projects</v>
      </c>
      <c r="D265" s="9" t="s">
        <v>353</v>
      </c>
      <c r="F265" s="9">
        <v>259893</v>
      </c>
      <c r="G265" s="9" t="s">
        <v>761</v>
      </c>
      <c r="H265" s="9" t="s">
        <v>762</v>
      </c>
      <c r="I265" s="9" t="s">
        <v>763</v>
      </c>
      <c r="J265" t="s">
        <v>246</v>
      </c>
      <c r="K265" t="s">
        <v>1327</v>
      </c>
      <c r="L265" s="1">
        <v>188977</v>
      </c>
    </row>
    <row r="266" spans="1:12" hidden="1">
      <c r="A266" s="6" t="s">
        <v>1183</v>
      </c>
      <c r="B266" s="6" t="str">
        <f>LEFT(AllProjectData[[#This Row],[Fund Source and Year]],4)</f>
        <v>2024</v>
      </c>
      <c r="C266" s="6" t="str">
        <f>RIGHT(AllProjectData[[#This Row],[Fund Source and Year]],LEN(AllProjectData[[#This Row],[Fund Source and Year]])-5)</f>
        <v>LRF Project</v>
      </c>
      <c r="D266" s="6" t="s">
        <v>353</v>
      </c>
      <c r="E266" t="s">
        <v>1015</v>
      </c>
      <c r="F266" s="7">
        <v>318708</v>
      </c>
      <c r="G266" s="7" t="s">
        <v>396</v>
      </c>
      <c r="H266" s="6" t="s">
        <v>248</v>
      </c>
      <c r="I266" s="6" t="s">
        <v>247</v>
      </c>
      <c r="J266" t="s">
        <v>246</v>
      </c>
      <c r="K266" t="s">
        <v>1016</v>
      </c>
      <c r="L266" s="1">
        <v>38409</v>
      </c>
    </row>
    <row r="267" spans="1:12" hidden="1">
      <c r="A267" s="6" t="s">
        <v>1188</v>
      </c>
      <c r="B267" s="6" t="str">
        <f>LEFT(AllProjectData[[#This Row],[Fund Source and Year]],4)</f>
        <v>2023</v>
      </c>
      <c r="C267" s="6" t="str">
        <f>RIGHT(AllProjectData[[#This Row],[Fund Source and Year]],LEN(AllProjectData[[#This Row],[Fund Source and Year]])-5)</f>
        <v>LRF Project</v>
      </c>
      <c r="D267" s="6" t="s">
        <v>353</v>
      </c>
      <c r="E267" t="s">
        <v>1015</v>
      </c>
      <c r="F267" s="7">
        <v>318708</v>
      </c>
      <c r="G267" s="7" t="s">
        <v>396</v>
      </c>
      <c r="H267" s="6" t="s">
        <v>248</v>
      </c>
      <c r="I267" s="6" t="s">
        <v>1328</v>
      </c>
      <c r="J267" t="s">
        <v>246</v>
      </c>
      <c r="K267" t="s">
        <v>1016</v>
      </c>
      <c r="L267" s="1">
        <v>0</v>
      </c>
    </row>
    <row r="268" spans="1:12">
      <c r="A268" s="3" t="s">
        <v>1192</v>
      </c>
      <c r="B268" s="3" t="str">
        <f>LEFT(AllProjectData[[#This Row],[Fund Source and Year]],4)</f>
        <v>2023</v>
      </c>
      <c r="C268" s="3" t="str">
        <f>RIGHT(AllProjectData[[#This Row],[Fund Source and Year]],LEN(AllProjectData[[#This Row],[Fund Source and Year]])-5)</f>
        <v>LRF MAT Projects</v>
      </c>
      <c r="D268" s="6" t="s">
        <v>362</v>
      </c>
      <c r="F268" s="7" t="s">
        <v>1329</v>
      </c>
      <c r="G268" s="6" t="s">
        <v>620</v>
      </c>
      <c r="H268" s="6" t="s">
        <v>621</v>
      </c>
      <c r="I268" s="6" t="s">
        <v>623</v>
      </c>
      <c r="J268" t="s">
        <v>338</v>
      </c>
      <c r="K268" t="s">
        <v>338</v>
      </c>
      <c r="L268" s="1">
        <v>49080</v>
      </c>
    </row>
    <row r="269" spans="1:12" ht="15.75">
      <c r="A269" s="3" t="s">
        <v>1192</v>
      </c>
      <c r="B269" s="3" t="str">
        <f>LEFT(AllProjectData[[#This Row],[Fund Source and Year]],4)</f>
        <v>2023</v>
      </c>
      <c r="C269" s="3" t="str">
        <f>RIGHT(AllProjectData[[#This Row],[Fund Source and Year]],LEN(AllProjectData[[#This Row],[Fund Source and Year]])-5)</f>
        <v>LRF MAT Projects</v>
      </c>
      <c r="D269" s="9" t="s">
        <v>353</v>
      </c>
      <c r="F269" s="9">
        <v>326672</v>
      </c>
      <c r="G269" s="9" t="s">
        <v>784</v>
      </c>
      <c r="H269" s="9" t="s">
        <v>785</v>
      </c>
      <c r="I269" s="9" t="s">
        <v>786</v>
      </c>
      <c r="J269" t="s">
        <v>250</v>
      </c>
      <c r="K269" t="s">
        <v>1330</v>
      </c>
      <c r="L269" s="1">
        <v>67546</v>
      </c>
    </row>
    <row r="270" spans="1:12" ht="15.75">
      <c r="A270" s="3" t="s">
        <v>1192</v>
      </c>
      <c r="B270" s="3" t="str">
        <f>LEFT(AllProjectData[[#This Row],[Fund Source and Year]],4)</f>
        <v>2023</v>
      </c>
      <c r="C270" s="3" t="str">
        <f>RIGHT(AllProjectData[[#This Row],[Fund Source and Year]],LEN(AllProjectData[[#This Row],[Fund Source and Year]])-5)</f>
        <v>LRF MAT Projects</v>
      </c>
      <c r="D270" s="9" t="s">
        <v>353</v>
      </c>
      <c r="F270" s="9">
        <v>326673</v>
      </c>
      <c r="G270" s="9" t="s">
        <v>784</v>
      </c>
      <c r="H270" s="9" t="s">
        <v>785</v>
      </c>
      <c r="I270" s="9" t="s">
        <v>787</v>
      </c>
      <c r="J270" t="s">
        <v>250</v>
      </c>
      <c r="K270" t="s">
        <v>1331</v>
      </c>
      <c r="L270" s="1">
        <v>205448</v>
      </c>
    </row>
    <row r="271" spans="1:12" ht="15.75">
      <c r="A271" s="3" t="s">
        <v>1192</v>
      </c>
      <c r="B271" s="3" t="str">
        <f>LEFT(AllProjectData[[#This Row],[Fund Source and Year]],4)</f>
        <v>2023</v>
      </c>
      <c r="C271" s="3" t="str">
        <f>RIGHT(AllProjectData[[#This Row],[Fund Source and Year]],LEN(AllProjectData[[#This Row],[Fund Source and Year]])-5)</f>
        <v>LRF MAT Projects</v>
      </c>
      <c r="D271" s="9" t="s">
        <v>353</v>
      </c>
      <c r="F271" s="9">
        <v>326669</v>
      </c>
      <c r="G271" s="9" t="s">
        <v>767</v>
      </c>
      <c r="H271" s="9" t="s">
        <v>768</v>
      </c>
      <c r="I271" s="9" t="s">
        <v>769</v>
      </c>
      <c r="J271" t="s">
        <v>250</v>
      </c>
      <c r="K271" t="s">
        <v>1332</v>
      </c>
      <c r="L271" s="1">
        <v>60245</v>
      </c>
    </row>
    <row r="272" spans="1:12" ht="15.75">
      <c r="A272" s="3" t="s">
        <v>1192</v>
      </c>
      <c r="B272" s="3" t="str">
        <f>LEFT(AllProjectData[[#This Row],[Fund Source and Year]],4)</f>
        <v>2023</v>
      </c>
      <c r="C272" s="3" t="str">
        <f>RIGHT(AllProjectData[[#This Row],[Fund Source and Year]],LEN(AllProjectData[[#This Row],[Fund Source and Year]])-5)</f>
        <v>LRF MAT Projects</v>
      </c>
      <c r="D272" s="9" t="s">
        <v>353</v>
      </c>
      <c r="F272" s="9">
        <v>330751</v>
      </c>
      <c r="G272" s="9" t="s">
        <v>743</v>
      </c>
      <c r="H272" s="9" t="s">
        <v>744</v>
      </c>
      <c r="I272" s="9" t="s">
        <v>745</v>
      </c>
      <c r="J272" t="s">
        <v>250</v>
      </c>
      <c r="K272" t="s">
        <v>1333</v>
      </c>
      <c r="L272" s="1">
        <v>127067</v>
      </c>
    </row>
    <row r="273" spans="1:12" hidden="1">
      <c r="A273" s="6" t="s">
        <v>1182</v>
      </c>
      <c r="B273" s="6" t="str">
        <f>LEFT(AllProjectData[[#This Row],[Fund Source and Year]],4)</f>
        <v>2021</v>
      </c>
      <c r="C273" s="6" t="str">
        <f>RIGHT(AllProjectData[[#This Row],[Fund Source and Year]],LEN(AllProjectData[[#This Row],[Fund Source and Year]])-5)</f>
        <v>LRF Project</v>
      </c>
      <c r="D273" s="6" t="s">
        <v>353</v>
      </c>
      <c r="E273" t="s">
        <v>1017</v>
      </c>
      <c r="F273" s="7">
        <v>312430</v>
      </c>
      <c r="G273" s="7" t="s">
        <v>953</v>
      </c>
      <c r="H273" s="6" t="s">
        <v>174</v>
      </c>
      <c r="I273" s="6" t="s">
        <v>251</v>
      </c>
      <c r="J273" t="s">
        <v>250</v>
      </c>
      <c r="K273" t="s">
        <v>1018</v>
      </c>
      <c r="L273" s="1">
        <v>33660</v>
      </c>
    </row>
    <row r="274" spans="1:12">
      <c r="A274" s="3" t="s">
        <v>1192</v>
      </c>
      <c r="B274" s="3" t="str">
        <f>LEFT(AllProjectData[[#This Row],[Fund Source and Year]],4)</f>
        <v>2023</v>
      </c>
      <c r="C274" s="3" t="str">
        <f>RIGHT(AllProjectData[[#This Row],[Fund Source and Year]],LEN(AllProjectData[[#This Row],[Fund Source and Year]])-5)</f>
        <v>LRF MAT Projects</v>
      </c>
      <c r="D274" s="6" t="s">
        <v>384</v>
      </c>
      <c r="F274" s="7">
        <v>326469</v>
      </c>
      <c r="G274" s="6" t="s">
        <v>469</v>
      </c>
      <c r="H274" s="6" t="s">
        <v>470</v>
      </c>
      <c r="I274" s="6" t="s">
        <v>582</v>
      </c>
      <c r="J274" t="s">
        <v>252</v>
      </c>
      <c r="K274" t="s">
        <v>1334</v>
      </c>
      <c r="L274" s="1">
        <v>497964</v>
      </c>
    </row>
    <row r="275" spans="1:12">
      <c r="A275" s="3" t="s">
        <v>1184</v>
      </c>
      <c r="B275" s="3" t="str">
        <f>LEFT(AllProjectData[[#This Row],[Fund Source and Year]],4)</f>
        <v>2021</v>
      </c>
      <c r="C275" s="3" t="str">
        <f>RIGHT(AllProjectData[[#This Row],[Fund Source and Year]],LEN(AllProjectData[[#This Row],[Fund Source and Year]])-5)</f>
        <v>LRF MAT Projects</v>
      </c>
      <c r="D275" s="7" t="s">
        <v>384</v>
      </c>
      <c r="F275" s="7">
        <v>296334</v>
      </c>
      <c r="G275" s="7" t="s">
        <v>469</v>
      </c>
      <c r="H275" s="6" t="s">
        <v>470</v>
      </c>
      <c r="I275" s="3" t="s">
        <v>471</v>
      </c>
      <c r="J275" t="s">
        <v>252</v>
      </c>
      <c r="K275" t="s">
        <v>1334</v>
      </c>
      <c r="L275" s="1">
        <v>299031</v>
      </c>
    </row>
    <row r="276" spans="1:12">
      <c r="A276" s="3" t="s">
        <v>1192</v>
      </c>
      <c r="B276" s="3" t="str">
        <f>LEFT(AllProjectData[[#This Row],[Fund Source and Year]],4)</f>
        <v>2023</v>
      </c>
      <c r="C276" s="3" t="str">
        <f>RIGHT(AllProjectData[[#This Row],[Fund Source and Year]],LEN(AllProjectData[[#This Row],[Fund Source and Year]])-5)</f>
        <v>LRF MAT Projects</v>
      </c>
      <c r="D276" s="6" t="s">
        <v>384</v>
      </c>
      <c r="F276" s="7">
        <v>250231</v>
      </c>
      <c r="G276" s="6" t="s">
        <v>576</v>
      </c>
      <c r="H276" s="6" t="s">
        <v>577</v>
      </c>
      <c r="I276" s="6" t="s">
        <v>578</v>
      </c>
      <c r="J276" t="s">
        <v>252</v>
      </c>
      <c r="K276" t="s">
        <v>1020</v>
      </c>
      <c r="L276" s="1">
        <v>283248</v>
      </c>
    </row>
    <row r="277" spans="1:12" hidden="1">
      <c r="A277" s="6" t="s">
        <v>1181</v>
      </c>
      <c r="B277" s="6" t="str">
        <f>LEFT(AllProjectData[[#This Row],[Fund Source and Year]],4)</f>
        <v>2022</v>
      </c>
      <c r="C277" s="6" t="str">
        <f>RIGHT(AllProjectData[[#This Row],[Fund Source and Year]],LEN(AllProjectData[[#This Row],[Fund Source and Year]])-5)</f>
        <v>LRF Project</v>
      </c>
      <c r="D277" s="6" t="s">
        <v>384</v>
      </c>
      <c r="E277" t="s">
        <v>1019</v>
      </c>
      <c r="F277" s="7">
        <v>290111</v>
      </c>
      <c r="G277" s="7" t="s">
        <v>576</v>
      </c>
      <c r="H277" s="6" t="s">
        <v>258</v>
      </c>
      <c r="I277" s="6" t="s">
        <v>257</v>
      </c>
      <c r="J277" t="s">
        <v>252</v>
      </c>
      <c r="K277" t="s">
        <v>1020</v>
      </c>
      <c r="L277" s="1">
        <v>9119</v>
      </c>
    </row>
    <row r="278" spans="1:12" hidden="1">
      <c r="A278" s="6" t="s">
        <v>1181</v>
      </c>
      <c r="B278" s="6" t="str">
        <f>LEFT(AllProjectData[[#This Row],[Fund Source and Year]],4)</f>
        <v>2022</v>
      </c>
      <c r="C278" s="6" t="str">
        <f>RIGHT(AllProjectData[[#This Row],[Fund Source and Year]],LEN(AllProjectData[[#This Row],[Fund Source and Year]])-5)</f>
        <v>LRF Project</v>
      </c>
      <c r="D278" s="6" t="s">
        <v>384</v>
      </c>
      <c r="E278" t="s">
        <v>1021</v>
      </c>
      <c r="F278" s="7">
        <v>317515</v>
      </c>
      <c r="G278" s="7" t="s">
        <v>1022</v>
      </c>
      <c r="H278" s="6" t="s">
        <v>254</v>
      </c>
      <c r="I278" s="6" t="s">
        <v>256</v>
      </c>
      <c r="J278" t="s">
        <v>252</v>
      </c>
      <c r="K278" t="s">
        <v>1023</v>
      </c>
      <c r="L278" s="1">
        <v>54357</v>
      </c>
    </row>
    <row r="279" spans="1:12" hidden="1">
      <c r="A279" s="6" t="s">
        <v>1181</v>
      </c>
      <c r="B279" s="6" t="str">
        <f>LEFT(AllProjectData[[#This Row],[Fund Source and Year]],4)</f>
        <v>2022</v>
      </c>
      <c r="C279" s="6" t="str">
        <f>RIGHT(AllProjectData[[#This Row],[Fund Source and Year]],LEN(AllProjectData[[#This Row],[Fund Source and Year]])-5)</f>
        <v>LRF Project</v>
      </c>
      <c r="D279" s="6" t="s">
        <v>384</v>
      </c>
      <c r="E279" t="s">
        <v>1024</v>
      </c>
      <c r="F279" s="7">
        <v>259631</v>
      </c>
      <c r="G279" s="7" t="s">
        <v>1022</v>
      </c>
      <c r="H279" s="6" t="s">
        <v>254</v>
      </c>
      <c r="I279" s="6" t="s">
        <v>253</v>
      </c>
      <c r="J279" t="s">
        <v>252</v>
      </c>
      <c r="K279" t="s">
        <v>1023</v>
      </c>
      <c r="L279" s="1">
        <v>22630</v>
      </c>
    </row>
    <row r="280" spans="1:12" hidden="1">
      <c r="A280" s="6" t="s">
        <v>1181</v>
      </c>
      <c r="B280" s="6" t="str">
        <f>LEFT(AllProjectData[[#This Row],[Fund Source and Year]],4)</f>
        <v>2022</v>
      </c>
      <c r="C280" s="6" t="str">
        <f>RIGHT(AllProjectData[[#This Row],[Fund Source and Year]],LEN(AllProjectData[[#This Row],[Fund Source and Year]])-5)</f>
        <v>LRF Project</v>
      </c>
      <c r="D280" s="6" t="s">
        <v>384</v>
      </c>
      <c r="E280" t="s">
        <v>1025</v>
      </c>
      <c r="F280" s="7">
        <v>317454</v>
      </c>
      <c r="G280" s="7" t="s">
        <v>1026</v>
      </c>
      <c r="H280" s="6" t="s">
        <v>262</v>
      </c>
      <c r="I280" s="6" t="s">
        <v>261</v>
      </c>
      <c r="J280" t="s">
        <v>260</v>
      </c>
      <c r="K280" t="s">
        <v>1027</v>
      </c>
      <c r="L280" s="1">
        <v>11253</v>
      </c>
    </row>
    <row r="281" spans="1:12" hidden="1">
      <c r="A281" s="6" t="s">
        <v>1183</v>
      </c>
      <c r="B281" s="6" t="str">
        <f>LEFT(AllProjectData[[#This Row],[Fund Source and Year]],4)</f>
        <v>2024</v>
      </c>
      <c r="C281" s="6" t="str">
        <f>RIGHT(AllProjectData[[#This Row],[Fund Source and Year]],LEN(AllProjectData[[#This Row],[Fund Source and Year]])-5)</f>
        <v>LRF Project</v>
      </c>
      <c r="D281" s="6" t="s">
        <v>384</v>
      </c>
      <c r="E281" t="s">
        <v>1028</v>
      </c>
      <c r="F281" s="7">
        <v>318695</v>
      </c>
      <c r="G281" s="7" t="s">
        <v>1029</v>
      </c>
      <c r="H281" s="6" t="s">
        <v>265</v>
      </c>
      <c r="I281" s="6" t="s">
        <v>264</v>
      </c>
      <c r="J281" t="s">
        <v>260</v>
      </c>
      <c r="K281" t="s">
        <v>1027</v>
      </c>
      <c r="L281" s="1">
        <v>15326</v>
      </c>
    </row>
    <row r="282" spans="1:12">
      <c r="A282" s="3" t="s">
        <v>1192</v>
      </c>
      <c r="B282" s="3" t="str">
        <f>LEFT(AllProjectData[[#This Row],[Fund Source and Year]],4)</f>
        <v>2023</v>
      </c>
      <c r="C282" s="3" t="str">
        <f>RIGHT(AllProjectData[[#This Row],[Fund Source and Year]],LEN(AllProjectData[[#This Row],[Fund Source and Year]])-5)</f>
        <v>LRF MAT Projects</v>
      </c>
      <c r="D282" s="6" t="s">
        <v>384</v>
      </c>
      <c r="F282" s="7">
        <v>323020</v>
      </c>
      <c r="G282" s="6" t="s">
        <v>558</v>
      </c>
      <c r="H282" s="6" t="s">
        <v>559</v>
      </c>
      <c r="I282" s="6" t="s">
        <v>560</v>
      </c>
      <c r="J282" t="s">
        <v>260</v>
      </c>
      <c r="K282" t="s">
        <v>1027</v>
      </c>
      <c r="L282" s="1">
        <v>198312</v>
      </c>
    </row>
    <row r="283" spans="1:12">
      <c r="A283" s="3" t="s">
        <v>1192</v>
      </c>
      <c r="B283" s="3" t="str">
        <f>LEFT(AllProjectData[[#This Row],[Fund Source and Year]],4)</f>
        <v>2023</v>
      </c>
      <c r="C283" s="3" t="str">
        <f>RIGHT(AllProjectData[[#This Row],[Fund Source and Year]],LEN(AllProjectData[[#This Row],[Fund Source and Year]])-5)</f>
        <v>LRF MAT Projects</v>
      </c>
      <c r="D283" s="6" t="s">
        <v>384</v>
      </c>
      <c r="F283" s="7">
        <v>315390</v>
      </c>
      <c r="G283" s="6" t="s">
        <v>561</v>
      </c>
      <c r="H283" s="6" t="s">
        <v>562</v>
      </c>
      <c r="I283" s="6" t="s">
        <v>563</v>
      </c>
      <c r="J283" t="s">
        <v>260</v>
      </c>
      <c r="K283" t="s">
        <v>1027</v>
      </c>
      <c r="L283" s="1">
        <v>264913</v>
      </c>
    </row>
    <row r="284" spans="1:12">
      <c r="A284" s="3" t="s">
        <v>1184</v>
      </c>
      <c r="B284" s="3" t="str">
        <f>LEFT(AllProjectData[[#This Row],[Fund Source and Year]],4)</f>
        <v>2021</v>
      </c>
      <c r="C284" s="3" t="str">
        <f>RIGHT(AllProjectData[[#This Row],[Fund Source and Year]],LEN(AllProjectData[[#This Row],[Fund Source and Year]])-5)</f>
        <v>LRF MAT Projects</v>
      </c>
      <c r="D284" s="7" t="s">
        <v>384</v>
      </c>
      <c r="F284" s="7">
        <v>240373</v>
      </c>
      <c r="G284" s="7" t="s">
        <v>418</v>
      </c>
      <c r="H284" s="6" t="s">
        <v>419</v>
      </c>
      <c r="I284" s="3" t="s">
        <v>420</v>
      </c>
      <c r="J284" t="s">
        <v>260</v>
      </c>
      <c r="K284" t="s">
        <v>1027</v>
      </c>
      <c r="L284" s="1">
        <v>219467</v>
      </c>
    </row>
    <row r="285" spans="1:12">
      <c r="A285" s="3" t="s">
        <v>1184</v>
      </c>
      <c r="B285" s="3" t="str">
        <f>LEFT(AllProjectData[[#This Row],[Fund Source and Year]],4)</f>
        <v>2021</v>
      </c>
      <c r="C285" s="3" t="str">
        <f>RIGHT(AllProjectData[[#This Row],[Fund Source and Year]],LEN(AllProjectData[[#This Row],[Fund Source and Year]])-5)</f>
        <v>LRF MAT Projects</v>
      </c>
      <c r="D285" s="7" t="s">
        <v>384</v>
      </c>
      <c r="F285" s="7">
        <v>306053</v>
      </c>
      <c r="G285" s="7" t="s">
        <v>418</v>
      </c>
      <c r="H285" s="6" t="s">
        <v>419</v>
      </c>
      <c r="I285" s="3" t="s">
        <v>421</v>
      </c>
      <c r="J285" t="s">
        <v>260</v>
      </c>
      <c r="K285" t="s">
        <v>1335</v>
      </c>
      <c r="L285" s="1">
        <v>118099</v>
      </c>
    </row>
    <row r="286" spans="1:12">
      <c r="A286" s="3" t="s">
        <v>1192</v>
      </c>
      <c r="B286" s="3" t="str">
        <f>LEFT(AllProjectData[[#This Row],[Fund Source and Year]],4)</f>
        <v>2023</v>
      </c>
      <c r="C286" s="3" t="str">
        <f>RIGHT(AllProjectData[[#This Row],[Fund Source and Year]],LEN(AllProjectData[[#This Row],[Fund Source and Year]])-5)</f>
        <v>LRF MAT Projects</v>
      </c>
      <c r="D286" s="6" t="s">
        <v>358</v>
      </c>
      <c r="F286" s="7">
        <v>330524</v>
      </c>
      <c r="G286" s="6" t="s">
        <v>460</v>
      </c>
      <c r="H286" s="6" t="s">
        <v>461</v>
      </c>
      <c r="I286" s="6" t="s">
        <v>682</v>
      </c>
      <c r="J286" t="s">
        <v>266</v>
      </c>
      <c r="K286" t="s">
        <v>1336</v>
      </c>
      <c r="L286" s="1">
        <v>39250</v>
      </c>
    </row>
    <row r="287" spans="1:12">
      <c r="A287" s="3" t="s">
        <v>1184</v>
      </c>
      <c r="B287" s="3" t="str">
        <f>LEFT(AllProjectData[[#This Row],[Fund Source and Year]],4)</f>
        <v>2021</v>
      </c>
      <c r="C287" s="3" t="str">
        <f>RIGHT(AllProjectData[[#This Row],[Fund Source and Year]],LEN(AllProjectData[[#This Row],[Fund Source and Year]])-5)</f>
        <v>LRF MAT Projects</v>
      </c>
      <c r="D287" s="7" t="s">
        <v>358</v>
      </c>
      <c r="F287" s="7">
        <v>244901</v>
      </c>
      <c r="G287" s="7" t="s">
        <v>460</v>
      </c>
      <c r="H287" s="6" t="s">
        <v>461</v>
      </c>
      <c r="I287" s="3" t="s">
        <v>1337</v>
      </c>
      <c r="J287" t="s">
        <v>266</v>
      </c>
      <c r="K287" t="s">
        <v>1336</v>
      </c>
      <c r="L287" s="1">
        <v>282435.37</v>
      </c>
    </row>
    <row r="288" spans="1:12">
      <c r="A288" s="3" t="s">
        <v>1192</v>
      </c>
      <c r="B288" s="3" t="str">
        <f>LEFT(AllProjectData[[#This Row],[Fund Source and Year]],4)</f>
        <v>2023</v>
      </c>
      <c r="C288" s="3" t="str">
        <f>RIGHT(AllProjectData[[#This Row],[Fund Source and Year]],LEN(AllProjectData[[#This Row],[Fund Source and Year]])-5)</f>
        <v>LRF MAT Projects</v>
      </c>
      <c r="D288" s="6" t="s">
        <v>368</v>
      </c>
      <c r="F288" s="7">
        <v>326796</v>
      </c>
      <c r="G288" s="6" t="s">
        <v>398</v>
      </c>
      <c r="H288" s="6" t="s">
        <v>399</v>
      </c>
      <c r="I288" s="6" t="s">
        <v>671</v>
      </c>
      <c r="J288" t="s">
        <v>266</v>
      </c>
      <c r="K288" t="s">
        <v>1336</v>
      </c>
      <c r="L288" s="1">
        <v>115000</v>
      </c>
    </row>
    <row r="289" spans="1:12">
      <c r="A289" s="3" t="s">
        <v>1192</v>
      </c>
      <c r="B289" s="3" t="str">
        <f>LEFT(AllProjectData[[#This Row],[Fund Source and Year]],4)</f>
        <v>2023</v>
      </c>
      <c r="C289" s="3" t="str">
        <f>RIGHT(AllProjectData[[#This Row],[Fund Source and Year]],LEN(AllProjectData[[#This Row],[Fund Source and Year]])-5)</f>
        <v>LRF MAT Projects</v>
      </c>
      <c r="D289" s="6" t="s">
        <v>368</v>
      </c>
      <c r="F289" s="7">
        <v>330792</v>
      </c>
      <c r="G289" s="6" t="s">
        <v>398</v>
      </c>
      <c r="H289" s="6" t="s">
        <v>399</v>
      </c>
      <c r="I289" s="6" t="s">
        <v>686</v>
      </c>
      <c r="J289" t="s">
        <v>266</v>
      </c>
      <c r="K289" t="s">
        <v>1336</v>
      </c>
      <c r="L289" s="1">
        <v>250000</v>
      </c>
    </row>
    <row r="290" spans="1:12">
      <c r="A290" s="3" t="s">
        <v>1192</v>
      </c>
      <c r="B290" s="3" t="str">
        <f>LEFT(AllProjectData[[#This Row],[Fund Source and Year]],4)</f>
        <v>2023</v>
      </c>
      <c r="C290" s="3" t="str">
        <f>RIGHT(AllProjectData[[#This Row],[Fund Source and Year]],LEN(AllProjectData[[#This Row],[Fund Source and Year]])-5)</f>
        <v>LRF MAT Projects</v>
      </c>
      <c r="D290" s="6" t="s">
        <v>368</v>
      </c>
      <c r="F290" s="7">
        <v>330726</v>
      </c>
      <c r="G290" s="6" t="s">
        <v>404</v>
      </c>
      <c r="H290" s="6" t="s">
        <v>405</v>
      </c>
      <c r="I290" s="6" t="s">
        <v>685</v>
      </c>
      <c r="J290" t="s">
        <v>266</v>
      </c>
      <c r="K290" t="s">
        <v>1336</v>
      </c>
      <c r="L290" s="1">
        <v>69502</v>
      </c>
    </row>
    <row r="291" spans="1:12">
      <c r="A291" s="3" t="s">
        <v>1184</v>
      </c>
      <c r="B291" s="3" t="str">
        <f>LEFT(AllProjectData[[#This Row],[Fund Source and Year]],4)</f>
        <v>2021</v>
      </c>
      <c r="C291" s="3" t="str">
        <f>RIGHT(AllProjectData[[#This Row],[Fund Source and Year]],LEN(AllProjectData[[#This Row],[Fund Source and Year]])-5)</f>
        <v>LRF MAT Projects</v>
      </c>
      <c r="D291" s="7" t="s">
        <v>368</v>
      </c>
      <c r="F291" s="7">
        <v>257172</v>
      </c>
      <c r="G291" s="7" t="s">
        <v>404</v>
      </c>
      <c r="H291" s="6" t="s">
        <v>1338</v>
      </c>
      <c r="I291" s="3" t="s">
        <v>1339</v>
      </c>
      <c r="J291" t="s">
        <v>266</v>
      </c>
      <c r="K291" t="s">
        <v>1336</v>
      </c>
      <c r="L291" s="1">
        <v>139756.23000000001</v>
      </c>
    </row>
    <row r="292" spans="1:12" ht="15.75">
      <c r="A292" s="3" t="s">
        <v>1184</v>
      </c>
      <c r="B292" s="3" t="str">
        <f>LEFT(AllProjectData[[#This Row],[Fund Source and Year]],4)</f>
        <v>2021</v>
      </c>
      <c r="C292" s="3" t="str">
        <f>RIGHT(AllProjectData[[#This Row],[Fund Source and Year]],LEN(AllProjectData[[#This Row],[Fund Source and Year]])-5)</f>
        <v>LRF MAT Projects</v>
      </c>
      <c r="D292" s="9" t="s">
        <v>368</v>
      </c>
      <c r="F292" s="9">
        <v>311808</v>
      </c>
      <c r="G292" s="9" t="s">
        <v>398</v>
      </c>
      <c r="H292" s="9" t="s">
        <v>1340</v>
      </c>
      <c r="I292" s="9" t="s">
        <v>400</v>
      </c>
      <c r="J292" t="s">
        <v>266</v>
      </c>
      <c r="K292" t="s">
        <v>1336</v>
      </c>
      <c r="L292" s="1">
        <v>119976.9</v>
      </c>
    </row>
    <row r="293" spans="1:12" ht="15.75">
      <c r="A293" s="3" t="s">
        <v>1184</v>
      </c>
      <c r="B293" s="3" t="str">
        <f>LEFT(AllProjectData[[#This Row],[Fund Source and Year]],4)</f>
        <v>2021</v>
      </c>
      <c r="C293" s="3" t="str">
        <f>RIGHT(AllProjectData[[#This Row],[Fund Source and Year]],LEN(AllProjectData[[#This Row],[Fund Source and Year]])-5)</f>
        <v>LRF MAT Projects</v>
      </c>
      <c r="D293" s="9" t="s">
        <v>368</v>
      </c>
      <c r="F293" s="9">
        <v>318707</v>
      </c>
      <c r="G293" s="9" t="s">
        <v>404</v>
      </c>
      <c r="H293" s="9" t="s">
        <v>1338</v>
      </c>
      <c r="I293" s="9" t="s">
        <v>407</v>
      </c>
      <c r="J293" t="s">
        <v>266</v>
      </c>
      <c r="K293" t="s">
        <v>1336</v>
      </c>
      <c r="L293" s="1">
        <v>43189.73</v>
      </c>
    </row>
    <row r="294" spans="1:12">
      <c r="A294" s="3" t="s">
        <v>1192</v>
      </c>
      <c r="B294" s="3" t="str">
        <f>LEFT(AllProjectData[[#This Row],[Fund Source and Year]],4)</f>
        <v>2023</v>
      </c>
      <c r="C294" s="3" t="str">
        <f>RIGHT(AllProjectData[[#This Row],[Fund Source and Year]],LEN(AllProjectData[[#This Row],[Fund Source and Year]])-5)</f>
        <v>LRF MAT Projects</v>
      </c>
      <c r="D294" s="6" t="s">
        <v>358</v>
      </c>
      <c r="F294" s="7">
        <v>329280</v>
      </c>
      <c r="G294" s="6" t="s">
        <v>441</v>
      </c>
      <c r="H294" s="6" t="s">
        <v>442</v>
      </c>
      <c r="I294" s="6" t="s">
        <v>678</v>
      </c>
      <c r="J294" t="s">
        <v>266</v>
      </c>
      <c r="K294" t="s">
        <v>1341</v>
      </c>
      <c r="L294" s="1">
        <v>71712</v>
      </c>
    </row>
    <row r="295" spans="1:12">
      <c r="A295" s="3" t="s">
        <v>1192</v>
      </c>
      <c r="B295" s="3" t="str">
        <f>LEFT(AllProjectData[[#This Row],[Fund Source and Year]],4)</f>
        <v>2023</v>
      </c>
      <c r="C295" s="3" t="str">
        <f>RIGHT(AllProjectData[[#This Row],[Fund Source and Year]],LEN(AllProjectData[[#This Row],[Fund Source and Year]])-5)</f>
        <v>LRF MAT Projects</v>
      </c>
      <c r="D295" s="6" t="s">
        <v>358</v>
      </c>
      <c r="F295" s="7">
        <v>329311</v>
      </c>
      <c r="G295" s="6" t="s">
        <v>441</v>
      </c>
      <c r="H295" s="6" t="s">
        <v>442</v>
      </c>
      <c r="I295" s="6" t="s">
        <v>679</v>
      </c>
      <c r="J295" t="s">
        <v>266</v>
      </c>
      <c r="K295" t="s">
        <v>1341</v>
      </c>
      <c r="L295" s="1">
        <v>83895</v>
      </c>
    </row>
    <row r="296" spans="1:12">
      <c r="A296" s="3" t="s">
        <v>1192</v>
      </c>
      <c r="B296" s="3" t="str">
        <f>LEFT(AllProjectData[[#This Row],[Fund Source and Year]],4)</f>
        <v>2023</v>
      </c>
      <c r="C296" s="3" t="str">
        <f>RIGHT(AllProjectData[[#This Row],[Fund Source and Year]],LEN(AllProjectData[[#This Row],[Fund Source and Year]])-5)</f>
        <v>LRF MAT Projects</v>
      </c>
      <c r="D296" s="6" t="s">
        <v>358</v>
      </c>
      <c r="F296" s="7">
        <v>329329</v>
      </c>
      <c r="G296" s="6" t="s">
        <v>441</v>
      </c>
      <c r="H296" s="6" t="s">
        <v>442</v>
      </c>
      <c r="I296" s="6" t="s">
        <v>680</v>
      </c>
      <c r="J296" t="s">
        <v>266</v>
      </c>
      <c r="K296" t="s">
        <v>1341</v>
      </c>
      <c r="L296" s="1">
        <v>100100</v>
      </c>
    </row>
    <row r="297" spans="1:12">
      <c r="A297" s="3" t="s">
        <v>1184</v>
      </c>
      <c r="B297" s="3" t="str">
        <f>LEFT(AllProjectData[[#This Row],[Fund Source and Year]],4)</f>
        <v>2021</v>
      </c>
      <c r="C297" s="3" t="str">
        <f>RIGHT(AllProjectData[[#This Row],[Fund Source and Year]],LEN(AllProjectData[[#This Row],[Fund Source and Year]])-5)</f>
        <v>LRF MAT Projects</v>
      </c>
      <c r="D297" s="7" t="s">
        <v>358</v>
      </c>
      <c r="F297" s="7">
        <v>304922</v>
      </c>
      <c r="G297" s="7" t="s">
        <v>441</v>
      </c>
      <c r="H297" s="6" t="s">
        <v>1342</v>
      </c>
      <c r="I297" s="3" t="s">
        <v>1343</v>
      </c>
      <c r="J297" t="s">
        <v>266</v>
      </c>
      <c r="K297" t="s">
        <v>1341</v>
      </c>
      <c r="L297" s="1">
        <v>167327.9</v>
      </c>
    </row>
    <row r="298" spans="1:12">
      <c r="A298" s="3" t="s">
        <v>1192</v>
      </c>
      <c r="B298" s="3" t="str">
        <f>LEFT(AllProjectData[[#This Row],[Fund Source and Year]],4)</f>
        <v>2023</v>
      </c>
      <c r="C298" s="3" t="str">
        <f>RIGHT(AllProjectData[[#This Row],[Fund Source and Year]],LEN(AllProjectData[[#This Row],[Fund Source and Year]])-5)</f>
        <v>LRF MAT Projects</v>
      </c>
      <c r="D298" s="6" t="s">
        <v>368</v>
      </c>
      <c r="F298" s="7">
        <v>326750</v>
      </c>
      <c r="G298" s="6" t="s">
        <v>653</v>
      </c>
      <c r="H298" s="6" t="s">
        <v>654</v>
      </c>
      <c r="I298" s="6" t="s">
        <v>655</v>
      </c>
      <c r="J298" t="s">
        <v>266</v>
      </c>
      <c r="K298" t="s">
        <v>1034</v>
      </c>
      <c r="L298" s="1">
        <v>175000</v>
      </c>
    </row>
    <row r="299" spans="1:12">
      <c r="A299" s="3" t="s">
        <v>1192</v>
      </c>
      <c r="B299" s="3" t="str">
        <f>LEFT(AllProjectData[[#This Row],[Fund Source and Year]],4)</f>
        <v>2023</v>
      </c>
      <c r="C299" s="3" t="str">
        <f>RIGHT(AllProjectData[[#This Row],[Fund Source and Year]],LEN(AllProjectData[[#This Row],[Fund Source and Year]])-5)</f>
        <v>LRF MAT Projects</v>
      </c>
      <c r="D299" s="6" t="s">
        <v>368</v>
      </c>
      <c r="F299" s="7">
        <v>326705</v>
      </c>
      <c r="G299" s="6" t="s">
        <v>642</v>
      </c>
      <c r="H299" s="6" t="s">
        <v>643</v>
      </c>
      <c r="I299" s="6" t="s">
        <v>644</v>
      </c>
      <c r="J299" t="s">
        <v>266</v>
      </c>
      <c r="K299" t="s">
        <v>1344</v>
      </c>
      <c r="L299" s="1">
        <v>125000</v>
      </c>
    </row>
    <row r="300" spans="1:12">
      <c r="A300" s="3" t="s">
        <v>1184</v>
      </c>
      <c r="B300" s="3" t="str">
        <f>LEFT(AllProjectData[[#This Row],[Fund Source and Year]],4)</f>
        <v>2021</v>
      </c>
      <c r="C300" s="3" t="str">
        <f>RIGHT(AllProjectData[[#This Row],[Fund Source and Year]],LEN(AllProjectData[[#This Row],[Fund Source and Year]])-5)</f>
        <v>LRF MAT Projects</v>
      </c>
      <c r="D300" s="7" t="s">
        <v>368</v>
      </c>
      <c r="F300" s="7">
        <v>246853</v>
      </c>
      <c r="G300" s="7" t="s">
        <v>366</v>
      </c>
      <c r="H300" s="6" t="s">
        <v>367</v>
      </c>
      <c r="I300" s="3" t="s">
        <v>1345</v>
      </c>
      <c r="J300" t="s">
        <v>266</v>
      </c>
      <c r="K300" t="s">
        <v>1346</v>
      </c>
      <c r="L300" s="1">
        <v>209844.54</v>
      </c>
    </row>
    <row r="301" spans="1:12">
      <c r="A301" s="3" t="s">
        <v>1184</v>
      </c>
      <c r="B301" s="3" t="str">
        <f>LEFT(AllProjectData[[#This Row],[Fund Source and Year]],4)</f>
        <v>2021</v>
      </c>
      <c r="C301" s="3" t="str">
        <f>RIGHT(AllProjectData[[#This Row],[Fund Source and Year]],LEN(AllProjectData[[#This Row],[Fund Source and Year]])-5)</f>
        <v>LRF MAT Projects</v>
      </c>
      <c r="D301" s="7" t="s">
        <v>368</v>
      </c>
      <c r="F301" s="7">
        <v>243535</v>
      </c>
      <c r="G301" s="7" t="s">
        <v>453</v>
      </c>
      <c r="H301" s="6" t="s">
        <v>454</v>
      </c>
      <c r="I301" s="3" t="s">
        <v>1347</v>
      </c>
      <c r="J301" t="s">
        <v>266</v>
      </c>
      <c r="K301" t="s">
        <v>1348</v>
      </c>
      <c r="L301" s="1">
        <v>155400.70000000001</v>
      </c>
    </row>
    <row r="302" spans="1:12" hidden="1">
      <c r="A302" s="6" t="s">
        <v>1181</v>
      </c>
      <c r="B302" s="6" t="str">
        <f>LEFT(AllProjectData[[#This Row],[Fund Source and Year]],4)</f>
        <v>2022</v>
      </c>
      <c r="C302" s="6" t="str">
        <f>RIGHT(AllProjectData[[#This Row],[Fund Source and Year]],LEN(AllProjectData[[#This Row],[Fund Source and Year]])-5)</f>
        <v>LRF Project</v>
      </c>
      <c r="D302" s="6" t="s">
        <v>368</v>
      </c>
      <c r="E302" t="s">
        <v>1030</v>
      </c>
      <c r="F302" s="7">
        <v>317459</v>
      </c>
      <c r="G302" s="7" t="s">
        <v>1031</v>
      </c>
      <c r="H302" s="6" t="s">
        <v>275</v>
      </c>
      <c r="I302" s="6" t="s">
        <v>274</v>
      </c>
      <c r="J302" t="s">
        <v>266</v>
      </c>
      <c r="K302" t="s">
        <v>1032</v>
      </c>
      <c r="L302" s="1">
        <v>128674</v>
      </c>
    </row>
    <row r="303" spans="1:12" hidden="1">
      <c r="A303" s="6" t="s">
        <v>1182</v>
      </c>
      <c r="B303" s="6" t="str">
        <f>LEFT(AllProjectData[[#This Row],[Fund Source and Year]],4)</f>
        <v>2021</v>
      </c>
      <c r="C303" s="6" t="str">
        <f>RIGHT(AllProjectData[[#This Row],[Fund Source and Year]],LEN(AllProjectData[[#This Row],[Fund Source and Year]])-5)</f>
        <v>LRF Project</v>
      </c>
      <c r="D303" s="6" t="s">
        <v>368</v>
      </c>
      <c r="E303" t="s">
        <v>1033</v>
      </c>
      <c r="F303" s="7">
        <v>316317</v>
      </c>
      <c r="G303" s="7" t="s">
        <v>1031</v>
      </c>
      <c r="H303" s="6" t="s">
        <v>275</v>
      </c>
      <c r="I303" s="6" t="s">
        <v>278</v>
      </c>
      <c r="J303" t="s">
        <v>266</v>
      </c>
      <c r="K303" t="s">
        <v>1034</v>
      </c>
      <c r="L303" s="1">
        <v>9965</v>
      </c>
    </row>
    <row r="304" spans="1:12" hidden="1">
      <c r="A304" s="6" t="s">
        <v>1182</v>
      </c>
      <c r="B304" s="6" t="str">
        <f>LEFT(AllProjectData[[#This Row],[Fund Source and Year]],4)</f>
        <v>2021</v>
      </c>
      <c r="C304" s="6" t="str">
        <f>RIGHT(AllProjectData[[#This Row],[Fund Source and Year]],LEN(AllProjectData[[#This Row],[Fund Source and Year]])-5)</f>
        <v>LRF Project</v>
      </c>
      <c r="D304" s="6" t="s">
        <v>368</v>
      </c>
      <c r="E304" t="s">
        <v>1035</v>
      </c>
      <c r="F304" s="7">
        <v>312442</v>
      </c>
      <c r="G304" s="7" t="s">
        <v>1036</v>
      </c>
      <c r="H304" s="6" t="s">
        <v>271</v>
      </c>
      <c r="I304" s="6" t="s">
        <v>270</v>
      </c>
      <c r="J304" t="s">
        <v>266</v>
      </c>
      <c r="K304" t="s">
        <v>1037</v>
      </c>
      <c r="L304" s="1">
        <v>26250</v>
      </c>
    </row>
    <row r="305" spans="1:12" hidden="1">
      <c r="A305" s="6" t="s">
        <v>1182</v>
      </c>
      <c r="B305" s="6" t="str">
        <f>LEFT(AllProjectData[[#This Row],[Fund Source and Year]],4)</f>
        <v>2021</v>
      </c>
      <c r="C305" s="6" t="str">
        <f>RIGHT(AllProjectData[[#This Row],[Fund Source and Year]],LEN(AllProjectData[[#This Row],[Fund Source and Year]])-5)</f>
        <v>LRF Project</v>
      </c>
      <c r="D305" s="6" t="s">
        <v>368</v>
      </c>
      <c r="E305" t="s">
        <v>1038</v>
      </c>
      <c r="F305" s="7">
        <v>207152</v>
      </c>
      <c r="G305" s="7" t="s">
        <v>1036</v>
      </c>
      <c r="H305" s="6" t="s">
        <v>271</v>
      </c>
      <c r="I305" s="6" t="s">
        <v>277</v>
      </c>
      <c r="J305" t="s">
        <v>266</v>
      </c>
      <c r="K305" t="s">
        <v>1039</v>
      </c>
      <c r="L305" s="1">
        <v>3516</v>
      </c>
    </row>
    <row r="306" spans="1:12" hidden="1">
      <c r="A306" s="6" t="s">
        <v>1181</v>
      </c>
      <c r="B306" s="6" t="str">
        <f>LEFT(AllProjectData[[#This Row],[Fund Source and Year]],4)</f>
        <v>2022</v>
      </c>
      <c r="C306" s="6" t="str">
        <f>RIGHT(AllProjectData[[#This Row],[Fund Source and Year]],LEN(AllProjectData[[#This Row],[Fund Source and Year]])-5)</f>
        <v>LRF Project</v>
      </c>
      <c r="D306" s="6" t="s">
        <v>353</v>
      </c>
      <c r="E306" t="s">
        <v>1040</v>
      </c>
      <c r="F306" s="7">
        <v>256595</v>
      </c>
      <c r="G306" s="7" t="s">
        <v>946</v>
      </c>
      <c r="H306" s="6" t="s">
        <v>171</v>
      </c>
      <c r="I306" s="6" t="s">
        <v>273</v>
      </c>
      <c r="J306" t="s">
        <v>266</v>
      </c>
      <c r="K306" t="s">
        <v>1041</v>
      </c>
      <c r="L306" s="1">
        <v>32834</v>
      </c>
    </row>
    <row r="307" spans="1:12" hidden="1">
      <c r="A307" s="6" t="s">
        <v>1182</v>
      </c>
      <c r="B307" s="6" t="str">
        <f>LEFT(AllProjectData[[#This Row],[Fund Source and Year]],4)</f>
        <v>2021</v>
      </c>
      <c r="C307" s="6" t="str">
        <f>RIGHT(AllProjectData[[#This Row],[Fund Source and Year]],LEN(AllProjectData[[#This Row],[Fund Source and Year]])-5)</f>
        <v>LRF Project</v>
      </c>
      <c r="D307" s="6" t="s">
        <v>358</v>
      </c>
      <c r="E307" t="s">
        <v>1042</v>
      </c>
      <c r="F307" s="7">
        <v>312424</v>
      </c>
      <c r="G307" s="7" t="s">
        <v>1043</v>
      </c>
      <c r="H307" s="6" t="s">
        <v>268</v>
      </c>
      <c r="I307" s="6" t="s">
        <v>267</v>
      </c>
      <c r="J307" t="s">
        <v>266</v>
      </c>
      <c r="K307" t="s">
        <v>1044</v>
      </c>
      <c r="L307" s="1">
        <v>207800</v>
      </c>
    </row>
    <row r="308" spans="1:12" ht="15.75">
      <c r="A308" s="3" t="s">
        <v>1192</v>
      </c>
      <c r="B308" s="3" t="str">
        <f>LEFT(AllProjectData[[#This Row],[Fund Source and Year]],4)</f>
        <v>2023</v>
      </c>
      <c r="C308" s="3" t="str">
        <f>RIGHT(AllProjectData[[#This Row],[Fund Source and Year]],LEN(AllProjectData[[#This Row],[Fund Source and Year]])-5)</f>
        <v>LRF MAT Projects</v>
      </c>
      <c r="D308" s="9" t="s">
        <v>353</v>
      </c>
      <c r="F308" s="9">
        <v>326547</v>
      </c>
      <c r="G308" s="9" t="s">
        <v>788</v>
      </c>
      <c r="H308" s="9" t="s">
        <v>281</v>
      </c>
      <c r="I308" s="9" t="s">
        <v>789</v>
      </c>
      <c r="J308" t="s">
        <v>279</v>
      </c>
      <c r="K308" t="s">
        <v>1349</v>
      </c>
      <c r="L308" s="1">
        <v>299000</v>
      </c>
    </row>
    <row r="309" spans="1:12" ht="15.75">
      <c r="A309" s="3" t="s">
        <v>1192</v>
      </c>
      <c r="B309" s="3" t="str">
        <f>LEFT(AllProjectData[[#This Row],[Fund Source and Year]],4)</f>
        <v>2023</v>
      </c>
      <c r="C309" s="3" t="str">
        <f>RIGHT(AllProjectData[[#This Row],[Fund Source and Year]],LEN(AllProjectData[[#This Row],[Fund Source and Year]])-5)</f>
        <v>LRF MAT Projects</v>
      </c>
      <c r="D309" s="9" t="s">
        <v>353</v>
      </c>
      <c r="F309" s="9">
        <v>319176</v>
      </c>
      <c r="G309" s="9" t="s">
        <v>378</v>
      </c>
      <c r="H309" s="9" t="s">
        <v>379</v>
      </c>
      <c r="I309" s="9" t="s">
        <v>760</v>
      </c>
      <c r="J309" t="s">
        <v>279</v>
      </c>
      <c r="K309" t="s">
        <v>1349</v>
      </c>
      <c r="L309" s="1">
        <v>286000</v>
      </c>
    </row>
    <row r="310" spans="1:12" ht="15.75">
      <c r="A310" s="3" t="s">
        <v>1184</v>
      </c>
      <c r="B310" s="3" t="str">
        <f>LEFT(AllProjectData[[#This Row],[Fund Source and Year]],4)</f>
        <v>2021</v>
      </c>
      <c r="C310" s="3" t="str">
        <f>RIGHT(AllProjectData[[#This Row],[Fund Source and Year]],LEN(AllProjectData[[#This Row],[Fund Source and Year]])-5)</f>
        <v>LRF MAT Projects</v>
      </c>
      <c r="D310" s="9" t="s">
        <v>353</v>
      </c>
      <c r="F310" s="9">
        <v>248469</v>
      </c>
      <c r="G310" s="9" t="s">
        <v>378</v>
      </c>
      <c r="H310" s="9" t="s">
        <v>379</v>
      </c>
      <c r="I310" s="9" t="s">
        <v>380</v>
      </c>
      <c r="J310" t="s">
        <v>279</v>
      </c>
      <c r="K310" t="s">
        <v>1349</v>
      </c>
      <c r="L310" s="1">
        <v>589405</v>
      </c>
    </row>
    <row r="311" spans="1:12" ht="15.75">
      <c r="A311" s="3" t="s">
        <v>1184</v>
      </c>
      <c r="B311" s="3" t="str">
        <f>LEFT(AllProjectData[[#This Row],[Fund Source and Year]],4)</f>
        <v>2021</v>
      </c>
      <c r="C311" s="3" t="str">
        <f>RIGHT(AllProjectData[[#This Row],[Fund Source and Year]],LEN(AllProjectData[[#This Row],[Fund Source and Year]])-5)</f>
        <v>LRF MAT Projects</v>
      </c>
      <c r="D311" s="9" t="s">
        <v>353</v>
      </c>
      <c r="F311" s="9">
        <v>248591</v>
      </c>
      <c r="G311" s="9" t="s">
        <v>378</v>
      </c>
      <c r="H311" s="9" t="s">
        <v>379</v>
      </c>
      <c r="I311" s="9" t="s">
        <v>1350</v>
      </c>
      <c r="J311" t="s">
        <v>279</v>
      </c>
      <c r="K311" t="s">
        <v>1349</v>
      </c>
      <c r="L311" s="1">
        <v>79110.63</v>
      </c>
    </row>
    <row r="312" spans="1:12" hidden="1">
      <c r="A312" s="6" t="s">
        <v>1183</v>
      </c>
      <c r="B312" s="6" t="str">
        <f>LEFT(AllProjectData[[#This Row],[Fund Source and Year]],4)</f>
        <v>2024</v>
      </c>
      <c r="C312" s="6" t="str">
        <f>RIGHT(AllProjectData[[#This Row],[Fund Source and Year]],LEN(AllProjectData[[#This Row],[Fund Source and Year]])-5)</f>
        <v>LRF Project</v>
      </c>
      <c r="D312" s="6" t="s">
        <v>353</v>
      </c>
      <c r="E312" t="s">
        <v>1045</v>
      </c>
      <c r="F312" s="7">
        <v>201188</v>
      </c>
      <c r="G312" s="7" t="s">
        <v>788</v>
      </c>
      <c r="H312" s="6" t="s">
        <v>281</v>
      </c>
      <c r="I312" s="6" t="s">
        <v>280</v>
      </c>
      <c r="J312" t="s">
        <v>279</v>
      </c>
      <c r="K312" t="s">
        <v>1046</v>
      </c>
      <c r="L312" s="1">
        <v>21300</v>
      </c>
    </row>
    <row r="313" spans="1:12" hidden="1">
      <c r="A313" s="6" t="s">
        <v>1188</v>
      </c>
      <c r="B313" s="6" t="str">
        <f>LEFT(AllProjectData[[#This Row],[Fund Source and Year]],4)</f>
        <v>2023</v>
      </c>
      <c r="C313" s="6" t="str">
        <f>RIGHT(AllProjectData[[#This Row],[Fund Source and Year]],LEN(AllProjectData[[#This Row],[Fund Source and Year]])-5)</f>
        <v>LRF Project</v>
      </c>
      <c r="D313" s="6" t="s">
        <v>353</v>
      </c>
      <c r="E313" t="s">
        <v>1045</v>
      </c>
      <c r="F313" s="7">
        <v>201188</v>
      </c>
      <c r="G313" s="7" t="s">
        <v>788</v>
      </c>
      <c r="H313" s="6" t="s">
        <v>281</v>
      </c>
      <c r="I313" s="6" t="s">
        <v>1351</v>
      </c>
      <c r="J313" t="s">
        <v>279</v>
      </c>
      <c r="K313" t="s">
        <v>1046</v>
      </c>
      <c r="L313" s="1">
        <v>0</v>
      </c>
    </row>
    <row r="314" spans="1:12" ht="15.75">
      <c r="A314" s="3" t="s">
        <v>1184</v>
      </c>
      <c r="B314" s="3" t="str">
        <f>LEFT(AllProjectData[[#This Row],[Fund Source and Year]],4)</f>
        <v>2021</v>
      </c>
      <c r="C314" s="3" t="str">
        <f>RIGHT(AllProjectData[[#This Row],[Fund Source and Year]],LEN(AllProjectData[[#This Row],[Fund Source and Year]])-5)</f>
        <v>LRF MAT Projects</v>
      </c>
      <c r="D314" s="9" t="s">
        <v>353</v>
      </c>
      <c r="F314" s="9" t="s">
        <v>1352</v>
      </c>
      <c r="G314" s="9" t="s">
        <v>537</v>
      </c>
      <c r="H314" s="9" t="s">
        <v>538</v>
      </c>
      <c r="I314" s="9" t="s">
        <v>539</v>
      </c>
      <c r="J314" t="s">
        <v>339</v>
      </c>
      <c r="K314" t="s">
        <v>339</v>
      </c>
      <c r="L314" s="1">
        <v>123758</v>
      </c>
    </row>
    <row r="315" spans="1:12" ht="15.75">
      <c r="A315" s="3" t="s">
        <v>1192</v>
      </c>
      <c r="B315" s="3" t="str">
        <f>LEFT(AllProjectData[[#This Row],[Fund Source and Year]],4)</f>
        <v>2023</v>
      </c>
      <c r="C315" s="3" t="str">
        <f>RIGHT(AllProjectData[[#This Row],[Fund Source and Year]],LEN(AllProjectData[[#This Row],[Fund Source and Year]])-5)</f>
        <v>LRF MAT Projects</v>
      </c>
      <c r="D315" s="9" t="s">
        <v>433</v>
      </c>
      <c r="F315" s="9">
        <v>198762</v>
      </c>
      <c r="G315" s="9" t="s">
        <v>730</v>
      </c>
      <c r="H315" s="9" t="s">
        <v>731</v>
      </c>
      <c r="I315" s="9" t="s">
        <v>732</v>
      </c>
      <c r="J315" t="s">
        <v>283</v>
      </c>
      <c r="K315" t="s">
        <v>1353</v>
      </c>
      <c r="L315" s="1">
        <v>150355.31</v>
      </c>
    </row>
    <row r="316" spans="1:12" ht="15.75">
      <c r="A316" s="3" t="s">
        <v>1192</v>
      </c>
      <c r="B316" s="3" t="str">
        <f>LEFT(AllProjectData[[#This Row],[Fund Source and Year]],4)</f>
        <v>2023</v>
      </c>
      <c r="C316" s="3" t="str">
        <f>RIGHT(AllProjectData[[#This Row],[Fund Source and Year]],LEN(AllProjectData[[#This Row],[Fund Source and Year]])-5)</f>
        <v>LRF MAT Projects</v>
      </c>
      <c r="D316" s="9" t="s">
        <v>433</v>
      </c>
      <c r="F316" s="9">
        <v>330480</v>
      </c>
      <c r="G316" s="9" t="s">
        <v>730</v>
      </c>
      <c r="H316" s="9" t="s">
        <v>731</v>
      </c>
      <c r="I316" s="9" t="s">
        <v>733</v>
      </c>
      <c r="J316" t="s">
        <v>283</v>
      </c>
      <c r="K316" t="s">
        <v>1353</v>
      </c>
      <c r="L316" s="1">
        <v>237499.93</v>
      </c>
    </row>
    <row r="317" spans="1:12" hidden="1">
      <c r="A317" s="6" t="s">
        <v>1182</v>
      </c>
      <c r="B317" s="6" t="str">
        <f>LEFT(AllProjectData[[#This Row],[Fund Source and Year]],4)</f>
        <v>2021</v>
      </c>
      <c r="C317" s="6" t="str">
        <f>RIGHT(AllProjectData[[#This Row],[Fund Source and Year]],LEN(AllProjectData[[#This Row],[Fund Source and Year]])-5)</f>
        <v>LRF Project</v>
      </c>
      <c r="D317" s="6" t="s">
        <v>433</v>
      </c>
      <c r="E317" t="s">
        <v>1047</v>
      </c>
      <c r="F317" s="7">
        <v>241806</v>
      </c>
      <c r="G317" s="7" t="s">
        <v>1049</v>
      </c>
      <c r="H317" s="6" t="s">
        <v>285</v>
      </c>
      <c r="I317" s="6" t="s">
        <v>284</v>
      </c>
      <c r="J317" t="s">
        <v>283</v>
      </c>
      <c r="K317" t="s">
        <v>1050</v>
      </c>
      <c r="L317" s="1">
        <v>16512</v>
      </c>
    </row>
    <row r="318" spans="1:12" hidden="1">
      <c r="A318" s="6" t="s">
        <v>1182</v>
      </c>
      <c r="B318" s="6" t="str">
        <f>LEFT(AllProjectData[[#This Row],[Fund Source and Year]],4)</f>
        <v>2021</v>
      </c>
      <c r="C318" s="6" t="str">
        <f>RIGHT(AllProjectData[[#This Row],[Fund Source and Year]],LEN(AllProjectData[[#This Row],[Fund Source and Year]])-5)</f>
        <v>LRF Project</v>
      </c>
      <c r="D318" s="6" t="s">
        <v>433</v>
      </c>
      <c r="E318" t="s">
        <v>1047</v>
      </c>
      <c r="F318" s="7">
        <v>309903</v>
      </c>
      <c r="G318" s="7" t="s">
        <v>1049</v>
      </c>
      <c r="H318" s="6" t="s">
        <v>285</v>
      </c>
      <c r="I318" s="6" t="s">
        <v>284</v>
      </c>
      <c r="J318" t="s">
        <v>283</v>
      </c>
      <c r="K318" t="s">
        <v>1050</v>
      </c>
      <c r="L318" s="1">
        <v>2105</v>
      </c>
    </row>
    <row r="319" spans="1:12" hidden="1">
      <c r="A319" s="6" t="s">
        <v>1181</v>
      </c>
      <c r="B319" s="6" t="str">
        <f>LEFT(AllProjectData[[#This Row],[Fund Source and Year]],4)</f>
        <v>2022</v>
      </c>
      <c r="C319" s="6" t="str">
        <f>RIGHT(AllProjectData[[#This Row],[Fund Source and Year]],LEN(AllProjectData[[#This Row],[Fund Source and Year]])-5)</f>
        <v>LRF Project</v>
      </c>
      <c r="D319" s="6" t="s">
        <v>433</v>
      </c>
      <c r="E319" t="s">
        <v>1051</v>
      </c>
      <c r="F319" s="7">
        <v>184745</v>
      </c>
      <c r="G319" s="7" t="s">
        <v>1052</v>
      </c>
      <c r="H319" s="6" t="s">
        <v>288</v>
      </c>
      <c r="I319" s="6" t="s">
        <v>287</v>
      </c>
      <c r="J319" t="s">
        <v>283</v>
      </c>
      <c r="K319" t="s">
        <v>1053</v>
      </c>
      <c r="L319" s="1">
        <v>7029</v>
      </c>
    </row>
    <row r="320" spans="1:12" hidden="1">
      <c r="A320" s="6" t="s">
        <v>1182</v>
      </c>
      <c r="B320" s="6" t="str">
        <f>LEFT(AllProjectData[[#This Row],[Fund Source and Year]],4)</f>
        <v>2021</v>
      </c>
      <c r="C320" s="6" t="str">
        <f>RIGHT(AllProjectData[[#This Row],[Fund Source and Year]],LEN(AllProjectData[[#This Row],[Fund Source and Year]])-5)</f>
        <v>LRF Project</v>
      </c>
      <c r="D320" s="6" t="s">
        <v>433</v>
      </c>
      <c r="E320" t="s">
        <v>1054</v>
      </c>
      <c r="F320" s="7">
        <v>312439</v>
      </c>
      <c r="G320" s="7" t="s">
        <v>1055</v>
      </c>
      <c r="H320" s="6" t="s">
        <v>291</v>
      </c>
      <c r="I320" s="6" t="s">
        <v>290</v>
      </c>
      <c r="J320" t="s">
        <v>283</v>
      </c>
      <c r="K320" t="s">
        <v>1056</v>
      </c>
      <c r="L320" s="1">
        <v>2886</v>
      </c>
    </row>
    <row r="321" spans="1:12" hidden="1">
      <c r="A321" s="6" t="s">
        <v>1182</v>
      </c>
      <c r="B321" s="6" t="str">
        <f>LEFT(AllProjectData[[#This Row],[Fund Source and Year]],4)</f>
        <v>2021</v>
      </c>
      <c r="C321" s="6" t="str">
        <f>RIGHT(AllProjectData[[#This Row],[Fund Source and Year]],LEN(AllProjectData[[#This Row],[Fund Source and Year]])-5)</f>
        <v>LRF Project</v>
      </c>
      <c r="D321" s="6" t="s">
        <v>433</v>
      </c>
      <c r="E321" t="s">
        <v>1057</v>
      </c>
      <c r="F321" s="7">
        <v>238992</v>
      </c>
      <c r="G321" s="7" t="s">
        <v>1055</v>
      </c>
      <c r="H321" s="6" t="s">
        <v>291</v>
      </c>
      <c r="I321" s="6" t="s">
        <v>293</v>
      </c>
      <c r="J321" t="s">
        <v>283</v>
      </c>
      <c r="K321" t="s">
        <v>1056</v>
      </c>
      <c r="L321" s="1">
        <v>27740</v>
      </c>
    </row>
    <row r="322" spans="1:12">
      <c r="A322" s="3" t="s">
        <v>1192</v>
      </c>
      <c r="B322" s="3" t="str">
        <f>LEFT(AllProjectData[[#This Row],[Fund Source and Year]],4)</f>
        <v>2023</v>
      </c>
      <c r="C322" s="3" t="str">
        <f>RIGHT(AllProjectData[[#This Row],[Fund Source and Year]],LEN(AllProjectData[[#This Row],[Fund Source and Year]])-5)</f>
        <v>LRF MAT Projects</v>
      </c>
      <c r="D322" s="6" t="s">
        <v>362</v>
      </c>
      <c r="F322" s="7" t="s">
        <v>1354</v>
      </c>
      <c r="G322" s="6" t="s">
        <v>361</v>
      </c>
      <c r="H322" s="6" t="s">
        <v>296</v>
      </c>
      <c r="I322" s="6" t="s">
        <v>625</v>
      </c>
      <c r="J322" t="s">
        <v>294</v>
      </c>
      <c r="K322" t="s">
        <v>1060</v>
      </c>
      <c r="L322" s="1">
        <v>139391</v>
      </c>
    </row>
    <row r="323" spans="1:12">
      <c r="A323" s="3" t="s">
        <v>1184</v>
      </c>
      <c r="B323" s="3" t="str">
        <f>LEFT(AllProjectData[[#This Row],[Fund Source and Year]],4)</f>
        <v>2021</v>
      </c>
      <c r="C323" s="3" t="str">
        <f>RIGHT(AllProjectData[[#This Row],[Fund Source and Year]],LEN(AllProjectData[[#This Row],[Fund Source and Year]])-5)</f>
        <v>LRF MAT Projects</v>
      </c>
      <c r="D323" s="7" t="s">
        <v>362</v>
      </c>
      <c r="F323" s="7">
        <v>254879</v>
      </c>
      <c r="G323" s="7" t="s">
        <v>361</v>
      </c>
      <c r="H323" s="6" t="s">
        <v>296</v>
      </c>
      <c r="I323" s="3" t="s">
        <v>625</v>
      </c>
      <c r="J323" t="s">
        <v>294</v>
      </c>
      <c r="K323" t="s">
        <v>1060</v>
      </c>
      <c r="L323" s="1">
        <v>18960</v>
      </c>
    </row>
    <row r="324" spans="1:12">
      <c r="A324" s="3" t="s">
        <v>1184</v>
      </c>
      <c r="B324" s="3" t="str">
        <f>LEFT(AllProjectData[[#This Row],[Fund Source and Year]],4)</f>
        <v>2021</v>
      </c>
      <c r="C324" s="3" t="str">
        <f>RIGHT(AllProjectData[[#This Row],[Fund Source and Year]],LEN(AllProjectData[[#This Row],[Fund Source and Year]])-5)</f>
        <v>LRF MAT Projects</v>
      </c>
      <c r="D324" s="7" t="s">
        <v>362</v>
      </c>
      <c r="F324" s="7">
        <v>305044</v>
      </c>
      <c r="G324" s="7" t="s">
        <v>361</v>
      </c>
      <c r="H324" s="6" t="s">
        <v>296</v>
      </c>
      <c r="I324" s="3" t="s">
        <v>364</v>
      </c>
      <c r="J324" t="s">
        <v>294</v>
      </c>
      <c r="K324" t="s">
        <v>1060</v>
      </c>
      <c r="L324" s="1">
        <v>138544.25</v>
      </c>
    </row>
    <row r="325" spans="1:12">
      <c r="A325" s="3" t="s">
        <v>1184</v>
      </c>
      <c r="B325" s="3" t="str">
        <f>LEFT(AllProjectData[[#This Row],[Fund Source and Year]],4)</f>
        <v>2021</v>
      </c>
      <c r="C325" s="3" t="str">
        <f>RIGHT(AllProjectData[[#This Row],[Fund Source and Year]],LEN(AllProjectData[[#This Row],[Fund Source and Year]])-5)</f>
        <v>LRF MAT Projects</v>
      </c>
      <c r="D325" s="7" t="s">
        <v>362</v>
      </c>
      <c r="F325" s="7">
        <v>312709</v>
      </c>
      <c r="G325" s="7" t="s">
        <v>361</v>
      </c>
      <c r="H325" s="6" t="s">
        <v>296</v>
      </c>
      <c r="I325" s="3" t="s">
        <v>1355</v>
      </c>
      <c r="J325" t="s">
        <v>294</v>
      </c>
      <c r="K325" t="s">
        <v>1060</v>
      </c>
      <c r="L325" s="1">
        <v>99785.48</v>
      </c>
    </row>
    <row r="326" spans="1:12" hidden="1">
      <c r="A326" s="6" t="s">
        <v>1183</v>
      </c>
      <c r="B326" s="6" t="str">
        <f>LEFT(AllProjectData[[#This Row],[Fund Source and Year]],4)</f>
        <v>2024</v>
      </c>
      <c r="C326" s="6" t="str">
        <f>RIGHT(AllProjectData[[#This Row],[Fund Source and Year]],LEN(AllProjectData[[#This Row],[Fund Source and Year]])-5)</f>
        <v>LRF Project</v>
      </c>
      <c r="D326" s="6" t="s">
        <v>362</v>
      </c>
      <c r="E326" t="s">
        <v>1058</v>
      </c>
      <c r="F326" s="7" t="s">
        <v>1059</v>
      </c>
      <c r="G326" s="7" t="s">
        <v>361</v>
      </c>
      <c r="H326" s="6" t="s">
        <v>296</v>
      </c>
      <c r="I326" s="6" t="s">
        <v>295</v>
      </c>
      <c r="J326" t="s">
        <v>294</v>
      </c>
      <c r="K326" t="s">
        <v>1060</v>
      </c>
      <c r="L326" s="1">
        <v>17200</v>
      </c>
    </row>
    <row r="327" spans="1:12" ht="15.75">
      <c r="A327" s="3" t="s">
        <v>1184</v>
      </c>
      <c r="B327" s="3" t="str">
        <f>LEFT(AllProjectData[[#This Row],[Fund Source and Year]],4)</f>
        <v>2021</v>
      </c>
      <c r="C327" s="3" t="str">
        <f>RIGHT(AllProjectData[[#This Row],[Fund Source and Year]],LEN(AllProjectData[[#This Row],[Fund Source and Year]])-5)</f>
        <v>LRF MAT Projects</v>
      </c>
      <c r="D327" s="9" t="s">
        <v>368</v>
      </c>
      <c r="F327" s="9">
        <v>318756</v>
      </c>
      <c r="G327" s="9" t="s">
        <v>450</v>
      </c>
      <c r="H327" s="9" t="s">
        <v>300</v>
      </c>
      <c r="I327" s="9" t="s">
        <v>451</v>
      </c>
      <c r="J327" t="s">
        <v>298</v>
      </c>
      <c r="K327" t="s">
        <v>1356</v>
      </c>
      <c r="L327" s="1">
        <v>133078.5</v>
      </c>
    </row>
    <row r="328" spans="1:12">
      <c r="A328" s="3" t="s">
        <v>1192</v>
      </c>
      <c r="B328" s="3" t="str">
        <f>LEFT(AllProjectData[[#This Row],[Fund Source and Year]],4)</f>
        <v>2023</v>
      </c>
      <c r="C328" s="3" t="str">
        <f>RIGHT(AllProjectData[[#This Row],[Fund Source and Year]],LEN(AllProjectData[[#This Row],[Fund Source and Year]])-5)</f>
        <v>LRF MAT Projects</v>
      </c>
      <c r="D328" s="6" t="s">
        <v>358</v>
      </c>
      <c r="F328" s="7" t="s">
        <v>1357</v>
      </c>
      <c r="G328" s="6" t="s">
        <v>415</v>
      </c>
      <c r="H328" s="6" t="s">
        <v>416</v>
      </c>
      <c r="I328" s="6" t="s">
        <v>688</v>
      </c>
      <c r="J328" t="s">
        <v>298</v>
      </c>
      <c r="K328" t="s">
        <v>1358</v>
      </c>
      <c r="L328" s="1">
        <v>320027</v>
      </c>
    </row>
    <row r="329" spans="1:12">
      <c r="A329" s="3" t="s">
        <v>1184</v>
      </c>
      <c r="B329" s="3" t="str">
        <f>LEFT(AllProjectData[[#This Row],[Fund Source and Year]],4)</f>
        <v>2021</v>
      </c>
      <c r="C329" s="3" t="str">
        <f>RIGHT(AllProjectData[[#This Row],[Fund Source and Year]],LEN(AllProjectData[[#This Row],[Fund Source and Year]])-5)</f>
        <v>LRF MAT Projects</v>
      </c>
      <c r="D329" s="7" t="s">
        <v>358</v>
      </c>
      <c r="F329" s="7">
        <v>242955</v>
      </c>
      <c r="G329" s="7" t="s">
        <v>415</v>
      </c>
      <c r="H329" s="6" t="s">
        <v>416</v>
      </c>
      <c r="I329" s="3" t="s">
        <v>1359</v>
      </c>
      <c r="J329" t="s">
        <v>298</v>
      </c>
      <c r="K329" t="s">
        <v>1358</v>
      </c>
      <c r="L329" s="1">
        <v>278906</v>
      </c>
    </row>
    <row r="330" spans="1:12" hidden="1">
      <c r="A330" s="6" t="s">
        <v>1188</v>
      </c>
      <c r="B330" s="6" t="str">
        <f>LEFT(AllProjectData[[#This Row],[Fund Source and Year]],4)</f>
        <v>2023</v>
      </c>
      <c r="C330" s="6" t="str">
        <f>RIGHT(AllProjectData[[#This Row],[Fund Source and Year]],LEN(AllProjectData[[#This Row],[Fund Source and Year]])-5)</f>
        <v>LRF Project</v>
      </c>
      <c r="D330" s="6" t="s">
        <v>368</v>
      </c>
      <c r="E330" t="s">
        <v>1061</v>
      </c>
      <c r="F330" s="7">
        <v>237369</v>
      </c>
      <c r="G330" s="7" t="s">
        <v>450</v>
      </c>
      <c r="H330" s="6" t="s">
        <v>300</v>
      </c>
      <c r="I330" s="6" t="s">
        <v>302</v>
      </c>
      <c r="J330" t="s">
        <v>298</v>
      </c>
      <c r="K330" t="s">
        <v>1062</v>
      </c>
      <c r="L330" s="1">
        <v>1237</v>
      </c>
    </row>
    <row r="331" spans="1:12" hidden="1">
      <c r="A331" s="6" t="s">
        <v>1183</v>
      </c>
      <c r="B331" s="6" t="str">
        <f>LEFT(AllProjectData[[#This Row],[Fund Source and Year]],4)</f>
        <v>2024</v>
      </c>
      <c r="C331" s="6" t="str">
        <f>RIGHT(AllProjectData[[#This Row],[Fund Source and Year]],LEN(AllProjectData[[#This Row],[Fund Source and Year]])-5)</f>
        <v>LRF Project</v>
      </c>
      <c r="D331" s="6" t="s">
        <v>368</v>
      </c>
      <c r="E331" t="s">
        <v>1063</v>
      </c>
      <c r="F331" s="7">
        <v>326119</v>
      </c>
      <c r="G331" s="7" t="s">
        <v>450</v>
      </c>
      <c r="H331" s="6" t="s">
        <v>300</v>
      </c>
      <c r="I331" s="6" t="s">
        <v>299</v>
      </c>
      <c r="J331" t="s">
        <v>298</v>
      </c>
      <c r="K331" t="s">
        <v>1062</v>
      </c>
      <c r="L331" s="1">
        <v>36169</v>
      </c>
    </row>
    <row r="332" spans="1:12" hidden="1">
      <c r="A332" s="6" t="s">
        <v>1182</v>
      </c>
      <c r="B332" s="6" t="str">
        <f>LEFT(AllProjectData[[#This Row],[Fund Source and Year]],4)</f>
        <v>2021</v>
      </c>
      <c r="C332" s="6" t="str">
        <f>RIGHT(AllProjectData[[#This Row],[Fund Source and Year]],LEN(AllProjectData[[#This Row],[Fund Source and Year]])-5)</f>
        <v>LRF Project</v>
      </c>
      <c r="D332" s="6" t="s">
        <v>384</v>
      </c>
      <c r="E332" t="s">
        <v>1064</v>
      </c>
      <c r="F332" s="7">
        <v>271071</v>
      </c>
      <c r="G332" s="7" t="s">
        <v>1065</v>
      </c>
      <c r="H332" s="6" t="s">
        <v>305</v>
      </c>
      <c r="I332" s="6" t="s">
        <v>304</v>
      </c>
      <c r="J332" t="s">
        <v>303</v>
      </c>
      <c r="K332" t="s">
        <v>1066</v>
      </c>
      <c r="L332" s="1">
        <v>15901.148999999999</v>
      </c>
    </row>
    <row r="333" spans="1:12" hidden="1">
      <c r="A333" s="6" t="s">
        <v>1182</v>
      </c>
      <c r="B333" s="6" t="str">
        <f>LEFT(AllProjectData[[#This Row],[Fund Source and Year]],4)</f>
        <v>2021</v>
      </c>
      <c r="C333" s="6" t="str">
        <f>RIGHT(AllProjectData[[#This Row],[Fund Source and Year]],LEN(AllProjectData[[#This Row],[Fund Source and Year]])-5)</f>
        <v>LRF Project</v>
      </c>
      <c r="D333" s="6" t="s">
        <v>384</v>
      </c>
      <c r="E333" t="s">
        <v>1067</v>
      </c>
      <c r="F333" s="7">
        <v>312456</v>
      </c>
      <c r="G333" s="7" t="s">
        <v>1065</v>
      </c>
      <c r="H333" s="6" t="s">
        <v>305</v>
      </c>
      <c r="I333" s="6" t="s">
        <v>316</v>
      </c>
      <c r="J333" t="s">
        <v>303</v>
      </c>
      <c r="K333" t="s">
        <v>1066</v>
      </c>
      <c r="L333" s="1">
        <v>28485.399999999998</v>
      </c>
    </row>
    <row r="334" spans="1:12" hidden="1">
      <c r="A334" s="6" t="s">
        <v>1182</v>
      </c>
      <c r="B334" s="6" t="str">
        <f>LEFT(AllProjectData[[#This Row],[Fund Source and Year]],4)</f>
        <v>2021</v>
      </c>
      <c r="C334" s="6" t="str">
        <f>RIGHT(AllProjectData[[#This Row],[Fund Source and Year]],LEN(AllProjectData[[#This Row],[Fund Source and Year]])-5)</f>
        <v>LRF Project</v>
      </c>
      <c r="D334" s="6" t="s">
        <v>384</v>
      </c>
      <c r="E334" t="s">
        <v>1068</v>
      </c>
      <c r="F334" s="7">
        <v>248595</v>
      </c>
      <c r="G334" s="7" t="s">
        <v>1065</v>
      </c>
      <c r="H334" s="6" t="s">
        <v>305</v>
      </c>
      <c r="I334" s="6" t="s">
        <v>318</v>
      </c>
      <c r="J334" t="s">
        <v>303</v>
      </c>
      <c r="K334" t="s">
        <v>1066</v>
      </c>
      <c r="L334" s="1">
        <v>6978.9740000000002</v>
      </c>
    </row>
    <row r="335" spans="1:12" hidden="1">
      <c r="A335" s="6" t="s">
        <v>1182</v>
      </c>
      <c r="B335" s="6" t="str">
        <f>LEFT(AllProjectData[[#This Row],[Fund Source and Year]],4)</f>
        <v>2021</v>
      </c>
      <c r="C335" s="6" t="str">
        <f>RIGHT(AllProjectData[[#This Row],[Fund Source and Year]],LEN(AllProjectData[[#This Row],[Fund Source and Year]])-5)</f>
        <v>LRF Project</v>
      </c>
      <c r="D335" s="6" t="s">
        <v>384</v>
      </c>
      <c r="E335" t="s">
        <v>1069</v>
      </c>
      <c r="F335" s="7">
        <v>312116</v>
      </c>
      <c r="G335" s="7" t="s">
        <v>806</v>
      </c>
      <c r="H335" s="6" t="s">
        <v>308</v>
      </c>
      <c r="I335" s="6" t="s">
        <v>312</v>
      </c>
      <c r="J335" t="s">
        <v>303</v>
      </c>
      <c r="K335" t="s">
        <v>1066</v>
      </c>
      <c r="L335" s="1">
        <v>21140</v>
      </c>
    </row>
    <row r="336" spans="1:12" hidden="1">
      <c r="A336" s="6" t="s">
        <v>1182</v>
      </c>
      <c r="B336" s="6" t="str">
        <f>LEFT(AllProjectData[[#This Row],[Fund Source and Year]],4)</f>
        <v>2021</v>
      </c>
      <c r="C336" s="6" t="str">
        <f>RIGHT(AllProjectData[[#This Row],[Fund Source and Year]],LEN(AllProjectData[[#This Row],[Fund Source and Year]])-5)</f>
        <v>LRF Project</v>
      </c>
      <c r="D336" s="6" t="s">
        <v>384</v>
      </c>
      <c r="E336" t="s">
        <v>1070</v>
      </c>
      <c r="F336" s="7">
        <v>307127</v>
      </c>
      <c r="G336" s="7" t="s">
        <v>806</v>
      </c>
      <c r="H336" s="6" t="s">
        <v>308</v>
      </c>
      <c r="I336" s="6" t="s">
        <v>313</v>
      </c>
      <c r="J336" t="s">
        <v>303</v>
      </c>
      <c r="K336" t="s">
        <v>1066</v>
      </c>
      <c r="L336" s="1">
        <v>22331.4</v>
      </c>
    </row>
    <row r="337" spans="1:12" hidden="1">
      <c r="A337" s="6" t="s">
        <v>1182</v>
      </c>
      <c r="B337" s="6" t="str">
        <f>LEFT(AllProjectData[[#This Row],[Fund Source and Year]],4)</f>
        <v>2021</v>
      </c>
      <c r="C337" s="6" t="str">
        <f>RIGHT(AllProjectData[[#This Row],[Fund Source and Year]],LEN(AllProjectData[[#This Row],[Fund Source and Year]])-5)</f>
        <v>LRF Project</v>
      </c>
      <c r="D337" s="6" t="s">
        <v>384</v>
      </c>
      <c r="E337" t="s">
        <v>1071</v>
      </c>
      <c r="F337" s="7">
        <v>312447</v>
      </c>
      <c r="G337" s="7" t="s">
        <v>806</v>
      </c>
      <c r="H337" s="6" t="s">
        <v>308</v>
      </c>
      <c r="I337" s="6" t="s">
        <v>310</v>
      </c>
      <c r="J337" t="s">
        <v>303</v>
      </c>
      <c r="K337" t="s">
        <v>1066</v>
      </c>
      <c r="L337" s="1">
        <v>50170</v>
      </c>
    </row>
    <row r="338" spans="1:12" hidden="1">
      <c r="A338" s="6" t="s">
        <v>1182</v>
      </c>
      <c r="B338" s="6" t="str">
        <f>LEFT(AllProjectData[[#This Row],[Fund Source and Year]],4)</f>
        <v>2021</v>
      </c>
      <c r="C338" s="6" t="str">
        <f>RIGHT(AllProjectData[[#This Row],[Fund Source and Year]],LEN(AllProjectData[[#This Row],[Fund Source and Year]])-5)</f>
        <v>LRF Project</v>
      </c>
      <c r="D338" s="6" t="s">
        <v>384</v>
      </c>
      <c r="E338" t="s">
        <v>1072</v>
      </c>
      <c r="F338" s="7">
        <v>225353</v>
      </c>
      <c r="G338" s="7" t="s">
        <v>806</v>
      </c>
      <c r="H338" s="6" t="s">
        <v>308</v>
      </c>
      <c r="I338" s="6" t="s">
        <v>307</v>
      </c>
      <c r="J338" t="s">
        <v>303</v>
      </c>
      <c r="K338" t="s">
        <v>1066</v>
      </c>
      <c r="L338" s="1">
        <v>27900</v>
      </c>
    </row>
    <row r="339" spans="1:12" hidden="1">
      <c r="A339" s="6" t="s">
        <v>1188</v>
      </c>
      <c r="B339" s="6" t="str">
        <f>LEFT(AllProjectData[[#This Row],[Fund Source and Year]],4)</f>
        <v>2023</v>
      </c>
      <c r="C339" s="6" t="str">
        <f>RIGHT(AllProjectData[[#This Row],[Fund Source and Year]],LEN(AllProjectData[[#This Row],[Fund Source and Year]])-5)</f>
        <v>LRF Project</v>
      </c>
      <c r="D339" s="6" t="s">
        <v>384</v>
      </c>
      <c r="E339" t="s">
        <v>1073</v>
      </c>
      <c r="F339" s="7">
        <v>318713</v>
      </c>
      <c r="G339" s="7" t="s">
        <v>806</v>
      </c>
      <c r="H339" s="6" t="s">
        <v>308</v>
      </c>
      <c r="I339" s="6" t="s">
        <v>314</v>
      </c>
      <c r="J339" t="s">
        <v>303</v>
      </c>
      <c r="K339" t="s">
        <v>1066</v>
      </c>
      <c r="L339" s="1">
        <v>33629.999999999993</v>
      </c>
    </row>
    <row r="340" spans="1:12">
      <c r="A340" s="3" t="s">
        <v>1192</v>
      </c>
      <c r="B340" s="3" t="str">
        <f>LEFT(AllProjectData[[#This Row],[Fund Source and Year]],4)</f>
        <v>2023</v>
      </c>
      <c r="C340" s="3" t="str">
        <f>RIGHT(AllProjectData[[#This Row],[Fund Source and Year]],LEN(AllProjectData[[#This Row],[Fund Source and Year]])-5)</f>
        <v>LRF MAT Projects</v>
      </c>
      <c r="D340" s="6" t="s">
        <v>555</v>
      </c>
      <c r="F340" s="7">
        <v>309154</v>
      </c>
      <c r="G340" s="6" t="s">
        <v>553</v>
      </c>
      <c r="H340" s="6" t="s">
        <v>554</v>
      </c>
      <c r="I340" s="6" t="s">
        <v>1360</v>
      </c>
      <c r="J340" t="s">
        <v>9</v>
      </c>
      <c r="L340" s="1">
        <v>28652</v>
      </c>
    </row>
    <row r="341" spans="1:12">
      <c r="A341" s="3" t="s">
        <v>1192</v>
      </c>
      <c r="B341" s="3" t="str">
        <f>LEFT(AllProjectData[[#This Row],[Fund Source and Year]],4)</f>
        <v>2023</v>
      </c>
      <c r="C341" s="3" t="str">
        <f>RIGHT(AllProjectData[[#This Row],[Fund Source and Year]],LEN(AllProjectData[[#This Row],[Fund Source and Year]])-5)</f>
        <v>LRF MAT Projects</v>
      </c>
      <c r="D341" s="6" t="s">
        <v>555</v>
      </c>
      <c r="F341" s="7">
        <v>309165</v>
      </c>
      <c r="G341" s="6" t="s">
        <v>553</v>
      </c>
      <c r="H341" s="6" t="s">
        <v>554</v>
      </c>
      <c r="I341" s="6" t="s">
        <v>557</v>
      </c>
      <c r="J341" t="s">
        <v>9</v>
      </c>
      <c r="L341" s="1">
        <v>28652</v>
      </c>
    </row>
    <row r="342" spans="1:12">
      <c r="A342" s="4" t="s">
        <v>1192</v>
      </c>
      <c r="B342" s="4" t="str">
        <f>LEFT(AllProjectData[[#This Row],[Fund Source and Year]],4)</f>
        <v>2023</v>
      </c>
      <c r="C342" s="4" t="str">
        <f>RIGHT(AllProjectData[[#This Row],[Fund Source and Year]],LEN(AllProjectData[[#This Row],[Fund Source and Year]])-5)</f>
        <v>LRF MAT Projects</v>
      </c>
      <c r="D342" s="5" t="s">
        <v>368</v>
      </c>
      <c r="F342" s="7" t="s">
        <v>703</v>
      </c>
      <c r="G342" s="6" t="s">
        <v>701</v>
      </c>
      <c r="H342" s="6" t="s">
        <v>702</v>
      </c>
      <c r="I342" s="6" t="s">
        <v>704</v>
      </c>
      <c r="J342" t="s">
        <v>703</v>
      </c>
      <c r="L342" s="1">
        <v>130000</v>
      </c>
    </row>
  </sheetData>
  <conditionalFormatting sqref="I42">
    <cfRule type="duplicateValues" dxfId="10" priority="3"/>
  </conditionalFormatting>
  <conditionalFormatting sqref="I43:I61 I32:I41 I66:I73 I76:I80">
    <cfRule type="duplicateValues" dxfId="9" priority="4"/>
  </conditionalFormatting>
  <conditionalFormatting sqref="I32:I61 I66:I73 I76:I80">
    <cfRule type="duplicateValues" dxfId="8" priority="5"/>
  </conditionalFormatting>
  <conditionalFormatting sqref="I83:I99 I105:I108 I111:I117">
    <cfRule type="duplicateValues" dxfId="7" priority="10"/>
  </conditionalFormatting>
  <conditionalFormatting sqref="I83:I99 I105:I108 I111:I117 I123:I126 I132:I153">
    <cfRule type="duplicateValues" dxfId="6" priority="12"/>
  </conditionalFormatting>
  <pageMargins left="0.7" right="0.7" top="0.75" bottom="0.75" header="0.3" footer="0.3"/>
  <pageSetup orientation="portrait" horizontalDpi="1200" verticalDpi="120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1062a0d-ede8-4112-b4bb-00a9c1bc8e16" xsi:nil="true"/>
    <lcf76f155ced4ddcb4097134ff3c332f xmlns="5a6e7b71-6add-43b0-b968-08860c0e139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E81B8DE81602458557DD15B43E0F43" ma:contentTypeVersion="14" ma:contentTypeDescription="Create a new document." ma:contentTypeScope="" ma:versionID="62ebb4d07fd4831afaacd527167f84eb">
  <xsd:schema xmlns:xsd="http://www.w3.org/2001/XMLSchema" xmlns:xs="http://www.w3.org/2001/XMLSchema" xmlns:p="http://schemas.microsoft.com/office/2006/metadata/properties" xmlns:ns2="776703c0-f160-4e19-a163-f7e5c99cd31e" xmlns:ns3="5a6e7b71-6add-43b0-b968-08860c0e1397" xmlns:ns4="31062a0d-ede8-4112-b4bb-00a9c1bc8e16" targetNamespace="http://schemas.microsoft.com/office/2006/metadata/properties" ma:root="true" ma:fieldsID="50d4e7ef902692b125606986a789c15c" ns2:_="" ns3:_="" ns4:_="">
    <xsd:import namespace="776703c0-f160-4e19-a163-f7e5c99cd31e"/>
    <xsd:import namespace="5a6e7b71-6add-43b0-b968-08860c0e1397"/>
    <xsd:import namespace="31062a0d-ede8-4112-b4bb-00a9c1bc8e1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703c0-f160-4e19-a163-f7e5c99cd3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6e7b71-6add-43b0-b968-08860c0e1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fdc6882-7335-4182-af16-5baf87e914be}" ma:internalName="TaxCatchAll" ma:showField="CatchAllData" ma:web="776703c0-f160-4e19-a163-f7e5c99cd3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CE2616-FCB5-4D88-AF9F-5894BA8D637F}"/>
</file>

<file path=customXml/itemProps2.xml><?xml version="1.0" encoding="utf-8"?>
<ds:datastoreItem xmlns:ds="http://schemas.openxmlformats.org/officeDocument/2006/customXml" ds:itemID="{10A72EDD-3DD0-46EA-8740-4967F40CE203}"/>
</file>

<file path=customXml/itemProps3.xml><?xml version="1.0" encoding="utf-8"?>
<ds:datastoreItem xmlns:ds="http://schemas.openxmlformats.org/officeDocument/2006/customXml" ds:itemID="{62676624-29D2-4E77-9B64-BA5CD6567170}"/>
</file>

<file path=docMetadata/LabelInfo.xml><?xml version="1.0" encoding="utf-8"?>
<clbl:labelList xmlns:clbl="http://schemas.microsoft.com/office/2020/mipLabelMetadata">
  <clbl:label id="{3de9faa6-9fe1-49b3-9a08-227a296b54a6}" enabled="1" method="Privileged" siteId="{d5fe813e-0caa-432a-b2ac-d555aa91bd1c}"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Park Service - List of Legacy Restoration Fund (LRF) Projects by State and Congressional District</dc:title>
  <dc:subject>LRF projects from fiscal year (FY) 2021 to FY 2024 and Maintenance Action Team projects from FY 2021 and FY 2023</dc:subject>
  <dc:creator>National Park Service</dc:creator>
  <cp:keywords>National Park Service, Legacy Restoration Fund, LRF, Projects by State and Congressional District</cp:keywords>
  <dc:description/>
  <cp:lastModifiedBy>Stauffenberg, Victoria</cp:lastModifiedBy>
  <cp:revision/>
  <dcterms:created xsi:type="dcterms:W3CDTF">2023-02-13T15:49:21Z</dcterms:created>
  <dcterms:modified xsi:type="dcterms:W3CDTF">2023-04-18T19:39:54Z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0x01010088E81B8DE81602458557DD15B43E0F43</vt:lpwstr>
  </property>
  <property fmtid="{D5CDD505-2E9C-101B-9397-08002B2CF9AE}" pid="3" name="MediaServiceImageTags">
    <vt:lpwstr/>
  </property>
</Properties>
</file>