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doimspp-my.sharepoint.com/personal/twalker_nps_gov/Documents/"/>
    </mc:Choice>
  </mc:AlternateContent>
  <xr:revisionPtr revIDLastSave="0" documentId="8_{B60CD1A0-AF49-4C29-8206-A455C70B8EC4}" xr6:coauthVersionLast="47" xr6:coauthVersionMax="47" xr10:uidLastSave="{00000000-0000-0000-0000-000000000000}"/>
  <bookViews>
    <workbookView xWindow="-120" yWindow="-120" windowWidth="24240" windowHeight="13140" activeTab="1" xr2:uid="{00000000-000D-0000-FFFF-FFFF00000000}"/>
  </bookViews>
  <sheets>
    <sheet name="Instructions" sheetId="29" r:id="rId1"/>
    <sheet name="Notices" sheetId="37" r:id="rId2"/>
    <sheet name="Concessioner Info" sheetId="27" r:id="rId3"/>
    <sheet name="A" sheetId="10" r:id="rId4"/>
    <sheet name="B" sheetId="1" r:id="rId5"/>
    <sheet name="C" sheetId="4" r:id="rId6"/>
    <sheet name="M1" sheetId="30" r:id="rId7"/>
    <sheet name="M2" sheetId="31" r:id="rId8"/>
    <sheet name="M3" sheetId="32" r:id="rId9"/>
    <sheet name="M4" sheetId="33" r:id="rId10"/>
    <sheet name="M5" sheetId="34" r:id="rId11"/>
    <sheet name="M6" sheetId="35" r:id="rId12"/>
    <sheet name="M7" sheetId="36" r:id="rId13"/>
    <sheet name="backup--&gt;" sheetId="24" state="hidden" r:id="rId14"/>
    <sheet name="lookups" sheetId="23" state="hidden" r:id="rId15"/>
  </sheets>
  <definedNames>
    <definedName name="_xlnm.Print_Titles" localSheetId="3">A!$1:$3</definedName>
    <definedName name="_xlnm.Print_Titles" localSheetId="4">B!$1:$3</definedName>
    <definedName name="_xlnm.Print_Titles" localSheetId="5">'C'!$1:$2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 l="1"/>
  <c r="C3" i="4" l="1"/>
  <c r="C3" i="1"/>
  <c r="E1" i="36"/>
  <c r="E1" i="35"/>
  <c r="E1" i="34"/>
  <c r="E1" i="33"/>
  <c r="E1" i="32"/>
  <c r="E1" i="31"/>
  <c r="E1" i="30"/>
  <c r="C1" i="4"/>
  <c r="C1" i="1"/>
  <c r="C1" i="10"/>
  <c r="F1" i="27"/>
  <c r="A1" i="27" l="1"/>
  <c r="B1" i="36"/>
  <c r="B1" i="35"/>
  <c r="B1" i="34"/>
  <c r="B1" i="33"/>
  <c r="B1" i="32"/>
  <c r="B1" i="31"/>
  <c r="B1" i="30"/>
  <c r="E45" i="36" l="1"/>
  <c r="E41" i="36"/>
  <c r="E40" i="36"/>
  <c r="E39" i="36"/>
  <c r="E38" i="36"/>
  <c r="E37" i="36"/>
  <c r="E32" i="36"/>
  <c r="E31" i="36"/>
  <c r="E30" i="36"/>
  <c r="E29" i="36"/>
  <c r="C10" i="36"/>
  <c r="C12" i="36" s="1"/>
  <c r="E45" i="35"/>
  <c r="E41" i="35"/>
  <c r="E40" i="35"/>
  <c r="E39" i="35"/>
  <c r="E38" i="35"/>
  <c r="E37" i="35"/>
  <c r="E32" i="35"/>
  <c r="E31" i="35"/>
  <c r="E30" i="35"/>
  <c r="E29" i="35"/>
  <c r="C10" i="35"/>
  <c r="C12" i="35" s="1"/>
  <c r="E45" i="34"/>
  <c r="E41" i="34"/>
  <c r="E40" i="34"/>
  <c r="E39" i="34"/>
  <c r="E38" i="34"/>
  <c r="E37" i="34"/>
  <c r="E32" i="34"/>
  <c r="E31" i="34"/>
  <c r="E30" i="34"/>
  <c r="E29" i="34"/>
  <c r="C10" i="34"/>
  <c r="C12" i="34" s="1"/>
  <c r="E45" i="33"/>
  <c r="E41" i="33"/>
  <c r="E40" i="33"/>
  <c r="E39" i="33"/>
  <c r="E38" i="33"/>
  <c r="E37" i="33"/>
  <c r="E32" i="33"/>
  <c r="E31" i="33"/>
  <c r="E30" i="33"/>
  <c r="E29" i="33"/>
  <c r="C10" i="33"/>
  <c r="C12" i="33" s="1"/>
  <c r="E45" i="32"/>
  <c r="E41" i="32"/>
  <c r="E40" i="32"/>
  <c r="E39" i="32"/>
  <c r="E38" i="32"/>
  <c r="E37" i="32"/>
  <c r="E32" i="32"/>
  <c r="E31" i="32"/>
  <c r="E30" i="32"/>
  <c r="E29" i="32"/>
  <c r="C10" i="32"/>
  <c r="C12" i="32" s="1"/>
  <c r="E45" i="31"/>
  <c r="E41" i="31"/>
  <c r="E40" i="31"/>
  <c r="E39" i="31"/>
  <c r="E38" i="31"/>
  <c r="E37" i="31"/>
  <c r="E32" i="31"/>
  <c r="E31" i="31"/>
  <c r="E30" i="31"/>
  <c r="E29" i="31"/>
  <c r="C10" i="31"/>
  <c r="C12" i="31" s="1"/>
  <c r="D56" i="30"/>
  <c r="E54" i="30"/>
  <c r="E45" i="30"/>
  <c r="E41" i="30"/>
  <c r="E40" i="30"/>
  <c r="E39" i="30"/>
  <c r="E38" i="30"/>
  <c r="E37" i="30"/>
  <c r="E32" i="30"/>
  <c r="E31" i="30"/>
  <c r="E30" i="30"/>
  <c r="E29" i="30"/>
  <c r="C10" i="30"/>
  <c r="C12" i="30" s="1"/>
  <c r="C19" i="4"/>
  <c r="C52" i="1" l="1"/>
  <c r="C54" i="1" s="1"/>
  <c r="C44" i="1"/>
  <c r="B1" i="10" l="1"/>
  <c r="B1" i="4"/>
  <c r="B1" i="1"/>
  <c r="C76" i="10" l="1"/>
  <c r="C61" i="10"/>
  <c r="C53" i="10"/>
  <c r="C40" i="10"/>
  <c r="C35" i="10"/>
  <c r="C28" i="10"/>
  <c r="C21" i="10"/>
  <c r="C15" i="10"/>
  <c r="C9" i="10"/>
  <c r="C45" i="4"/>
  <c r="C35" i="4"/>
  <c r="C31" i="4"/>
  <c r="C11" i="4"/>
  <c r="C97" i="10" l="1"/>
  <c r="C5" i="1" s="1"/>
  <c r="C7" i="1" s="1"/>
  <c r="C9" i="1" s="1"/>
  <c r="C28" i="1" s="1"/>
  <c r="C36" i="4"/>
  <c r="C46" i="4" s="1"/>
  <c r="C15" i="4"/>
  <c r="C16" i="4" s="1"/>
  <c r="C20" i="4" s="1"/>
  <c r="C73" i="1"/>
  <c r="C79" i="1"/>
  <c r="C48" i="1" l="1"/>
  <c r="C55" i="1" s="1"/>
  <c r="C66" i="1"/>
  <c r="C67" i="1" l="1"/>
  <c r="C74" i="1" s="1"/>
  <c r="C80" i="1" s="1"/>
</calcChain>
</file>

<file path=xl/sharedStrings.xml><?xml version="1.0" encoding="utf-8"?>
<sst xmlns="http://schemas.openxmlformats.org/spreadsheetml/2006/main" count="618" uniqueCount="305">
  <si>
    <t>INDIRECT OPERATING EXPENSES</t>
  </si>
  <si>
    <t>TOTAL INDIRECT OPERATING EXPENSES</t>
  </si>
  <si>
    <t>TOTAL INCOME (LOSS) FROM OPERATIONS BEFORE FIXED EXPENSES</t>
  </si>
  <si>
    <t>FIXED EXPENSES</t>
  </si>
  <si>
    <t>Rent</t>
  </si>
  <si>
    <t>Property Taxes</t>
  </si>
  <si>
    <t>Business/Liability/Property Insurance</t>
  </si>
  <si>
    <t>Interest Expense</t>
  </si>
  <si>
    <t>Amortization</t>
  </si>
  <si>
    <t>TOTAL FIXED EXPENSES</t>
  </si>
  <si>
    <t>INCOME (LOSS) BEFORE INCOME TAXES AND OTHER INCOME (EXPENSES)</t>
  </si>
  <si>
    <t>OTHER EXPENSES (INCOME)</t>
  </si>
  <si>
    <t>Loss (Gain) on Sale of Assets</t>
  </si>
  <si>
    <t>TOTAL OTHER EXPENSES (INCOME)</t>
  </si>
  <si>
    <t>INCOME (LOSS) BEFORE INCOME TAXES</t>
  </si>
  <si>
    <t>INCOME TAXES</t>
  </si>
  <si>
    <t>Federal</t>
  </si>
  <si>
    <t>State and Local</t>
  </si>
  <si>
    <t>TOTAL INCOME TAXES</t>
  </si>
  <si>
    <t>NET INCOME (LOSS)</t>
  </si>
  <si>
    <t/>
  </si>
  <si>
    <t>ASSETS</t>
  </si>
  <si>
    <t>CURRENT ASSETS</t>
  </si>
  <si>
    <t>Cash and Cash Equivalents</t>
  </si>
  <si>
    <t>Inventories - Merchandise</t>
  </si>
  <si>
    <t>Accounts Receivable</t>
  </si>
  <si>
    <t>Prepaid Expenses</t>
  </si>
  <si>
    <t>TOTAL CURRENT ASSETS</t>
  </si>
  <si>
    <t>FIXED ASSETS</t>
  </si>
  <si>
    <t>TOTAL FIXED ASSETS</t>
  </si>
  <si>
    <t>TOTAL OTHER ASSETS</t>
  </si>
  <si>
    <t>TOTAL ASSETS</t>
  </si>
  <si>
    <t>LIABILITIES</t>
  </si>
  <si>
    <t>CURRENT LIABILITIES</t>
  </si>
  <si>
    <t>Accounts Payable</t>
  </si>
  <si>
    <t>Current Maturities on Long - Term Debt</t>
  </si>
  <si>
    <t>Government Fees Payable</t>
  </si>
  <si>
    <t>Accrued Liabilities</t>
  </si>
  <si>
    <t>Advance Deposits</t>
  </si>
  <si>
    <t>TOTAL CURRENT LIABILITIES</t>
  </si>
  <si>
    <t>LONG-TERM LIABILITIES</t>
  </si>
  <si>
    <t>Long -Term Debt, Excluding Current Maturities</t>
  </si>
  <si>
    <t>TOTAL LONG-TERM LIABILITIES</t>
  </si>
  <si>
    <t>TOTAL LIABILITIES</t>
  </si>
  <si>
    <t>EQUITY</t>
  </si>
  <si>
    <t>Partner’s or Proprietor’s Capital</t>
  </si>
  <si>
    <t>Common and Preferred Stock</t>
  </si>
  <si>
    <t>Additional Paid - In Capital</t>
  </si>
  <si>
    <t>Less: Treasury Stock</t>
  </si>
  <si>
    <t>TOTAL EQUITY</t>
  </si>
  <si>
    <t>TOTAL LIABILITIES AND EQUITY</t>
  </si>
  <si>
    <t>Other</t>
  </si>
  <si>
    <t>Total</t>
  </si>
  <si>
    <t>LODGING</t>
  </si>
  <si>
    <t>TRANSPORTATION OF VISITORS</t>
  </si>
  <si>
    <t>Hotel and Motel</t>
  </si>
  <si>
    <t>Water</t>
  </si>
  <si>
    <t>Cabins and Cottages</t>
  </si>
  <si>
    <t>Air</t>
  </si>
  <si>
    <t>Hostels</t>
  </si>
  <si>
    <t>Ground</t>
  </si>
  <si>
    <t>Tent Cabins</t>
  </si>
  <si>
    <t>FOOD AND BEVERAGE</t>
  </si>
  <si>
    <t xml:space="preserve">Restaurant </t>
  </si>
  <si>
    <t>HORSE AND MULE</t>
  </si>
  <si>
    <t>Cafeteria</t>
  </si>
  <si>
    <t>Snack Bar and Fast Food</t>
  </si>
  <si>
    <t>GUIDED TOURS</t>
  </si>
  <si>
    <t xml:space="preserve">Alcoholic Beverages </t>
  </si>
  <si>
    <t>Float Trips and River Runners</t>
  </si>
  <si>
    <t xml:space="preserve">SOUVENIRS </t>
  </si>
  <si>
    <t>Ground (Vehicle/Tram/Bus)</t>
  </si>
  <si>
    <t>Gifts, Curios</t>
  </si>
  <si>
    <t>Ground (Snowmobiles)</t>
  </si>
  <si>
    <t>Backcountry Hiking</t>
  </si>
  <si>
    <t>GENERAL MERCHANDISE</t>
  </si>
  <si>
    <t>Grocery</t>
  </si>
  <si>
    <t>Package Liquor</t>
  </si>
  <si>
    <t>CRUISE SHIPS</t>
  </si>
  <si>
    <t>Camera and Photographic Supplies</t>
  </si>
  <si>
    <t>Cruise Ships</t>
  </si>
  <si>
    <t>Parking Lot</t>
  </si>
  <si>
    <t>RECREATION VEHICLE PARKS AND CAMPSITES</t>
  </si>
  <si>
    <t>Vending Machine</t>
  </si>
  <si>
    <t>Tents</t>
  </si>
  <si>
    <t>Bathhouse/Health Spa Services</t>
  </si>
  <si>
    <t>RV Camping (without hook-ups)</t>
  </si>
  <si>
    <t>RV Camping (with hook-ups)</t>
  </si>
  <si>
    <t xml:space="preserve">RV Park </t>
  </si>
  <si>
    <t>Hunting Guides</t>
  </si>
  <si>
    <t>AUTO SERVICE</t>
  </si>
  <si>
    <t>Fuel and Oil</t>
  </si>
  <si>
    <t>Medical Care</t>
  </si>
  <si>
    <t>Parts, Service and Other</t>
  </si>
  <si>
    <t>Golf Course and Driving Range</t>
  </si>
  <si>
    <t>Sports Facilities</t>
  </si>
  <si>
    <t>MARINA</t>
  </si>
  <si>
    <t>EMPLOYEE CHARGES</t>
  </si>
  <si>
    <t>Houseboat Rental</t>
  </si>
  <si>
    <t>Boat and Motor Rental</t>
  </si>
  <si>
    <t>TOTAL GROSS RECEIPTS</t>
  </si>
  <si>
    <t>Boat and Motor Sales</t>
  </si>
  <si>
    <t>Boat Repair</t>
  </si>
  <si>
    <t xml:space="preserve">Dry Storage </t>
  </si>
  <si>
    <t>Amount</t>
  </si>
  <si>
    <t>Rentals (Equipment, Video, Bicycles &amp; Other)</t>
  </si>
  <si>
    <t>Genuine Authorized Native Handicrafts</t>
  </si>
  <si>
    <t>Instructional Service (mountain climbing school; environmental school, etc.)</t>
  </si>
  <si>
    <t>OTHER</t>
  </si>
  <si>
    <t>COST OF SALES</t>
  </si>
  <si>
    <t>Direct Salaries, Wages, Payroll Taxes, and Benefits</t>
  </si>
  <si>
    <t>Commissions</t>
  </si>
  <si>
    <t>Operating Supplies</t>
  </si>
  <si>
    <t>Equipment Rental</t>
  </si>
  <si>
    <t>Contract Services</t>
  </si>
  <si>
    <t>Utilities Expense</t>
  </si>
  <si>
    <t>Licenses and Fees</t>
  </si>
  <si>
    <t>Vehicle Expense</t>
  </si>
  <si>
    <t>Travel and Trip Expense</t>
  </si>
  <si>
    <t xml:space="preserve">Equipment Purchased </t>
  </si>
  <si>
    <t>Hay, Pasture and Feed</t>
  </si>
  <si>
    <t>LODGING DEPARTMENT TOTAL</t>
  </si>
  <si>
    <t>FOOD DEPARTMENT TOTAL</t>
  </si>
  <si>
    <t>SOUVENIR DEPARTMENT TOTAL</t>
  </si>
  <si>
    <t>MERCHANDISE DEPARTMENT TOTAL</t>
  </si>
  <si>
    <t>AUTO SERVICE DEPARTMENT TOTAL</t>
  </si>
  <si>
    <t>MARINA DEPARTMENT TOTAL</t>
  </si>
  <si>
    <t>TRANSPORTATION OF VISITORS DEPARTMENT TOTAL</t>
  </si>
  <si>
    <t>GUIDED DEPARTMENT TOTAL</t>
  </si>
  <si>
    <t>Bank Charges</t>
  </si>
  <si>
    <t>Office Expense</t>
  </si>
  <si>
    <t>Dues and Subscriptions</t>
  </si>
  <si>
    <t>Travel Expense</t>
  </si>
  <si>
    <t>Telecommunications Expense</t>
  </si>
  <si>
    <t>Legal Fees</t>
  </si>
  <si>
    <t>Accounting and Audit Fees</t>
  </si>
  <si>
    <t>Advertising and Promotional Expense</t>
  </si>
  <si>
    <t>Title</t>
  </si>
  <si>
    <t>Site:</t>
  </si>
  <si>
    <t>Number of Rooms in Facility</t>
  </si>
  <si>
    <t>Total Number of Room Nights Available</t>
  </si>
  <si>
    <t>Total Number of Room Nights Occupied</t>
  </si>
  <si>
    <t>Occupancy Percentage</t>
  </si>
  <si>
    <t>Average Daily Room Rate (ADR)</t>
  </si>
  <si>
    <t>Revenue Per Available Room (RevPAR)</t>
  </si>
  <si>
    <t>Total Number of Guests</t>
  </si>
  <si>
    <t>Number of Lodging Employees</t>
  </si>
  <si>
    <t>Number of Seats</t>
  </si>
  <si>
    <t>Total Square Feet of Seating Area</t>
  </si>
  <si>
    <t>GIFTS AND MERCHANDISE</t>
  </si>
  <si>
    <t>Total Retail Square Feet (including storage)</t>
  </si>
  <si>
    <t>Total Number of Retail Employees</t>
  </si>
  <si>
    <t>MARINAS</t>
  </si>
  <si>
    <t>Number of Marina Employees</t>
  </si>
  <si>
    <t>TRANSPORTATION / TOUR / GUIDE SERVICE</t>
  </si>
  <si>
    <t>Number of Transportation Employees</t>
  </si>
  <si>
    <t>CAMPGROUNDS</t>
  </si>
  <si>
    <t>Number of Campground Employees</t>
  </si>
  <si>
    <t>Number of Food and Beverage Employees</t>
  </si>
  <si>
    <t>Annual</t>
  </si>
  <si>
    <t>Average Transaction / square foot</t>
  </si>
  <si>
    <t>Period Covered:</t>
  </si>
  <si>
    <t>Annual Trips</t>
  </si>
  <si>
    <t>Annual Riders</t>
  </si>
  <si>
    <t>Riders per Trip</t>
  </si>
  <si>
    <t>(Type of Trip/Tour)</t>
  </si>
  <si>
    <t>Average Occupied</t>
  </si>
  <si>
    <t>Number Available</t>
  </si>
  <si>
    <t>Occupancy Rate</t>
  </si>
  <si>
    <t>Covered Slips</t>
  </si>
  <si>
    <t>Uncovered Slips</t>
  </si>
  <si>
    <t>Rental Boats and Houseboats</t>
  </si>
  <si>
    <t>Dry Storage Units</t>
  </si>
  <si>
    <t>Campground Sites</t>
  </si>
  <si>
    <t>Permanent year around employees</t>
  </si>
  <si>
    <t>Employee Beds</t>
  </si>
  <si>
    <t>CONCESSION EMPLOYEE HOUSING</t>
  </si>
  <si>
    <t>CONCESSION EMPLOYEES</t>
  </si>
  <si>
    <t>Filled seasonal positions</t>
  </si>
  <si>
    <t>Per Occupied Bed</t>
  </si>
  <si>
    <t>Direct Housing Expense</t>
  </si>
  <si>
    <t>Total Customers</t>
  </si>
  <si>
    <t>Linear Feet of Wet Moorage</t>
  </si>
  <si>
    <t>(Other Fixed Expenses)</t>
  </si>
  <si>
    <t>(Additional Other Expenses (Income))</t>
  </si>
  <si>
    <t>(Other Assets)</t>
  </si>
  <si>
    <t>(Other Equity)</t>
  </si>
  <si>
    <t>(Other Long-Term Liabilities)</t>
  </si>
  <si>
    <t>(Other Current Liabilities)</t>
  </si>
  <si>
    <t>RV AND CAMPSITES DEPARTMENT TOTAL</t>
  </si>
  <si>
    <t>(Other Guided Tours)</t>
  </si>
  <si>
    <t>(Other Departments)</t>
  </si>
  <si>
    <t>(Other Direct Expenses)</t>
  </si>
  <si>
    <t>(Other G&amp;A Expenses)</t>
  </si>
  <si>
    <t>Flat Fee</t>
  </si>
  <si>
    <t>(Other Current Assets)</t>
  </si>
  <si>
    <t>Charges for Employee's meals, lodgings and transportation</t>
  </si>
  <si>
    <t>GROSS RECEIPTS</t>
  </si>
  <si>
    <t>DEPARTMENTAL INCOME (LOSS)</t>
  </si>
  <si>
    <t>SALES RETURNS AND ALLOWANCES</t>
  </si>
  <si>
    <t>NET SALES</t>
  </si>
  <si>
    <t>GROSS PROFIT</t>
  </si>
  <si>
    <t>Average Check per Customer</t>
  </si>
  <si>
    <t>(Other Marina)</t>
  </si>
  <si>
    <t>(Other Transportation)</t>
  </si>
  <si>
    <t>Uncovered Slips and Mooring</t>
  </si>
  <si>
    <t>Concessioner ID</t>
  </si>
  <si>
    <t>Park Unit</t>
  </si>
  <si>
    <t>TABLE OF CONTENTS</t>
  </si>
  <si>
    <t>Schedule C - Balance Sheet</t>
  </si>
  <si>
    <t>COMPLETE THE CERTICATION BELOW IF YOU ARE  THE CONCESSIONER AND COMPLETED THE ANNUAL FINANCIAL REPORT</t>
  </si>
  <si>
    <t>Type of Entity</t>
  </si>
  <si>
    <t>Telephone</t>
  </si>
  <si>
    <t>Concessioner Name</t>
  </si>
  <si>
    <t>Contract or Permit Number</t>
  </si>
  <si>
    <t>Effective Date</t>
  </si>
  <si>
    <t>Expiration Date</t>
  </si>
  <si>
    <t xml:space="preserve">For the Period from: </t>
  </si>
  <si>
    <t xml:space="preserve">to: </t>
  </si>
  <si>
    <t>Concessioner Info, Type of Entity</t>
  </si>
  <si>
    <t>Corporation</t>
  </si>
  <si>
    <t>S Corporation</t>
  </si>
  <si>
    <t>B Corporation</t>
  </si>
  <si>
    <t>Limited Liability Company</t>
  </si>
  <si>
    <t>Partnership</t>
  </si>
  <si>
    <t>Sole Proprietorship</t>
  </si>
  <si>
    <t>Name of Person Responsible for Report Information</t>
  </si>
  <si>
    <t>Date</t>
  </si>
  <si>
    <t>ANNUAL FINANCIAL STATEMENT CERTIFICATION (Either one or both of the certifications below may be completed)</t>
  </si>
  <si>
    <t>CONCESSIONER CONTACT INFORMATION</t>
  </si>
  <si>
    <t>Mailing Address</t>
  </si>
  <si>
    <t>Email Address</t>
  </si>
  <si>
    <t>INSTRUCTIONS FOR COMPLETING THE ANNUAL FINANCIAL REPORT</t>
  </si>
  <si>
    <t>For help, email afr_submission@nps.gov</t>
  </si>
  <si>
    <t>Use the tab key or arrow keys to move through the cells in each worksheet.</t>
  </si>
  <si>
    <t>The signature(s) on the Concessioner Info worksheet should be typed rather than written.</t>
  </si>
  <si>
    <t>Net Intangible Assets</t>
  </si>
  <si>
    <t>Schedule A - Detail of Gross Receipts</t>
  </si>
  <si>
    <t>Schedule B - Income Statement</t>
  </si>
  <si>
    <t>Schedule M - Operational Statistics</t>
  </si>
  <si>
    <t>PRORATION OF REVENUES AND/OR EXPENSES</t>
  </si>
  <si>
    <t>If you prorated revenues/expenses based on another method, please explain below:</t>
  </si>
  <si>
    <t>Concessioner Info, Proration</t>
  </si>
  <si>
    <t>Yes</t>
  </si>
  <si>
    <t>No</t>
  </si>
  <si>
    <t>Horse and Mule Pack Services</t>
  </si>
  <si>
    <t>Backcountry Horse Trail Rides</t>
  </si>
  <si>
    <t>Concessioner Info, Proration Methods</t>
  </si>
  <si>
    <t>Revenue</t>
  </si>
  <si>
    <t>Expenses</t>
  </si>
  <si>
    <t>Revenue and Expenses</t>
  </si>
  <si>
    <t>If Revenue or Expenses were Prorated, Select Proration Method:</t>
  </si>
  <si>
    <t>Concessioner Info, Proration Items</t>
  </si>
  <si>
    <t>prorated based on percentage of sales incurred in the park</t>
  </si>
  <si>
    <t>prorated based on time spent in the park</t>
  </si>
  <si>
    <t>prorated based on miles traveled in the park</t>
  </si>
  <si>
    <t>Proration Percentage</t>
  </si>
  <si>
    <t>Depreciable Fixed Assets</t>
  </si>
  <si>
    <t>Less: Accumulated Depreciation</t>
  </si>
  <si>
    <t>Net Depreciable Fixed Assets</t>
  </si>
  <si>
    <t>Notes Receivable</t>
  </si>
  <si>
    <t>Notes Payable</t>
  </si>
  <si>
    <t>DIRECT OPERATING EXPENSES</t>
  </si>
  <si>
    <t>REVENUE AND GROSS PROFIT</t>
  </si>
  <si>
    <t>Depreciation</t>
  </si>
  <si>
    <t>Owners, Officers and Partners Salaries, Payroll Taxes and Benefits</t>
  </si>
  <si>
    <t>GOVERNMENT FEES</t>
  </si>
  <si>
    <t>Percentage of Gross Receipts Fee</t>
  </si>
  <si>
    <t>(Other Government Fees)</t>
  </si>
  <si>
    <t>TOTAL GOVERNMENT FEES AND CONTRIBUTIONS</t>
  </si>
  <si>
    <t>TOTAL GENERAL AND ADMINISTRATIVE EXPENSES</t>
  </si>
  <si>
    <t>TOTAL DIRECT OPERATING EXPENSES</t>
  </si>
  <si>
    <t>Repair and Maintenance Expense</t>
  </si>
  <si>
    <t>Other (Administrative) Salaries, Payroll Taxes and Benefits</t>
  </si>
  <si>
    <t>(Other General Merchandise)</t>
  </si>
  <si>
    <t>Are expenses and/or revenues prorated as a portion of the entire operation?</t>
  </si>
  <si>
    <t>Credit Card Fees</t>
  </si>
  <si>
    <t>Interest and Dividend Income (Negative)</t>
  </si>
  <si>
    <t>Retained Earnings</t>
  </si>
  <si>
    <t>Estimated total full-time equivalents (One FTE = 2,080 hours)</t>
  </si>
  <si>
    <t>Gross Receipts subject to Government Fees</t>
  </si>
  <si>
    <t>Deductions from Gross Receipts, including Native American Handicrafts</t>
  </si>
  <si>
    <t>City</t>
  </si>
  <si>
    <t>State</t>
  </si>
  <si>
    <t>Zip Code</t>
  </si>
  <si>
    <t>was/were</t>
  </si>
  <si>
    <t>Enter your financial information in the dark grey cells on each of the following worksheets. Cells not highlighted in dark grey are automatically calculated and should not be changed.</t>
  </si>
  <si>
    <t>In the "Type of Entity" area on the Concessioner Information worksheet, make the appropriate selection using the dropdown menu.</t>
  </si>
  <si>
    <t>Manually enter the correct concessioner ID. Concessioner ID's take the form ABCD-###, where ABCD represents the alphanumeric code for the park and the numbers are a contract number.</t>
  </si>
  <si>
    <t>To move a comment box, place the cursor on the comment box, left click and hold, then drag the comment box to to another place on the screen.</t>
  </si>
  <si>
    <t>Do not enter zeroes, NA, dashes or anything else in cells which are not applicable to your operation. Leave these cells blank.</t>
  </si>
  <si>
    <t>NOTICES</t>
  </si>
  <si>
    <t>PRIVACY ACT STATEMENT</t>
  </si>
  <si>
    <t>PAPERWORK REDUCTION ACT STATEMENT</t>
  </si>
  <si>
    <t>ESTIMATED BURDEN STATEMENT</t>
  </si>
  <si>
    <r>
      <rPr>
        <b/>
        <sz val="10"/>
        <color theme="1"/>
        <rFont val="Arial"/>
        <family val="2"/>
      </rPr>
      <t>Authority:</t>
    </r>
    <r>
      <rPr>
        <sz val="10"/>
        <color theme="1"/>
        <rFont val="Arial"/>
        <family val="2"/>
      </rPr>
      <t xml:space="preserve">  16 U.S.C. 5966, Commercial Use Authorizations.
</t>
    </r>
    <r>
      <rPr>
        <b/>
        <sz val="10"/>
        <color theme="1"/>
        <rFont val="Arial"/>
        <family val="2"/>
      </rPr>
      <t>Purpose:</t>
    </r>
    <r>
      <rPr>
        <sz val="10"/>
        <color theme="1"/>
        <rFont val="Arial"/>
        <family val="2"/>
      </rPr>
      <t xml:space="preserve">  The purposes of the system are (1) to assist NPS employees in managing the NPS Commercial Services program allowing commercial uses within a unit of the National Park System to ensure that business activities are conducted in a manner that complies with Federal laws and regulations; (2) to monitor resources that are or may be affected by the authorized commercial uses within a unit of the National Park System; (3) to track applicants and holders of commercial use authorizations who are planning to conduct or are conducting business within units of the National Park System; and (4) to provide to the public the description and contact information for businesses that provide services in national parks. 
</t>
    </r>
    <r>
      <rPr>
        <b/>
        <sz val="10"/>
        <color theme="1"/>
        <rFont val="Arial"/>
        <family val="2"/>
      </rPr>
      <t>Routine Uses:</t>
    </r>
    <r>
      <rPr>
        <sz val="10"/>
        <color theme="1"/>
        <rFont val="Arial"/>
        <family val="2"/>
      </rPr>
      <t xml:space="preserve">  In addition to those disclosures generally permitted under 5 U.S.C.552a(b) of the Privacy Act, records or information contained in this system may be disclosed outside DOI as a routine use pursuant to 5 U.S.C. 552a(b)(3) to other Federal, state and local governments, tribal organizations, and members of the general public upon request for names, addresses and phone numbers of Commercial Use Authorizations (CUA) holders conducting business within units of the National Park System for the purpose of informing the public of the availability of the services offered by the CUA holder. In addition, records or information contained in this system may be disclosed outside DOI based on an authorized routine use when the disclosure is compatible with the purpose for which the records were compiled as described under the system of records notice for this system.
</t>
    </r>
    <r>
      <rPr>
        <b/>
        <sz val="10"/>
        <color theme="1"/>
        <rFont val="Arial"/>
        <family val="2"/>
      </rPr>
      <t>Disclosure:</t>
    </r>
    <r>
      <rPr>
        <sz val="10"/>
        <color theme="1"/>
        <rFont val="Arial"/>
        <family val="2"/>
      </rPr>
      <t xml:space="preserve">  Voluntary, however, failure to provide the requested information may impede our ability to 1) manage the National Park Service (NPS) Commercial Services Program allowing commercial uses within a unit of the NPS, 2) monitor resources that are or may be affected by the authorized commercial uses, and 3) provide the public the description and contact information for businesses that provide services in national parks.
</t>
    </r>
  </si>
  <si>
    <t>We estimate that it will take you 4 hours to complete this form, including time to review instructions, gather and maintain data, and complete and review the form.  You may send comments on the burden estimate or any aspect of this form to the Information Collection Clearance Officer, National Park Service, 12201 Sunrise Valley Drive, Mail Stop 242, Reston, VA  20192.  Please do not send your completed form to this address.</t>
  </si>
  <si>
    <t>We collect this information under the authority of Title IV of the National Parks Omnibus Management Act of 1998 (Pub. L. 105–391).  We use this information to determine the franchise fees of the concessioner.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</si>
  <si>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By typing my name below, I certify that I am authorized to complete and submit this report.  This report has been examined by me and to the best of my knowledge</t>
  </si>
  <si>
    <t xml:space="preserve">and belief is a true, correct, and complete report. </t>
  </si>
  <si>
    <t xml:space="preserve">By typing my name in the box below, I certify that I have been authorized to complete and submit this report on behalf of the concessioner.  This report has been </t>
  </si>
  <si>
    <t xml:space="preserve">completed and prepared under my supervision using data/information from the company's compiled/reviewed/audited financial statements and/or other </t>
  </si>
  <si>
    <t>financial records and to the best of my knowledge and belief is a true, correct, and complete report.</t>
  </si>
  <si>
    <t xml:space="preserve">COMPLETE THE CERTIFICATION IF YOU ARE A CPA WHO HAS EITHER COMPILED, REVIEWED OR AUDITED THE CONCESSIONER'S FINANCIAL STATEMENTS AND </t>
  </si>
  <si>
    <t>HAVE COMPLETED THE ANNUAL FINANCIAL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</si>
</sst>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m/dd/yyyy;@"/>
    <numFmt numFmtId="165" formatCode="0.0%"/>
    <numFmt numFmtId="166" formatCode="0.0"/>
    <numFmt numFmtId="167" formatCode="&quot;$&quot;#,##0.00"/>
    <numFmt numFmtId="168" formatCode="&quot;$&quot;#,##0"/>
  </numFmts>
  <fonts count="9" x14ac:knownFonts="1">
    <font>
      <sz val="11"/>
      <color theme="1"/>
      <name val="Calibri"/>
      <family val="2"/>
      <scheme val="minor"/>
    </font>
    <font>
      <b/>
      <sz val="11"/>
      <color theme="1"/>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b/>
      <sz val="10"/>
      <color theme="1"/>
      <name val="Arial"/>
      <family val="2"/>
    </font>
    <font>
      <sz val="10"/>
      <color theme="1"/>
      <name val="Arial"/>
      <family val="2"/>
    </font>
    <fon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9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110">
    <xf numFmtId="0" fontId="0" fillId="0" borderId="0" xfId="0"/>
    <xf numFmtId="0" fontId="1" fillId="0" borderId="0" xfId="0" applyFont="1"/>
    <xf numFmtId="0" fontId="2" fillId="0" borderId="0" xfId="0" applyFont="1"/>
    <xf numFmtId="0" fontId="2" fillId="2" borderId="0" xfId="0" applyFont="1" applyFill="1"/>
    <xf numFmtId="0" fontId="2" fillId="0" borderId="0" xfId="0" applyFont="1" applyAlignment="1">
      <alignment horizontal="center"/>
    </xf>
    <xf numFmtId="0" fontId="2" fillId="0" borderId="4" xfId="0" applyFont="1" applyBorder="1"/>
    <xf numFmtId="0" fontId="4" fillId="0" borderId="2" xfId="0" applyFont="1" applyBorder="1"/>
    <xf numFmtId="0" fontId="4" fillId="0" borderId="3" xfId="0" applyFont="1" applyBorder="1" applyAlignment="1">
      <alignment horizontal="right"/>
    </xf>
    <xf numFmtId="0" fontId="2" fillId="0" borderId="0" xfId="0" applyFont="1" applyAlignment="1" applyProtection="1">
      <alignment vertical="top" wrapText="1"/>
      <protection locked="0"/>
    </xf>
    <xf numFmtId="0" fontId="2" fillId="3" borderId="1" xfId="0" applyFont="1" applyFill="1" applyBorder="1" applyAlignment="1" applyProtection="1">
      <alignment vertical="top" wrapText="1"/>
      <protection locked="0"/>
    </xf>
    <xf numFmtId="0" fontId="2" fillId="0" borderId="0" xfId="0" applyFont="1" applyAlignment="1" applyProtection="1">
      <alignment vertical="top"/>
    </xf>
    <xf numFmtId="0" fontId="4" fillId="0" borderId="2" xfId="0" applyFont="1" applyBorder="1" applyProtection="1"/>
    <xf numFmtId="0" fontId="2" fillId="0" borderId="0" xfId="0" applyFont="1" applyAlignment="1" applyProtection="1">
      <alignment vertical="top" wrapText="1"/>
    </xf>
    <xf numFmtId="0" fontId="2" fillId="2" borderId="0" xfId="0" applyFont="1" applyFill="1" applyAlignment="1" applyProtection="1">
      <alignment vertical="top" wrapText="1"/>
    </xf>
    <xf numFmtId="0" fontId="4" fillId="0" borderId="3" xfId="0" applyFont="1" applyBorder="1" applyAlignment="1" applyProtection="1">
      <alignment horizontal="right"/>
    </xf>
    <xf numFmtId="0" fontId="2" fillId="0" borderId="0" xfId="0" applyFont="1" applyAlignment="1" applyProtection="1">
      <alignment horizontal="center" wrapText="1"/>
    </xf>
    <xf numFmtId="0" fontId="2" fillId="0" borderId="0" xfId="0" applyFont="1" applyProtection="1">
      <protection locked="0"/>
    </xf>
    <xf numFmtId="0" fontId="7" fillId="0" borderId="0" xfId="0" applyFont="1" applyAlignment="1" applyProtection="1">
      <alignment vertical="top" wrapText="1"/>
      <protection locked="0"/>
    </xf>
    <xf numFmtId="0" fontId="6" fillId="0" borderId="0" xfId="0" applyFont="1" applyAlignment="1" applyProtection="1">
      <alignment horizontal="center" vertical="top" wrapText="1"/>
      <protection locked="0"/>
    </xf>
    <xf numFmtId="0" fontId="6" fillId="0" borderId="0" xfId="0" applyFont="1" applyAlignment="1" applyProtection="1">
      <alignment horizontal="center"/>
    </xf>
    <xf numFmtId="0" fontId="7" fillId="0" borderId="0" xfId="0" applyFont="1" applyAlignment="1" applyProtection="1">
      <alignment vertical="top" wrapText="1"/>
    </xf>
    <xf numFmtId="0" fontId="4" fillId="0" borderId="0" xfId="0" applyFont="1" applyAlignment="1" applyProtection="1">
      <alignment horizontal="center"/>
    </xf>
    <xf numFmtId="0" fontId="2" fillId="0" borderId="0" xfId="0" applyFont="1" applyProtection="1"/>
    <xf numFmtId="164" fontId="2" fillId="3" borderId="1" xfId="0" applyNumberFormat="1" applyFont="1" applyFill="1" applyBorder="1" applyAlignment="1" applyProtection="1">
      <alignment vertical="top" wrapText="1"/>
      <protection locked="0"/>
    </xf>
    <xf numFmtId="0" fontId="2" fillId="4" borderId="1" xfId="0" applyFont="1" applyFill="1" applyBorder="1" applyProtection="1">
      <protection locked="0"/>
    </xf>
    <xf numFmtId="9" fontId="2" fillId="4" borderId="1" xfId="0" applyNumberFormat="1" applyFont="1" applyFill="1" applyBorder="1" applyProtection="1">
      <protection locked="0"/>
    </xf>
    <xf numFmtId="0" fontId="4" fillId="0" borderId="2" xfId="0" applyNumberFormat="1" applyFont="1" applyBorder="1" applyProtection="1"/>
    <xf numFmtId="0" fontId="2" fillId="0" borderId="4" xfId="0" applyFont="1" applyBorder="1" applyProtection="1"/>
    <xf numFmtId="0" fontId="2" fillId="0" borderId="0" xfId="0" applyFont="1" applyAlignment="1" applyProtection="1">
      <alignment horizontal="right"/>
    </xf>
    <xf numFmtId="0" fontId="2" fillId="0" borderId="0" xfId="0" applyFont="1" applyAlignment="1" applyProtection="1">
      <alignment horizontal="left"/>
    </xf>
    <xf numFmtId="0" fontId="2" fillId="0" borderId="0" xfId="0" applyFont="1" applyAlignment="1" applyProtection="1">
      <alignment horizontal="center"/>
    </xf>
    <xf numFmtId="0" fontId="2" fillId="0" borderId="0" xfId="0" applyFont="1" applyAlignment="1" applyProtection="1">
      <alignment horizontal="left" vertical="top" wrapText="1"/>
    </xf>
    <xf numFmtId="0" fontId="4" fillId="0" borderId="0" xfId="0" applyFont="1" applyProtection="1"/>
    <xf numFmtId="0" fontId="4" fillId="0" borderId="5" xfId="0" applyFont="1" applyBorder="1" applyAlignment="1" applyProtection="1"/>
    <xf numFmtId="0" fontId="2" fillId="0" borderId="5" xfId="0" applyFont="1" applyBorder="1" applyProtection="1"/>
    <xf numFmtId="0" fontId="4" fillId="0" borderId="5" xfId="0" applyFont="1" applyBorder="1" applyProtection="1"/>
    <xf numFmtId="0" fontId="5" fillId="0" borderId="0" xfId="0" applyFont="1" applyAlignment="1" applyProtection="1">
      <alignment horizontal="right"/>
    </xf>
    <xf numFmtId="0" fontId="2" fillId="3" borderId="1" xfId="0" applyFont="1" applyFill="1" applyBorder="1" applyProtection="1">
      <protection locked="0"/>
    </xf>
    <xf numFmtId="0" fontId="2" fillId="2" borderId="0" xfId="0" applyFont="1" applyFill="1" applyProtection="1"/>
    <xf numFmtId="165" fontId="2" fillId="5" borderId="13" xfId="0" applyNumberFormat="1" applyFont="1" applyFill="1" applyBorder="1" applyAlignment="1" applyProtection="1">
      <alignment horizontal="right"/>
    </xf>
    <xf numFmtId="0" fontId="2" fillId="0" borderId="0" xfId="0" applyFont="1" applyAlignment="1" applyProtection="1"/>
    <xf numFmtId="0" fontId="3" fillId="0" borderId="0" xfId="0" applyFont="1" applyAlignment="1" applyProtection="1">
      <alignment vertical="top"/>
    </xf>
    <xf numFmtId="165" fontId="2" fillId="5" borderId="13" xfId="0" applyNumberFormat="1" applyFont="1" applyFill="1" applyBorder="1" applyAlignment="1">
      <alignment horizontal="right"/>
    </xf>
    <xf numFmtId="14" fontId="2" fillId="3" borderId="1" xfId="0" applyNumberFormat="1" applyFont="1" applyFill="1" applyBorder="1" applyProtection="1">
      <protection locked="0"/>
    </xf>
    <xf numFmtId="1" fontId="2" fillId="3" borderId="1" xfId="0" applyNumberFormat="1" applyFont="1" applyFill="1" applyBorder="1" applyProtection="1">
      <protection locked="0"/>
    </xf>
    <xf numFmtId="1" fontId="2" fillId="3" borderId="14" xfId="0" applyNumberFormat="1" applyFont="1" applyFill="1" applyBorder="1" applyProtection="1">
      <protection locked="0"/>
    </xf>
    <xf numFmtId="167" fontId="2" fillId="3" borderId="16" xfId="1" applyNumberFormat="1" applyFont="1" applyFill="1" applyBorder="1" applyProtection="1">
      <protection locked="0"/>
    </xf>
    <xf numFmtId="1" fontId="2" fillId="3" borderId="15" xfId="0" applyNumberFormat="1" applyFont="1" applyFill="1" applyBorder="1" applyProtection="1">
      <protection locked="0"/>
    </xf>
    <xf numFmtId="1" fontId="2" fillId="3" borderId="2" xfId="0" applyNumberFormat="1" applyFont="1" applyFill="1" applyBorder="1" applyProtection="1">
      <protection locked="0"/>
    </xf>
    <xf numFmtId="167" fontId="2" fillId="3" borderId="1" xfId="0" applyNumberFormat="1" applyFont="1" applyFill="1" applyBorder="1" applyProtection="1">
      <protection locked="0"/>
    </xf>
    <xf numFmtId="168" fontId="2" fillId="3" borderId="1" xfId="0" applyNumberFormat="1" applyFont="1" applyFill="1" applyBorder="1" applyAlignment="1" applyProtection="1">
      <alignment vertical="top"/>
      <protection locked="0"/>
    </xf>
    <xf numFmtId="168" fontId="2" fillId="3" borderId="14" xfId="0" applyNumberFormat="1" applyFont="1" applyFill="1" applyBorder="1" applyAlignment="1" applyProtection="1">
      <alignment vertical="top"/>
      <protection locked="0"/>
    </xf>
    <xf numFmtId="168" fontId="2" fillId="5" borderId="13" xfId="0" applyNumberFormat="1" applyFont="1" applyFill="1" applyBorder="1" applyAlignment="1" applyProtection="1">
      <alignment vertical="top" wrapText="1"/>
    </xf>
    <xf numFmtId="168" fontId="2" fillId="3" borderId="15" xfId="0" applyNumberFormat="1" applyFont="1" applyFill="1" applyBorder="1" applyAlignment="1" applyProtection="1">
      <alignment vertical="top"/>
      <protection locked="0"/>
    </xf>
    <xf numFmtId="168" fontId="2" fillId="3" borderId="16" xfId="0" applyNumberFormat="1" applyFont="1" applyFill="1" applyBorder="1" applyAlignment="1" applyProtection="1">
      <alignment vertical="top" wrapText="1"/>
      <protection locked="0"/>
    </xf>
    <xf numFmtId="168" fontId="2" fillId="3" borderId="1" xfId="0" applyNumberFormat="1" applyFont="1" applyFill="1" applyBorder="1" applyAlignment="1" applyProtection="1">
      <alignment vertical="top" wrapText="1"/>
      <protection locked="0"/>
    </xf>
    <xf numFmtId="168" fontId="2" fillId="3" borderId="14" xfId="0" applyNumberFormat="1" applyFont="1" applyFill="1" applyBorder="1" applyAlignment="1" applyProtection="1">
      <alignment vertical="top" wrapText="1"/>
      <protection locked="0"/>
    </xf>
    <xf numFmtId="168" fontId="2" fillId="5" borderId="17" xfId="0" applyNumberFormat="1" applyFont="1" applyFill="1" applyBorder="1" applyAlignment="1" applyProtection="1">
      <alignment vertical="top" wrapText="1"/>
    </xf>
    <xf numFmtId="168" fontId="2" fillId="3" borderId="15" xfId="0" applyNumberFormat="1" applyFont="1" applyFill="1" applyBorder="1" applyAlignment="1" applyProtection="1">
      <alignment vertical="top" wrapText="1"/>
      <protection locked="0"/>
    </xf>
    <xf numFmtId="168" fontId="2" fillId="3" borderId="1" xfId="0" applyNumberFormat="1" applyFont="1" applyFill="1" applyBorder="1" applyProtection="1">
      <protection locked="0"/>
    </xf>
    <xf numFmtId="168" fontId="2" fillId="3" borderId="14" xfId="0" applyNumberFormat="1" applyFont="1" applyFill="1" applyBorder="1" applyProtection="1">
      <protection locked="0"/>
    </xf>
    <xf numFmtId="168" fontId="2" fillId="5" borderId="13" xfId="0" applyNumberFormat="1" applyFont="1" applyFill="1" applyBorder="1" applyProtection="1"/>
    <xf numFmtId="168" fontId="2" fillId="3" borderId="15" xfId="0" applyNumberFormat="1" applyFont="1" applyFill="1" applyBorder="1" applyProtection="1">
      <protection locked="0"/>
    </xf>
    <xf numFmtId="164" fontId="2" fillId="3" borderId="1" xfId="0" applyNumberFormat="1" applyFont="1" applyFill="1" applyBorder="1" applyProtection="1">
      <protection locked="0"/>
    </xf>
    <xf numFmtId="1" fontId="2" fillId="3" borderId="1" xfId="0" applyNumberFormat="1" applyFont="1" applyFill="1" applyBorder="1" applyAlignment="1" applyProtection="1">
      <alignment vertical="top"/>
      <protection locked="0"/>
    </xf>
    <xf numFmtId="168" fontId="2" fillId="3" borderId="16" xfId="0" applyNumberFormat="1" applyFont="1" applyFill="1" applyBorder="1" applyProtection="1">
      <protection locked="0"/>
    </xf>
    <xf numFmtId="166" fontId="2" fillId="5" borderId="13" xfId="0" applyNumberFormat="1" applyFont="1" applyFill="1" applyBorder="1" applyAlignment="1" applyProtection="1">
      <alignment horizontal="right"/>
    </xf>
    <xf numFmtId="166" fontId="2" fillId="5" borderId="13" xfId="0" applyNumberFormat="1" applyFont="1" applyFill="1" applyBorder="1" applyProtection="1"/>
    <xf numFmtId="168" fontId="2" fillId="5" borderId="13" xfId="0" applyNumberFormat="1" applyFont="1" applyFill="1" applyBorder="1"/>
    <xf numFmtId="166" fontId="2" fillId="5" borderId="13" xfId="0" applyNumberFormat="1" applyFont="1" applyFill="1" applyBorder="1" applyAlignment="1">
      <alignment horizontal="right"/>
    </xf>
    <xf numFmtId="0" fontId="2" fillId="0" borderId="0"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2" fillId="4" borderId="4" xfId="0" applyFont="1" applyFill="1" applyBorder="1" applyAlignment="1" applyProtection="1">
      <protection locked="0"/>
    </xf>
    <xf numFmtId="0" fontId="2" fillId="4" borderId="3" xfId="0" applyFont="1" applyFill="1" applyBorder="1" applyAlignment="1" applyProtection="1">
      <protection locked="0"/>
    </xf>
    <xf numFmtId="0" fontId="2" fillId="3" borderId="5" xfId="0" applyFont="1" applyFill="1" applyBorder="1" applyAlignment="1" applyProtection="1">
      <alignment horizontal="center" vertical="top" wrapText="1"/>
      <protection locked="0"/>
    </xf>
    <xf numFmtId="0" fontId="2" fillId="3" borderId="6" xfId="0" applyFont="1" applyFill="1" applyBorder="1" applyAlignment="1" applyProtection="1">
      <alignment horizontal="center" vertical="top" wrapText="1"/>
      <protection locked="0"/>
    </xf>
    <xf numFmtId="0" fontId="2" fillId="0" borderId="0" xfId="0" applyFont="1" applyBorder="1" applyAlignment="1" applyProtection="1">
      <alignment horizontal="left" vertical="top"/>
    </xf>
    <xf numFmtId="0" fontId="4" fillId="0" borderId="4" xfId="0" applyFont="1" applyBorder="1" applyAlignment="1" applyProtection="1">
      <alignment horizontal="center"/>
    </xf>
    <xf numFmtId="0" fontId="4" fillId="0" borderId="3" xfId="0" applyFont="1" applyBorder="1" applyAlignment="1" applyProtection="1">
      <alignment horizontal="center"/>
    </xf>
    <xf numFmtId="0" fontId="2" fillId="0" borderId="2" xfId="0" applyFont="1" applyBorder="1" applyProtection="1">
      <protection locked="0"/>
    </xf>
    <xf numFmtId="0" fontId="2" fillId="3" borderId="5" xfId="0" applyFont="1" applyFill="1" applyBorder="1" applyAlignment="1" applyProtection="1">
      <alignment vertical="top"/>
      <protection locked="0"/>
    </xf>
    <xf numFmtId="0" fontId="2" fillId="3" borderId="6" xfId="0" applyFont="1" applyFill="1" applyBorder="1" applyAlignment="1" applyProtection="1">
      <alignment vertical="top"/>
      <protection locked="0"/>
    </xf>
    <xf numFmtId="0" fontId="2" fillId="3" borderId="4" xfId="0" applyFont="1" applyFill="1" applyBorder="1" applyAlignment="1" applyProtection="1">
      <alignment vertical="top"/>
      <protection locked="0"/>
    </xf>
    <xf numFmtId="0" fontId="2" fillId="3" borderId="3" xfId="0" applyFont="1" applyFill="1" applyBorder="1" applyAlignment="1" applyProtection="1">
      <alignment vertical="top"/>
      <protection locked="0"/>
    </xf>
    <xf numFmtId="0" fontId="2" fillId="3" borderId="5" xfId="0" applyFont="1" applyFill="1" applyBorder="1" applyAlignment="1" applyProtection="1">
      <alignment horizontal="center" vertical="top"/>
      <protection locked="0"/>
    </xf>
    <xf numFmtId="0" fontId="2" fillId="3" borderId="6" xfId="0" applyFont="1" applyFill="1" applyBorder="1" applyAlignment="1" applyProtection="1">
      <alignment horizontal="center" vertical="top"/>
      <protection locked="0"/>
    </xf>
    <xf numFmtId="164" fontId="2" fillId="3" borderId="4" xfId="0" applyNumberFormat="1" applyFont="1" applyFill="1" applyBorder="1" applyAlignment="1" applyProtection="1">
      <alignment horizontal="center" vertical="top"/>
      <protection locked="0"/>
    </xf>
    <xf numFmtId="164" fontId="2" fillId="3" borderId="3" xfId="0" applyNumberFormat="1" applyFont="1" applyFill="1" applyBorder="1" applyAlignment="1" applyProtection="1">
      <alignment horizontal="center" vertical="top"/>
      <protection locked="0"/>
    </xf>
    <xf numFmtId="0" fontId="2" fillId="3" borderId="4" xfId="0" applyFont="1" applyFill="1" applyBorder="1" applyAlignment="1" applyProtection="1">
      <alignment horizontal="center" vertical="top"/>
      <protection locked="0"/>
    </xf>
    <xf numFmtId="0" fontId="2" fillId="3" borderId="3" xfId="0" applyFont="1" applyFill="1" applyBorder="1" applyAlignment="1" applyProtection="1">
      <alignment horizontal="center" vertical="top"/>
      <protection locked="0"/>
    </xf>
    <xf numFmtId="0" fontId="2" fillId="0" borderId="0" xfId="0" applyFont="1" applyBorder="1" applyAlignment="1" applyProtection="1">
      <alignment vertical="top"/>
    </xf>
    <xf numFmtId="0" fontId="4" fillId="0" borderId="0" xfId="0" applyFont="1" applyBorder="1" applyAlignment="1" applyProtection="1">
      <alignment horizontal="left" vertical="top"/>
    </xf>
    <xf numFmtId="0" fontId="4" fillId="0" borderId="0" xfId="0" applyFont="1" applyBorder="1" applyAlignment="1" applyProtection="1">
      <alignment vertical="top"/>
    </xf>
    <xf numFmtId="0" fontId="2" fillId="3" borderId="9" xfId="0" applyFont="1" applyFill="1" applyBorder="1" applyAlignment="1" applyProtection="1">
      <alignment horizontal="left" vertical="top"/>
      <protection locked="0"/>
    </xf>
    <xf numFmtId="0" fontId="2" fillId="3" borderId="2" xfId="0" applyFont="1" applyFill="1" applyBorder="1" applyAlignment="1" applyProtection="1">
      <alignment horizontal="left" vertical="top"/>
      <protection locked="0"/>
    </xf>
    <xf numFmtId="164" fontId="2" fillId="3" borderId="1" xfId="0" applyNumberFormat="1" applyFont="1" applyFill="1" applyBorder="1" applyAlignment="1" applyProtection="1">
      <alignment horizontal="left" vertical="top" wrapText="1"/>
      <protection locked="0"/>
    </xf>
    <xf numFmtId="164" fontId="2" fillId="3" borderId="1" xfId="0" applyNumberFormat="1" applyFont="1" applyFill="1" applyBorder="1" applyAlignment="1" applyProtection="1">
      <alignment horizontal="right" vertical="top" wrapText="1"/>
      <protection locked="0"/>
    </xf>
    <xf numFmtId="164" fontId="2" fillId="3" borderId="2" xfId="0" applyNumberFormat="1" applyFont="1" applyFill="1" applyBorder="1" applyAlignment="1" applyProtection="1">
      <alignment horizontal="left" vertical="top"/>
      <protection locked="0"/>
    </xf>
    <xf numFmtId="0" fontId="2" fillId="4" borderId="1" xfId="0" applyFont="1" applyFill="1" applyBorder="1" applyAlignment="1" applyProtection="1">
      <alignment horizontal="left"/>
      <protection locked="0"/>
    </xf>
    <xf numFmtId="0" fontId="2" fillId="4" borderId="2" xfId="0" applyFont="1" applyFill="1" applyBorder="1" applyAlignment="1" applyProtection="1">
      <alignment horizontal="left"/>
      <protection locked="0"/>
    </xf>
    <xf numFmtId="0" fontId="2" fillId="4" borderId="9" xfId="0" applyFont="1" applyFill="1" applyBorder="1" applyAlignment="1" applyProtection="1">
      <alignment horizontal="left" vertical="top"/>
      <protection locked="0"/>
    </xf>
    <xf numFmtId="0" fontId="2" fillId="4" borderId="5" xfId="0" applyFont="1" applyFill="1" applyBorder="1" applyAlignment="1" applyProtection="1">
      <alignment horizontal="left" vertical="top"/>
      <protection locked="0"/>
    </xf>
    <xf numFmtId="0" fontId="2" fillId="4" borderId="6" xfId="0" applyFont="1" applyFill="1" applyBorder="1" applyAlignment="1" applyProtection="1">
      <alignment horizontal="left" vertical="top"/>
      <protection locked="0"/>
    </xf>
    <xf numFmtId="0" fontId="2" fillId="4" borderId="10" xfId="0" applyFont="1" applyFill="1" applyBorder="1" applyAlignment="1" applyProtection="1">
      <alignment horizontal="left" vertical="top"/>
      <protection locked="0"/>
    </xf>
    <xf numFmtId="0" fontId="2" fillId="4" borderId="0" xfId="0" applyFont="1" applyFill="1" applyBorder="1" applyAlignment="1" applyProtection="1">
      <alignment horizontal="left" vertical="top"/>
      <protection locked="0"/>
    </xf>
    <xf numFmtId="0" fontId="2" fillId="4" borderId="7" xfId="0" applyFont="1" applyFill="1" applyBorder="1" applyAlignment="1" applyProtection="1">
      <alignment horizontal="left" vertical="top"/>
      <protection locked="0"/>
    </xf>
    <xf numFmtId="0" fontId="2" fillId="4" borderId="11" xfId="0" applyFont="1" applyFill="1" applyBorder="1" applyAlignment="1" applyProtection="1">
      <alignment horizontal="left" vertical="top"/>
      <protection locked="0"/>
    </xf>
    <xf numFmtId="0" fontId="2" fillId="4" borderId="12" xfId="0" applyFont="1" applyFill="1" applyBorder="1" applyAlignment="1" applyProtection="1">
      <alignment horizontal="left" vertical="top"/>
      <protection locked="0"/>
    </xf>
    <xf numFmtId="0" fontId="2" fillId="4" borderId="8" xfId="0" applyFont="1" applyFill="1" applyBorder="1" applyAlignment="1" applyProtection="1">
      <alignment horizontal="left" vertical="top"/>
      <protection locked="0"/>
    </xf>
    <xf numFmtId="9" fontId="2" fillId="3" borderId="1" xfId="2" applyFont="1" applyFill="1" applyBorder="1" applyAlignment="1" applyProtection="1">
      <alignment vertical="top"/>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B18"/>
  <sheetViews>
    <sheetView showGridLines="0" view="pageLayout" zoomScaleNormal="100" workbookViewId="0">
      <selection activeCell="B29" sqref="B29"/>
    </sheetView>
  </sheetViews>
  <sheetFormatPr defaultColWidth="9.140625" defaultRowHeight="12.75" x14ac:dyDescent="0.2"/>
  <cols>
    <col min="1" max="1" width="5.85546875" style="16" customWidth="1"/>
    <col min="2" max="2" width="85.28515625" style="16" customWidth="1"/>
    <col min="3" max="16384" width="9.140625" style="16"/>
  </cols>
  <sheetData>
    <row r="1" spans="1:2" x14ac:dyDescent="0.2">
      <c r="B1" s="21" t="s">
        <v>232</v>
      </c>
    </row>
    <row r="2" spans="1:2" x14ac:dyDescent="0.2">
      <c r="B2" s="22"/>
    </row>
    <row r="3" spans="1:2" ht="25.5" x14ac:dyDescent="0.2">
      <c r="A3" s="8">
        <v>1</v>
      </c>
      <c r="B3" s="12" t="s">
        <v>286</v>
      </c>
    </row>
    <row r="4" spans="1:2" x14ac:dyDescent="0.2">
      <c r="A4" s="8"/>
      <c r="B4" s="12"/>
    </row>
    <row r="5" spans="1:2" x14ac:dyDescent="0.2">
      <c r="A5" s="8">
        <v>2</v>
      </c>
      <c r="B5" s="12" t="s">
        <v>234</v>
      </c>
    </row>
    <row r="6" spans="1:2" x14ac:dyDescent="0.2">
      <c r="A6" s="8"/>
      <c r="B6" s="12"/>
    </row>
    <row r="7" spans="1:2" ht="25.5" x14ac:dyDescent="0.2">
      <c r="A7" s="8">
        <v>3</v>
      </c>
      <c r="B7" s="12" t="s">
        <v>287</v>
      </c>
    </row>
    <row r="8" spans="1:2" x14ac:dyDescent="0.2">
      <c r="A8" s="8"/>
      <c r="B8" s="12"/>
    </row>
    <row r="9" spans="1:2" ht="25.5" x14ac:dyDescent="0.2">
      <c r="A9" s="8">
        <v>4</v>
      </c>
      <c r="B9" s="12" t="s">
        <v>288</v>
      </c>
    </row>
    <row r="10" spans="1:2" x14ac:dyDescent="0.2">
      <c r="A10" s="8"/>
      <c r="B10" s="12"/>
    </row>
    <row r="11" spans="1:2" ht="25.5" x14ac:dyDescent="0.2">
      <c r="A11" s="8">
        <v>5</v>
      </c>
      <c r="B11" s="12" t="s">
        <v>289</v>
      </c>
    </row>
    <row r="12" spans="1:2" x14ac:dyDescent="0.2">
      <c r="A12" s="8"/>
      <c r="B12" s="12"/>
    </row>
    <row r="13" spans="1:2" x14ac:dyDescent="0.2">
      <c r="A13" s="8">
        <v>6</v>
      </c>
      <c r="B13" s="12" t="s">
        <v>235</v>
      </c>
    </row>
    <row r="14" spans="1:2" x14ac:dyDescent="0.2">
      <c r="A14" s="8"/>
      <c r="B14" s="12"/>
    </row>
    <row r="15" spans="1:2" ht="25.5" x14ac:dyDescent="0.2">
      <c r="A15" s="8">
        <v>7</v>
      </c>
      <c r="B15" s="12" t="s">
        <v>290</v>
      </c>
    </row>
    <row r="16" spans="1:2" x14ac:dyDescent="0.2">
      <c r="A16" s="8"/>
      <c r="B16" s="12"/>
    </row>
    <row r="17" spans="1:2" x14ac:dyDescent="0.2">
      <c r="A17" s="8">
        <v>8</v>
      </c>
      <c r="B17" s="12" t="s">
        <v>233</v>
      </c>
    </row>
    <row r="18" spans="1:2" x14ac:dyDescent="0.2">
      <c r="B18" s="22"/>
    </row>
  </sheetData>
  <sheetProtection password="E641" sheet="1" objects="1" scenarios="1" selectLockedCells="1"/>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E46"/>
  <sheetViews>
    <sheetView showGridLines="0" view="pageLayout" zoomScaleNormal="100" workbookViewId="0">
      <selection activeCell="C37" sqref="C37"/>
    </sheetView>
  </sheetViews>
  <sheetFormatPr defaultColWidth="9.140625" defaultRowHeight="12.75" x14ac:dyDescent="0.2"/>
  <cols>
    <col min="1" max="1" width="2.85546875" style="2" bestFit="1" customWidth="1"/>
    <col min="2" max="2" width="37.5703125" style="2" customWidth="1"/>
    <col min="3" max="5" width="18.28515625" style="2" customWidth="1"/>
    <col min="6" max="16384" width="9.140625" style="2"/>
  </cols>
  <sheetData>
    <row r="1" spans="1:5" x14ac:dyDescent="0.2">
      <c r="B1" s="6" t="str">
        <f>"CONCESSIONER: "&amp;'Concessioner Info'!$B$5:$D$5&amp;" - "&amp;'Concessioner Info'!$B$6:$D$6</f>
        <v xml:space="preserve">CONCESSIONER:  - </v>
      </c>
      <c r="C1" s="5"/>
      <c r="D1" s="5"/>
      <c r="E1" s="7" t="str">
        <f>"PERIOD ENDING: "&amp;TEXT(IF('Concessioner Info'!$D$3="","MM/DD/YYYY",'Concessioner Info'!$D$3),"MM/DD/YYY")</f>
        <v>PERIOD ENDING: MM/DD/YYYY</v>
      </c>
    </row>
    <row r="3" spans="1:5" x14ac:dyDescent="0.2">
      <c r="B3" s="2" t="s">
        <v>138</v>
      </c>
      <c r="C3" s="37"/>
    </row>
    <row r="4" spans="1:5" x14ac:dyDescent="0.2">
      <c r="B4" s="2" t="s">
        <v>161</v>
      </c>
      <c r="C4" s="43"/>
    </row>
    <row r="6" spans="1:5" x14ac:dyDescent="0.2">
      <c r="B6" s="2" t="s">
        <v>53</v>
      </c>
      <c r="C6" s="4"/>
    </row>
    <row r="7" spans="1:5" x14ac:dyDescent="0.2">
      <c r="A7" s="2">
        <v>1</v>
      </c>
      <c r="B7" s="3" t="s">
        <v>139</v>
      </c>
      <c r="C7" s="44"/>
    </row>
    <row r="8" spans="1:5" x14ac:dyDescent="0.2">
      <c r="A8" s="2">
        <v>2</v>
      </c>
      <c r="B8" s="2" t="s">
        <v>140</v>
      </c>
      <c r="C8" s="44"/>
    </row>
    <row r="9" spans="1:5" ht="13.5" thickBot="1" x14ac:dyDescent="0.25">
      <c r="A9" s="2">
        <v>3</v>
      </c>
      <c r="B9" s="3" t="s">
        <v>141</v>
      </c>
      <c r="C9" s="45"/>
    </row>
    <row r="10" spans="1:5" ht="13.5" thickBot="1" x14ac:dyDescent="0.25">
      <c r="A10" s="2">
        <v>4</v>
      </c>
      <c r="B10" s="2" t="s">
        <v>142</v>
      </c>
      <c r="C10" s="42" t="str">
        <f>IFERROR(C9/C8,"0%")</f>
        <v>0%</v>
      </c>
    </row>
    <row r="11" spans="1:5" ht="13.5" thickBot="1" x14ac:dyDescent="0.25">
      <c r="A11" s="2">
        <v>5</v>
      </c>
      <c r="B11" s="3" t="s">
        <v>143</v>
      </c>
      <c r="C11" s="46"/>
    </row>
    <row r="12" spans="1:5" ht="13.5" thickBot="1" x14ac:dyDescent="0.25">
      <c r="A12" s="2">
        <v>6</v>
      </c>
      <c r="B12" s="2" t="s">
        <v>144</v>
      </c>
      <c r="C12" s="68">
        <f>C10*C11</f>
        <v>0</v>
      </c>
    </row>
    <row r="13" spans="1:5" x14ac:dyDescent="0.2">
      <c r="A13" s="2">
        <v>7</v>
      </c>
      <c r="B13" s="3" t="s">
        <v>145</v>
      </c>
      <c r="C13" s="47"/>
    </row>
    <row r="14" spans="1:5" x14ac:dyDescent="0.2">
      <c r="A14" s="2">
        <v>8</v>
      </c>
      <c r="B14" s="2" t="s">
        <v>146</v>
      </c>
      <c r="C14" s="44"/>
    </row>
    <row r="16" spans="1:5" x14ac:dyDescent="0.2">
      <c r="B16" s="2" t="s">
        <v>62</v>
      </c>
      <c r="C16" s="4"/>
    </row>
    <row r="17" spans="1:5" x14ac:dyDescent="0.2">
      <c r="A17" s="2">
        <v>9</v>
      </c>
      <c r="B17" s="3" t="s">
        <v>147</v>
      </c>
      <c r="C17" s="44"/>
    </row>
    <row r="18" spans="1:5" x14ac:dyDescent="0.2">
      <c r="A18" s="2">
        <v>10</v>
      </c>
      <c r="B18" s="2" t="s">
        <v>148</v>
      </c>
      <c r="C18" s="44"/>
    </row>
    <row r="19" spans="1:5" x14ac:dyDescent="0.2">
      <c r="A19" s="2">
        <v>11</v>
      </c>
      <c r="B19" s="3" t="s">
        <v>181</v>
      </c>
      <c r="C19" s="44"/>
    </row>
    <row r="20" spans="1:5" x14ac:dyDescent="0.2">
      <c r="A20" s="2">
        <v>12</v>
      </c>
      <c r="B20" s="2" t="s">
        <v>202</v>
      </c>
      <c r="C20" s="49"/>
    </row>
    <row r="21" spans="1:5" x14ac:dyDescent="0.2">
      <c r="A21" s="2">
        <v>13</v>
      </c>
      <c r="B21" s="3" t="s">
        <v>158</v>
      </c>
      <c r="C21" s="44"/>
    </row>
    <row r="23" spans="1:5" x14ac:dyDescent="0.2">
      <c r="B23" s="2" t="s">
        <v>149</v>
      </c>
      <c r="C23" s="4"/>
    </row>
    <row r="24" spans="1:5" x14ac:dyDescent="0.2">
      <c r="A24" s="2">
        <v>14</v>
      </c>
      <c r="B24" s="3" t="s">
        <v>150</v>
      </c>
      <c r="C24" s="44"/>
    </row>
    <row r="25" spans="1:5" x14ac:dyDescent="0.2">
      <c r="A25" s="2">
        <v>15</v>
      </c>
      <c r="B25" s="2" t="s">
        <v>160</v>
      </c>
      <c r="C25" s="49"/>
    </row>
    <row r="26" spans="1:5" x14ac:dyDescent="0.2">
      <c r="A26" s="2">
        <v>16</v>
      </c>
      <c r="B26" s="3" t="s">
        <v>151</v>
      </c>
      <c r="C26" s="44"/>
    </row>
    <row r="28" spans="1:5" ht="13.5" thickBot="1" x14ac:dyDescent="0.25">
      <c r="B28" s="2" t="s">
        <v>152</v>
      </c>
      <c r="C28" s="4" t="s">
        <v>167</v>
      </c>
      <c r="D28" s="4" t="s">
        <v>166</v>
      </c>
      <c r="E28" s="4" t="s">
        <v>168</v>
      </c>
    </row>
    <row r="29" spans="1:5" ht="13.5" thickBot="1" x14ac:dyDescent="0.25">
      <c r="A29" s="2">
        <v>17</v>
      </c>
      <c r="B29" s="3" t="s">
        <v>169</v>
      </c>
      <c r="C29" s="44"/>
      <c r="D29" s="48"/>
      <c r="E29" s="42" t="str">
        <f>IFERROR(D29/C29,"0%")</f>
        <v>0%</v>
      </c>
    </row>
    <row r="30" spans="1:5" ht="13.5" thickBot="1" x14ac:dyDescent="0.25">
      <c r="A30" s="2">
        <v>18</v>
      </c>
      <c r="B30" s="2" t="s">
        <v>170</v>
      </c>
      <c r="C30" s="44"/>
      <c r="D30" s="48"/>
      <c r="E30" s="42" t="str">
        <f t="shared" ref="E30:E32" si="0">IFERROR(D30/C30,"0%")</f>
        <v>0%</v>
      </c>
    </row>
    <row r="31" spans="1:5" ht="13.5" thickBot="1" x14ac:dyDescent="0.25">
      <c r="A31" s="2">
        <v>19</v>
      </c>
      <c r="B31" s="3" t="s">
        <v>171</v>
      </c>
      <c r="C31" s="44"/>
      <c r="D31" s="48"/>
      <c r="E31" s="42" t="str">
        <f t="shared" si="0"/>
        <v>0%</v>
      </c>
    </row>
    <row r="32" spans="1:5" ht="13.5" thickBot="1" x14ac:dyDescent="0.25">
      <c r="A32" s="2">
        <v>20</v>
      </c>
      <c r="B32" s="2" t="s">
        <v>172</v>
      </c>
      <c r="C32" s="44"/>
      <c r="D32" s="48"/>
      <c r="E32" s="42" t="str">
        <f t="shared" si="0"/>
        <v>0%</v>
      </c>
    </row>
    <row r="33" spans="1:5" x14ac:dyDescent="0.2">
      <c r="A33" s="2">
        <v>21</v>
      </c>
      <c r="B33" s="3" t="s">
        <v>182</v>
      </c>
      <c r="C33" s="44"/>
    </row>
    <row r="34" spans="1:5" x14ac:dyDescent="0.2">
      <c r="A34" s="2">
        <v>22</v>
      </c>
      <c r="B34" s="2" t="s">
        <v>153</v>
      </c>
      <c r="C34" s="44"/>
    </row>
    <row r="36" spans="1:5" ht="13.5" thickBot="1" x14ac:dyDescent="0.25">
      <c r="B36" s="2" t="s">
        <v>154</v>
      </c>
      <c r="C36" s="4" t="s">
        <v>162</v>
      </c>
      <c r="D36" s="4" t="s">
        <v>163</v>
      </c>
      <c r="E36" s="4" t="s">
        <v>164</v>
      </c>
    </row>
    <row r="37" spans="1:5" ht="13.5" thickBot="1" x14ac:dyDescent="0.25">
      <c r="A37" s="2">
        <v>23</v>
      </c>
      <c r="B37" s="37" t="s">
        <v>165</v>
      </c>
      <c r="C37" s="44"/>
      <c r="D37" s="48"/>
      <c r="E37" s="69" t="str">
        <f>IFERROR(D37/C37,"0")</f>
        <v>0</v>
      </c>
    </row>
    <row r="38" spans="1:5" ht="13.5" thickBot="1" x14ac:dyDescent="0.25">
      <c r="A38" s="2">
        <v>24</v>
      </c>
      <c r="B38" s="37" t="s">
        <v>165</v>
      </c>
      <c r="C38" s="44"/>
      <c r="D38" s="48"/>
      <c r="E38" s="69" t="str">
        <f t="shared" ref="E38:E41" si="1">IFERROR(D38/C38,"0")</f>
        <v>0</v>
      </c>
    </row>
    <row r="39" spans="1:5" ht="13.5" thickBot="1" x14ac:dyDescent="0.25">
      <c r="A39" s="2">
        <v>25</v>
      </c>
      <c r="B39" s="37" t="s">
        <v>165</v>
      </c>
      <c r="C39" s="44"/>
      <c r="D39" s="48"/>
      <c r="E39" s="69" t="str">
        <f t="shared" si="1"/>
        <v>0</v>
      </c>
    </row>
    <row r="40" spans="1:5" ht="13.5" thickBot="1" x14ac:dyDescent="0.25">
      <c r="A40" s="2">
        <v>26</v>
      </c>
      <c r="B40" s="37" t="s">
        <v>165</v>
      </c>
      <c r="C40" s="44"/>
      <c r="D40" s="48"/>
      <c r="E40" s="69" t="str">
        <f t="shared" si="1"/>
        <v>0</v>
      </c>
    </row>
    <row r="41" spans="1:5" ht="13.5" thickBot="1" x14ac:dyDescent="0.25">
      <c r="A41" s="2">
        <v>27</v>
      </c>
      <c r="B41" s="37" t="s">
        <v>165</v>
      </c>
      <c r="C41" s="44"/>
      <c r="D41" s="48"/>
      <c r="E41" s="69" t="str">
        <f t="shared" si="1"/>
        <v>0</v>
      </c>
    </row>
    <row r="42" spans="1:5" x14ac:dyDescent="0.2">
      <c r="A42" s="2">
        <v>28</v>
      </c>
      <c r="B42" s="2" t="s">
        <v>155</v>
      </c>
      <c r="C42" s="44"/>
    </row>
    <row r="44" spans="1:5" ht="13.5" thickBot="1" x14ac:dyDescent="0.25">
      <c r="B44" s="2" t="s">
        <v>156</v>
      </c>
      <c r="C44" s="4" t="s">
        <v>167</v>
      </c>
      <c r="D44" s="4" t="s">
        <v>166</v>
      </c>
      <c r="E44" s="4" t="s">
        <v>168</v>
      </c>
    </row>
    <row r="45" spans="1:5" ht="13.5" thickBot="1" x14ac:dyDescent="0.25">
      <c r="A45" s="2">
        <v>29</v>
      </c>
      <c r="B45" s="3" t="s">
        <v>173</v>
      </c>
      <c r="C45" s="44"/>
      <c r="D45" s="48"/>
      <c r="E45" s="42" t="str">
        <f>IFERROR(D45/C45,"0%")</f>
        <v>0%</v>
      </c>
    </row>
    <row r="46" spans="1:5" x14ac:dyDescent="0.2">
      <c r="A46" s="2">
        <v>30</v>
      </c>
      <c r="B46" s="2" t="s">
        <v>157</v>
      </c>
      <c r="C46" s="44"/>
    </row>
  </sheetData>
  <sheetProtection password="E641" sheet="1" objects="1" scenarios="1" selectLockedCells="1"/>
  <pageMargins left="0.5" right="0.5" top="0.5" bottom="0.5" header="0.3" footer="0.3"/>
  <pageSetup orientation="portrait" r:id="rId1"/>
  <headerFooter>
    <oddHeader>&amp;C&amp;"-,Bold"&amp;10SCHEDULE &amp;A - OPERATIONAL STATISTICS</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E46"/>
  <sheetViews>
    <sheetView showGridLines="0" view="pageLayout" zoomScaleNormal="100" workbookViewId="0">
      <selection activeCell="C8" sqref="C8"/>
    </sheetView>
  </sheetViews>
  <sheetFormatPr defaultColWidth="9.140625" defaultRowHeight="12.75" x14ac:dyDescent="0.2"/>
  <cols>
    <col min="1" max="1" width="2.85546875" style="2" bestFit="1" customWidth="1"/>
    <col min="2" max="2" width="37.5703125" style="2" customWidth="1"/>
    <col min="3" max="5" width="18.28515625" style="2" customWidth="1"/>
    <col min="6" max="16384" width="9.140625" style="2"/>
  </cols>
  <sheetData>
    <row r="1" spans="1:5" x14ac:dyDescent="0.2">
      <c r="B1" s="6" t="str">
        <f>"CONCESSIONER: "&amp;'Concessioner Info'!$B$5:$D$5&amp;" - "&amp;'Concessioner Info'!$B$6:$D$6</f>
        <v xml:space="preserve">CONCESSIONER:  - </v>
      </c>
      <c r="C1" s="5"/>
      <c r="D1" s="5"/>
      <c r="E1" s="7" t="str">
        <f>"PERIOD ENDING: "&amp;TEXT(IF('Concessioner Info'!$D$3="","MM/DD/YYYY",'Concessioner Info'!$D$3),"MM/DD/YYY")</f>
        <v>PERIOD ENDING: MM/DD/YYYY</v>
      </c>
    </row>
    <row r="3" spans="1:5" x14ac:dyDescent="0.2">
      <c r="B3" s="2" t="s">
        <v>138</v>
      </c>
      <c r="C3" s="37"/>
    </row>
    <row r="4" spans="1:5" x14ac:dyDescent="0.2">
      <c r="B4" s="2" t="s">
        <v>161</v>
      </c>
      <c r="C4" s="43"/>
    </row>
    <row r="6" spans="1:5" x14ac:dyDescent="0.2">
      <c r="B6" s="2" t="s">
        <v>53</v>
      </c>
      <c r="C6" s="4"/>
    </row>
    <row r="7" spans="1:5" x14ac:dyDescent="0.2">
      <c r="A7" s="2">
        <v>1</v>
      </c>
      <c r="B7" s="3" t="s">
        <v>139</v>
      </c>
      <c r="C7" s="44"/>
    </row>
    <row r="8" spans="1:5" x14ac:dyDescent="0.2">
      <c r="A8" s="2">
        <v>2</v>
      </c>
      <c r="B8" s="2" t="s">
        <v>140</v>
      </c>
      <c r="C8" s="44"/>
    </row>
    <row r="9" spans="1:5" ht="13.5" thickBot="1" x14ac:dyDescent="0.25">
      <c r="A9" s="2">
        <v>3</v>
      </c>
      <c r="B9" s="3" t="s">
        <v>141</v>
      </c>
      <c r="C9" s="45"/>
    </row>
    <row r="10" spans="1:5" ht="13.5" thickBot="1" x14ac:dyDescent="0.25">
      <c r="A10" s="2">
        <v>4</v>
      </c>
      <c r="B10" s="2" t="s">
        <v>142</v>
      </c>
      <c r="C10" s="42" t="str">
        <f>IFERROR(C9/C8,"0%")</f>
        <v>0%</v>
      </c>
    </row>
    <row r="11" spans="1:5" ht="13.5" thickBot="1" x14ac:dyDescent="0.25">
      <c r="A11" s="2">
        <v>5</v>
      </c>
      <c r="B11" s="3" t="s">
        <v>143</v>
      </c>
      <c r="C11" s="65"/>
    </row>
    <row r="12" spans="1:5" ht="13.5" thickBot="1" x14ac:dyDescent="0.25">
      <c r="A12" s="2">
        <v>6</v>
      </c>
      <c r="B12" s="2" t="s">
        <v>144</v>
      </c>
      <c r="C12" s="68">
        <f>C10*C11</f>
        <v>0</v>
      </c>
    </row>
    <row r="13" spans="1:5" x14ac:dyDescent="0.2">
      <c r="A13" s="2">
        <v>7</v>
      </c>
      <c r="B13" s="3" t="s">
        <v>145</v>
      </c>
      <c r="C13" s="47"/>
    </row>
    <row r="14" spans="1:5" x14ac:dyDescent="0.2">
      <c r="A14" s="2">
        <v>8</v>
      </c>
      <c r="B14" s="2" t="s">
        <v>146</v>
      </c>
      <c r="C14" s="44"/>
    </row>
    <row r="16" spans="1:5" x14ac:dyDescent="0.2">
      <c r="B16" s="2" t="s">
        <v>62</v>
      </c>
      <c r="C16" s="4"/>
    </row>
    <row r="17" spans="1:5" x14ac:dyDescent="0.2">
      <c r="A17" s="2">
        <v>9</v>
      </c>
      <c r="B17" s="3" t="s">
        <v>147</v>
      </c>
      <c r="C17" s="44"/>
    </row>
    <row r="18" spans="1:5" x14ac:dyDescent="0.2">
      <c r="A18" s="2">
        <v>10</v>
      </c>
      <c r="B18" s="2" t="s">
        <v>148</v>
      </c>
      <c r="C18" s="44"/>
    </row>
    <row r="19" spans="1:5" x14ac:dyDescent="0.2">
      <c r="A19" s="2">
        <v>11</v>
      </c>
      <c r="B19" s="3" t="s">
        <v>181</v>
      </c>
      <c r="C19" s="44"/>
    </row>
    <row r="20" spans="1:5" x14ac:dyDescent="0.2">
      <c r="A20" s="2">
        <v>12</v>
      </c>
      <c r="B20" s="2" t="s">
        <v>202</v>
      </c>
      <c r="C20" s="59"/>
    </row>
    <row r="21" spans="1:5" x14ac:dyDescent="0.2">
      <c r="A21" s="2">
        <v>13</v>
      </c>
      <c r="B21" s="3" t="s">
        <v>158</v>
      </c>
      <c r="C21" s="44"/>
    </row>
    <row r="23" spans="1:5" x14ac:dyDescent="0.2">
      <c r="B23" s="2" t="s">
        <v>149</v>
      </c>
      <c r="C23" s="4"/>
    </row>
    <row r="24" spans="1:5" x14ac:dyDescent="0.2">
      <c r="A24" s="2">
        <v>14</v>
      </c>
      <c r="B24" s="3" t="s">
        <v>150</v>
      </c>
      <c r="C24" s="44"/>
    </row>
    <row r="25" spans="1:5" x14ac:dyDescent="0.2">
      <c r="A25" s="2">
        <v>15</v>
      </c>
      <c r="B25" s="2" t="s">
        <v>160</v>
      </c>
      <c r="C25" s="59"/>
    </row>
    <row r="26" spans="1:5" x14ac:dyDescent="0.2">
      <c r="A26" s="2">
        <v>16</v>
      </c>
      <c r="B26" s="3" t="s">
        <v>151</v>
      </c>
      <c r="C26" s="44"/>
    </row>
    <row r="28" spans="1:5" ht="13.5" thickBot="1" x14ac:dyDescent="0.25">
      <c r="B28" s="2" t="s">
        <v>152</v>
      </c>
      <c r="C28" s="4" t="s">
        <v>167</v>
      </c>
      <c r="D28" s="4" t="s">
        <v>166</v>
      </c>
      <c r="E28" s="4" t="s">
        <v>168</v>
      </c>
    </row>
    <row r="29" spans="1:5" ht="13.5" thickBot="1" x14ac:dyDescent="0.25">
      <c r="A29" s="2">
        <v>17</v>
      </c>
      <c r="B29" s="3" t="s">
        <v>169</v>
      </c>
      <c r="C29" s="44"/>
      <c r="D29" s="48"/>
      <c r="E29" s="42" t="str">
        <f>IFERROR(D29/C29,"0%")</f>
        <v>0%</v>
      </c>
    </row>
    <row r="30" spans="1:5" ht="13.5" thickBot="1" x14ac:dyDescent="0.25">
      <c r="A30" s="2">
        <v>18</v>
      </c>
      <c r="B30" s="2" t="s">
        <v>170</v>
      </c>
      <c r="C30" s="44"/>
      <c r="D30" s="48"/>
      <c r="E30" s="42" t="str">
        <f t="shared" ref="E30:E32" si="0">IFERROR(D30/C30,"0%")</f>
        <v>0%</v>
      </c>
    </row>
    <row r="31" spans="1:5" ht="13.5" thickBot="1" x14ac:dyDescent="0.25">
      <c r="A31" s="2">
        <v>19</v>
      </c>
      <c r="B31" s="3" t="s">
        <v>171</v>
      </c>
      <c r="C31" s="44"/>
      <c r="D31" s="48"/>
      <c r="E31" s="42" t="str">
        <f t="shared" si="0"/>
        <v>0%</v>
      </c>
    </row>
    <row r="32" spans="1:5" ht="13.5" thickBot="1" x14ac:dyDescent="0.25">
      <c r="A32" s="2">
        <v>20</v>
      </c>
      <c r="B32" s="2" t="s">
        <v>172</v>
      </c>
      <c r="C32" s="44"/>
      <c r="D32" s="48"/>
      <c r="E32" s="42" t="str">
        <f t="shared" si="0"/>
        <v>0%</v>
      </c>
    </row>
    <row r="33" spans="1:5" x14ac:dyDescent="0.2">
      <c r="A33" s="2">
        <v>21</v>
      </c>
      <c r="B33" s="3" t="s">
        <v>182</v>
      </c>
      <c r="C33" s="44"/>
    </row>
    <row r="34" spans="1:5" x14ac:dyDescent="0.2">
      <c r="A34" s="2">
        <v>22</v>
      </c>
      <c r="B34" s="2" t="s">
        <v>153</v>
      </c>
      <c r="C34" s="44"/>
    </row>
    <row r="36" spans="1:5" ht="13.5" thickBot="1" x14ac:dyDescent="0.25">
      <c r="B36" s="2" t="s">
        <v>154</v>
      </c>
      <c r="C36" s="4" t="s">
        <v>162</v>
      </c>
      <c r="D36" s="4" t="s">
        <v>163</v>
      </c>
      <c r="E36" s="4" t="s">
        <v>164</v>
      </c>
    </row>
    <row r="37" spans="1:5" ht="13.5" thickBot="1" x14ac:dyDescent="0.25">
      <c r="A37" s="2">
        <v>23</v>
      </c>
      <c r="B37" s="37" t="s">
        <v>165</v>
      </c>
      <c r="C37" s="44"/>
      <c r="D37" s="48"/>
      <c r="E37" s="69" t="str">
        <f>IFERROR(D37/C37,"0")</f>
        <v>0</v>
      </c>
    </row>
    <row r="38" spans="1:5" ht="13.5" thickBot="1" x14ac:dyDescent="0.25">
      <c r="A38" s="2">
        <v>24</v>
      </c>
      <c r="B38" s="37" t="s">
        <v>165</v>
      </c>
      <c r="C38" s="44"/>
      <c r="D38" s="48"/>
      <c r="E38" s="69" t="str">
        <f t="shared" ref="E38:E41" si="1">IFERROR(D38/C38,"0")</f>
        <v>0</v>
      </c>
    </row>
    <row r="39" spans="1:5" ht="13.5" thickBot="1" x14ac:dyDescent="0.25">
      <c r="A39" s="2">
        <v>25</v>
      </c>
      <c r="B39" s="37" t="s">
        <v>165</v>
      </c>
      <c r="C39" s="44"/>
      <c r="D39" s="48"/>
      <c r="E39" s="69" t="str">
        <f t="shared" si="1"/>
        <v>0</v>
      </c>
    </row>
    <row r="40" spans="1:5" ht="13.5" thickBot="1" x14ac:dyDescent="0.25">
      <c r="A40" s="2">
        <v>26</v>
      </c>
      <c r="B40" s="37" t="s">
        <v>165</v>
      </c>
      <c r="C40" s="44"/>
      <c r="D40" s="48"/>
      <c r="E40" s="69" t="str">
        <f t="shared" si="1"/>
        <v>0</v>
      </c>
    </row>
    <row r="41" spans="1:5" ht="13.5" thickBot="1" x14ac:dyDescent="0.25">
      <c r="A41" s="2">
        <v>27</v>
      </c>
      <c r="B41" s="37" t="s">
        <v>165</v>
      </c>
      <c r="C41" s="44"/>
      <c r="D41" s="48"/>
      <c r="E41" s="69" t="str">
        <f t="shared" si="1"/>
        <v>0</v>
      </c>
    </row>
    <row r="42" spans="1:5" x14ac:dyDescent="0.2">
      <c r="A42" s="2">
        <v>28</v>
      </c>
      <c r="B42" s="2" t="s">
        <v>155</v>
      </c>
      <c r="C42" s="44"/>
    </row>
    <row r="44" spans="1:5" ht="13.5" thickBot="1" x14ac:dyDescent="0.25">
      <c r="B44" s="2" t="s">
        <v>156</v>
      </c>
      <c r="C44" s="4" t="s">
        <v>167</v>
      </c>
      <c r="D44" s="4" t="s">
        <v>166</v>
      </c>
      <c r="E44" s="4" t="s">
        <v>168</v>
      </c>
    </row>
    <row r="45" spans="1:5" ht="13.5" thickBot="1" x14ac:dyDescent="0.25">
      <c r="A45" s="2">
        <v>29</v>
      </c>
      <c r="B45" s="3" t="s">
        <v>173</v>
      </c>
      <c r="C45" s="44"/>
      <c r="D45" s="48"/>
      <c r="E45" s="42" t="str">
        <f>IFERROR(D45/C45,"0%")</f>
        <v>0%</v>
      </c>
    </row>
    <row r="46" spans="1:5" x14ac:dyDescent="0.2">
      <c r="A46" s="2">
        <v>30</v>
      </c>
      <c r="B46" s="2" t="s">
        <v>157</v>
      </c>
      <c r="C46" s="44"/>
    </row>
  </sheetData>
  <sheetProtection password="E641" sheet="1" objects="1" scenarios="1" selectLockedCells="1"/>
  <pageMargins left="0.5" right="0.5" top="0.5" bottom="0.5" header="0.3" footer="0.3"/>
  <pageSetup orientation="portrait" r:id="rId1"/>
  <headerFooter>
    <oddHeader>&amp;C&amp;"-,Bold"&amp;10SCHEDULE &amp;A - OPERATIONAL STATISTICS</oddHead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E46"/>
  <sheetViews>
    <sheetView showGridLines="0" view="pageLayout" zoomScaleNormal="100" workbookViewId="0">
      <selection activeCell="C13" sqref="C13"/>
    </sheetView>
  </sheetViews>
  <sheetFormatPr defaultColWidth="9.140625" defaultRowHeight="12.75" x14ac:dyDescent="0.2"/>
  <cols>
    <col min="1" max="1" width="2.85546875" style="2" bestFit="1" customWidth="1"/>
    <col min="2" max="2" width="37.5703125" style="2" customWidth="1"/>
    <col min="3" max="5" width="18.28515625" style="2" customWidth="1"/>
    <col min="6" max="16384" width="9.140625" style="2"/>
  </cols>
  <sheetData>
    <row r="1" spans="1:5" x14ac:dyDescent="0.2">
      <c r="B1" s="6" t="str">
        <f>"CONCESSIONER: "&amp;'Concessioner Info'!$B$5:$D$5&amp;" - "&amp;'Concessioner Info'!$B$6:$D$6</f>
        <v xml:space="preserve">CONCESSIONER:  - </v>
      </c>
      <c r="C1" s="5"/>
      <c r="D1" s="5"/>
      <c r="E1" s="7" t="str">
        <f>"PERIOD ENDING: "&amp;TEXT(IF('Concessioner Info'!$D$3="","MM/DD/YYYY",'Concessioner Info'!$D$3),"MM/DD/YYY")</f>
        <v>PERIOD ENDING: MM/DD/YYYY</v>
      </c>
    </row>
    <row r="3" spans="1:5" x14ac:dyDescent="0.2">
      <c r="B3" s="2" t="s">
        <v>138</v>
      </c>
      <c r="C3" s="37"/>
    </row>
    <row r="4" spans="1:5" x14ac:dyDescent="0.2">
      <c r="B4" s="2" t="s">
        <v>161</v>
      </c>
      <c r="C4" s="43"/>
    </row>
    <row r="6" spans="1:5" x14ac:dyDescent="0.2">
      <c r="B6" s="2" t="s">
        <v>53</v>
      </c>
      <c r="C6" s="4"/>
    </row>
    <row r="7" spans="1:5" x14ac:dyDescent="0.2">
      <c r="A7" s="2">
        <v>1</v>
      </c>
      <c r="B7" s="3" t="s">
        <v>139</v>
      </c>
      <c r="C7" s="44"/>
    </row>
    <row r="8" spans="1:5" x14ac:dyDescent="0.2">
      <c r="A8" s="2">
        <v>2</v>
      </c>
      <c r="B8" s="2" t="s">
        <v>140</v>
      </c>
      <c r="C8" s="44"/>
    </row>
    <row r="9" spans="1:5" ht="13.5" thickBot="1" x14ac:dyDescent="0.25">
      <c r="A9" s="2">
        <v>3</v>
      </c>
      <c r="B9" s="3" t="s">
        <v>141</v>
      </c>
      <c r="C9" s="45"/>
    </row>
    <row r="10" spans="1:5" ht="13.5" thickBot="1" x14ac:dyDescent="0.25">
      <c r="A10" s="2">
        <v>4</v>
      </c>
      <c r="B10" s="2" t="s">
        <v>142</v>
      </c>
      <c r="C10" s="42" t="str">
        <f>IFERROR(C9/C8,"0%")</f>
        <v>0%</v>
      </c>
    </row>
    <row r="11" spans="1:5" ht="13.5" thickBot="1" x14ac:dyDescent="0.25">
      <c r="A11" s="2">
        <v>5</v>
      </c>
      <c r="B11" s="3" t="s">
        <v>143</v>
      </c>
      <c r="C11" s="65"/>
    </row>
    <row r="12" spans="1:5" ht="13.5" thickBot="1" x14ac:dyDescent="0.25">
      <c r="A12" s="2">
        <v>6</v>
      </c>
      <c r="B12" s="2" t="s">
        <v>144</v>
      </c>
      <c r="C12" s="68">
        <f>C10*C11</f>
        <v>0</v>
      </c>
    </row>
    <row r="13" spans="1:5" x14ac:dyDescent="0.2">
      <c r="A13" s="2">
        <v>7</v>
      </c>
      <c r="B13" s="3" t="s">
        <v>145</v>
      </c>
      <c r="C13" s="47"/>
    </row>
    <row r="14" spans="1:5" x14ac:dyDescent="0.2">
      <c r="A14" s="2">
        <v>8</v>
      </c>
      <c r="B14" s="2" t="s">
        <v>146</v>
      </c>
      <c r="C14" s="44"/>
    </row>
    <row r="16" spans="1:5" x14ac:dyDescent="0.2">
      <c r="B16" s="2" t="s">
        <v>62</v>
      </c>
      <c r="C16" s="4"/>
    </row>
    <row r="17" spans="1:5" x14ac:dyDescent="0.2">
      <c r="A17" s="2">
        <v>9</v>
      </c>
      <c r="B17" s="3" t="s">
        <v>147</v>
      </c>
      <c r="C17" s="44"/>
    </row>
    <row r="18" spans="1:5" x14ac:dyDescent="0.2">
      <c r="A18" s="2">
        <v>10</v>
      </c>
      <c r="B18" s="2" t="s">
        <v>148</v>
      </c>
      <c r="C18" s="44"/>
    </row>
    <row r="19" spans="1:5" x14ac:dyDescent="0.2">
      <c r="A19" s="2">
        <v>11</v>
      </c>
      <c r="B19" s="3" t="s">
        <v>181</v>
      </c>
      <c r="C19" s="44"/>
    </row>
    <row r="20" spans="1:5" x14ac:dyDescent="0.2">
      <c r="A20" s="2">
        <v>12</v>
      </c>
      <c r="B20" s="2" t="s">
        <v>202</v>
      </c>
      <c r="C20" s="59"/>
    </row>
    <row r="21" spans="1:5" x14ac:dyDescent="0.2">
      <c r="A21" s="2">
        <v>13</v>
      </c>
      <c r="B21" s="3" t="s">
        <v>158</v>
      </c>
      <c r="C21" s="44"/>
    </row>
    <row r="23" spans="1:5" x14ac:dyDescent="0.2">
      <c r="B23" s="2" t="s">
        <v>149</v>
      </c>
      <c r="C23" s="4"/>
    </row>
    <row r="24" spans="1:5" x14ac:dyDescent="0.2">
      <c r="A24" s="2">
        <v>14</v>
      </c>
      <c r="B24" s="3" t="s">
        <v>150</v>
      </c>
      <c r="C24" s="44"/>
    </row>
    <row r="25" spans="1:5" x14ac:dyDescent="0.2">
      <c r="A25" s="2">
        <v>15</v>
      </c>
      <c r="B25" s="2" t="s">
        <v>160</v>
      </c>
      <c r="C25" s="59"/>
    </row>
    <row r="26" spans="1:5" x14ac:dyDescent="0.2">
      <c r="A26" s="2">
        <v>16</v>
      </c>
      <c r="B26" s="3" t="s">
        <v>151</v>
      </c>
      <c r="C26" s="44"/>
    </row>
    <row r="28" spans="1:5" ht="13.5" thickBot="1" x14ac:dyDescent="0.25">
      <c r="B28" s="2" t="s">
        <v>152</v>
      </c>
      <c r="C28" s="4" t="s">
        <v>167</v>
      </c>
      <c r="D28" s="4" t="s">
        <v>166</v>
      </c>
      <c r="E28" s="4" t="s">
        <v>168</v>
      </c>
    </row>
    <row r="29" spans="1:5" ht="13.5" thickBot="1" x14ac:dyDescent="0.25">
      <c r="A29" s="2">
        <v>17</v>
      </c>
      <c r="B29" s="3" t="s">
        <v>169</v>
      </c>
      <c r="C29" s="44"/>
      <c r="D29" s="48"/>
      <c r="E29" s="42" t="str">
        <f>IFERROR(D29/C29,"0%")</f>
        <v>0%</v>
      </c>
    </row>
    <row r="30" spans="1:5" ht="13.5" thickBot="1" x14ac:dyDescent="0.25">
      <c r="A30" s="2">
        <v>18</v>
      </c>
      <c r="B30" s="2" t="s">
        <v>170</v>
      </c>
      <c r="C30" s="44"/>
      <c r="D30" s="48"/>
      <c r="E30" s="42" t="str">
        <f t="shared" ref="E30:E32" si="0">IFERROR(D30/C30,"0%")</f>
        <v>0%</v>
      </c>
    </row>
    <row r="31" spans="1:5" ht="13.5" thickBot="1" x14ac:dyDescent="0.25">
      <c r="A31" s="2">
        <v>19</v>
      </c>
      <c r="B31" s="3" t="s">
        <v>171</v>
      </c>
      <c r="C31" s="44"/>
      <c r="D31" s="48"/>
      <c r="E31" s="42" t="str">
        <f t="shared" si="0"/>
        <v>0%</v>
      </c>
    </row>
    <row r="32" spans="1:5" ht="13.5" thickBot="1" x14ac:dyDescent="0.25">
      <c r="A32" s="2">
        <v>20</v>
      </c>
      <c r="B32" s="2" t="s">
        <v>172</v>
      </c>
      <c r="C32" s="44"/>
      <c r="D32" s="48"/>
      <c r="E32" s="42" t="str">
        <f t="shared" si="0"/>
        <v>0%</v>
      </c>
    </row>
    <row r="33" spans="1:5" x14ac:dyDescent="0.2">
      <c r="A33" s="2">
        <v>21</v>
      </c>
      <c r="B33" s="3" t="s">
        <v>182</v>
      </c>
      <c r="C33" s="44"/>
    </row>
    <row r="34" spans="1:5" x14ac:dyDescent="0.2">
      <c r="A34" s="2">
        <v>22</v>
      </c>
      <c r="B34" s="2" t="s">
        <v>153</v>
      </c>
      <c r="C34" s="44"/>
    </row>
    <row r="36" spans="1:5" ht="13.5" thickBot="1" x14ac:dyDescent="0.25">
      <c r="B36" s="2" t="s">
        <v>154</v>
      </c>
      <c r="C36" s="4" t="s">
        <v>162</v>
      </c>
      <c r="D36" s="4" t="s">
        <v>163</v>
      </c>
      <c r="E36" s="4" t="s">
        <v>164</v>
      </c>
    </row>
    <row r="37" spans="1:5" ht="13.5" thickBot="1" x14ac:dyDescent="0.25">
      <c r="A37" s="2">
        <v>23</v>
      </c>
      <c r="B37" s="37" t="s">
        <v>165</v>
      </c>
      <c r="C37" s="44"/>
      <c r="D37" s="48"/>
      <c r="E37" s="69" t="str">
        <f>IFERROR(D37/C37,"0")</f>
        <v>0</v>
      </c>
    </row>
    <row r="38" spans="1:5" ht="13.5" thickBot="1" x14ac:dyDescent="0.25">
      <c r="A38" s="2">
        <v>24</v>
      </c>
      <c r="B38" s="37" t="s">
        <v>165</v>
      </c>
      <c r="C38" s="44"/>
      <c r="D38" s="48"/>
      <c r="E38" s="69" t="str">
        <f t="shared" ref="E38:E41" si="1">IFERROR(D38/C38,"0")</f>
        <v>0</v>
      </c>
    </row>
    <row r="39" spans="1:5" ht="13.5" thickBot="1" x14ac:dyDescent="0.25">
      <c r="A39" s="2">
        <v>25</v>
      </c>
      <c r="B39" s="37" t="s">
        <v>165</v>
      </c>
      <c r="C39" s="44"/>
      <c r="D39" s="48"/>
      <c r="E39" s="69" t="str">
        <f t="shared" si="1"/>
        <v>0</v>
      </c>
    </row>
    <row r="40" spans="1:5" ht="13.5" thickBot="1" x14ac:dyDescent="0.25">
      <c r="A40" s="2">
        <v>26</v>
      </c>
      <c r="B40" s="37" t="s">
        <v>165</v>
      </c>
      <c r="C40" s="44"/>
      <c r="D40" s="48"/>
      <c r="E40" s="69" t="str">
        <f t="shared" si="1"/>
        <v>0</v>
      </c>
    </row>
    <row r="41" spans="1:5" ht="13.5" thickBot="1" x14ac:dyDescent="0.25">
      <c r="A41" s="2">
        <v>27</v>
      </c>
      <c r="B41" s="37" t="s">
        <v>165</v>
      </c>
      <c r="C41" s="44"/>
      <c r="D41" s="48"/>
      <c r="E41" s="69" t="str">
        <f t="shared" si="1"/>
        <v>0</v>
      </c>
    </row>
    <row r="42" spans="1:5" x14ac:dyDescent="0.2">
      <c r="A42" s="2">
        <v>28</v>
      </c>
      <c r="B42" s="2" t="s">
        <v>155</v>
      </c>
      <c r="C42" s="44"/>
    </row>
    <row r="44" spans="1:5" ht="13.5" thickBot="1" x14ac:dyDescent="0.25">
      <c r="B44" s="2" t="s">
        <v>156</v>
      </c>
      <c r="C44" s="4" t="s">
        <v>167</v>
      </c>
      <c r="D44" s="4" t="s">
        <v>166</v>
      </c>
      <c r="E44" s="4" t="s">
        <v>168</v>
      </c>
    </row>
    <row r="45" spans="1:5" ht="13.5" thickBot="1" x14ac:dyDescent="0.25">
      <c r="A45" s="2">
        <v>29</v>
      </c>
      <c r="B45" s="3" t="s">
        <v>173</v>
      </c>
      <c r="C45" s="44"/>
      <c r="D45" s="48"/>
      <c r="E45" s="42" t="str">
        <f>IFERROR(D45/C45,"0%")</f>
        <v>0%</v>
      </c>
    </row>
    <row r="46" spans="1:5" x14ac:dyDescent="0.2">
      <c r="A46" s="2">
        <v>30</v>
      </c>
      <c r="B46" s="2" t="s">
        <v>157</v>
      </c>
      <c r="C46" s="44"/>
    </row>
  </sheetData>
  <sheetProtection password="E641" sheet="1" objects="1" scenarios="1" selectLockedCells="1"/>
  <pageMargins left="0.5" right="0.5" top="0.5" bottom="0.5" header="0.3" footer="0.3"/>
  <pageSetup orientation="portrait" r:id="rId1"/>
  <headerFooter>
    <oddHeader>&amp;C&amp;"-,Bold"&amp;10SCHEDULE &amp;A - OPERATIONAL STATISTICS</oddHeader>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E46"/>
  <sheetViews>
    <sheetView showGridLines="0" view="pageLayout" zoomScaleNormal="100" workbookViewId="0">
      <selection activeCell="C4" sqref="C4"/>
    </sheetView>
  </sheetViews>
  <sheetFormatPr defaultColWidth="9.140625" defaultRowHeight="12.75" x14ac:dyDescent="0.2"/>
  <cols>
    <col min="1" max="1" width="2.85546875" style="2" bestFit="1" customWidth="1"/>
    <col min="2" max="2" width="37.5703125" style="2" customWidth="1"/>
    <col min="3" max="5" width="18.28515625" style="2" customWidth="1"/>
    <col min="6" max="16384" width="9.140625" style="2"/>
  </cols>
  <sheetData>
    <row r="1" spans="1:5" x14ac:dyDescent="0.2">
      <c r="B1" s="6" t="str">
        <f>"CONCESSIONER: "&amp;'Concessioner Info'!$B$5:$D$5&amp;" - "&amp;'Concessioner Info'!$B$6:$D$6</f>
        <v xml:space="preserve">CONCESSIONER:  - </v>
      </c>
      <c r="C1" s="5"/>
      <c r="D1" s="5"/>
      <c r="E1" s="7" t="str">
        <f>"PERIOD ENDING: "&amp;TEXT(IF('Concessioner Info'!$D$3="","MM/DD/YYYY",'Concessioner Info'!$D$3),"MM/DD/YYY")</f>
        <v>PERIOD ENDING: MM/DD/YYYY</v>
      </c>
    </row>
    <row r="3" spans="1:5" x14ac:dyDescent="0.2">
      <c r="B3" s="2" t="s">
        <v>138</v>
      </c>
      <c r="C3" s="37"/>
    </row>
    <row r="4" spans="1:5" x14ac:dyDescent="0.2">
      <c r="B4" s="2" t="s">
        <v>161</v>
      </c>
      <c r="C4" s="43"/>
    </row>
    <row r="6" spans="1:5" x14ac:dyDescent="0.2">
      <c r="B6" s="2" t="s">
        <v>53</v>
      </c>
      <c r="C6" s="4"/>
    </row>
    <row r="7" spans="1:5" x14ac:dyDescent="0.2">
      <c r="A7" s="2">
        <v>1</v>
      </c>
      <c r="B7" s="3" t="s">
        <v>139</v>
      </c>
      <c r="C7" s="44"/>
    </row>
    <row r="8" spans="1:5" x14ac:dyDescent="0.2">
      <c r="A8" s="2">
        <v>2</v>
      </c>
      <c r="B8" s="2" t="s">
        <v>140</v>
      </c>
      <c r="C8" s="44"/>
    </row>
    <row r="9" spans="1:5" ht="13.5" thickBot="1" x14ac:dyDescent="0.25">
      <c r="A9" s="2">
        <v>3</v>
      </c>
      <c r="B9" s="3" t="s">
        <v>141</v>
      </c>
      <c r="C9" s="45"/>
    </row>
    <row r="10" spans="1:5" ht="13.5" thickBot="1" x14ac:dyDescent="0.25">
      <c r="A10" s="2">
        <v>4</v>
      </c>
      <c r="B10" s="2" t="s">
        <v>142</v>
      </c>
      <c r="C10" s="42" t="str">
        <f>IFERROR(C9/C8,"0%")</f>
        <v>0%</v>
      </c>
    </row>
    <row r="11" spans="1:5" ht="13.5" thickBot="1" x14ac:dyDescent="0.25">
      <c r="A11" s="2">
        <v>5</v>
      </c>
      <c r="B11" s="3" t="s">
        <v>143</v>
      </c>
      <c r="C11" s="65"/>
    </row>
    <row r="12" spans="1:5" ht="13.5" thickBot="1" x14ac:dyDescent="0.25">
      <c r="A12" s="2">
        <v>6</v>
      </c>
      <c r="B12" s="2" t="s">
        <v>144</v>
      </c>
      <c r="C12" s="68">
        <f>C10*C11</f>
        <v>0</v>
      </c>
    </row>
    <row r="13" spans="1:5" x14ac:dyDescent="0.2">
      <c r="A13" s="2">
        <v>7</v>
      </c>
      <c r="B13" s="3" t="s">
        <v>145</v>
      </c>
      <c r="C13" s="47"/>
    </row>
    <row r="14" spans="1:5" x14ac:dyDescent="0.2">
      <c r="A14" s="2">
        <v>8</v>
      </c>
      <c r="B14" s="2" t="s">
        <v>146</v>
      </c>
      <c r="C14" s="44"/>
    </row>
    <row r="16" spans="1:5" x14ac:dyDescent="0.2">
      <c r="B16" s="2" t="s">
        <v>62</v>
      </c>
      <c r="C16" s="4"/>
    </row>
    <row r="17" spans="1:5" x14ac:dyDescent="0.2">
      <c r="A17" s="2">
        <v>9</v>
      </c>
      <c r="B17" s="3" t="s">
        <v>147</v>
      </c>
      <c r="C17" s="44"/>
    </row>
    <row r="18" spans="1:5" x14ac:dyDescent="0.2">
      <c r="A18" s="2">
        <v>10</v>
      </c>
      <c r="B18" s="2" t="s">
        <v>148</v>
      </c>
      <c r="C18" s="44"/>
    </row>
    <row r="19" spans="1:5" x14ac:dyDescent="0.2">
      <c r="A19" s="2">
        <v>11</v>
      </c>
      <c r="B19" s="3" t="s">
        <v>181</v>
      </c>
      <c r="C19" s="44"/>
    </row>
    <row r="20" spans="1:5" x14ac:dyDescent="0.2">
      <c r="A20" s="2">
        <v>12</v>
      </c>
      <c r="B20" s="2" t="s">
        <v>202</v>
      </c>
      <c r="C20" s="59"/>
    </row>
    <row r="21" spans="1:5" x14ac:dyDescent="0.2">
      <c r="A21" s="2">
        <v>13</v>
      </c>
      <c r="B21" s="3" t="s">
        <v>158</v>
      </c>
      <c r="C21" s="44"/>
    </row>
    <row r="23" spans="1:5" x14ac:dyDescent="0.2">
      <c r="B23" s="2" t="s">
        <v>149</v>
      </c>
      <c r="C23" s="4"/>
    </row>
    <row r="24" spans="1:5" x14ac:dyDescent="0.2">
      <c r="A24" s="2">
        <v>14</v>
      </c>
      <c r="B24" s="3" t="s">
        <v>150</v>
      </c>
      <c r="C24" s="44"/>
    </row>
    <row r="25" spans="1:5" x14ac:dyDescent="0.2">
      <c r="A25" s="2">
        <v>15</v>
      </c>
      <c r="B25" s="2" t="s">
        <v>160</v>
      </c>
      <c r="C25" s="59"/>
    </row>
    <row r="26" spans="1:5" x14ac:dyDescent="0.2">
      <c r="A26" s="2">
        <v>16</v>
      </c>
      <c r="B26" s="3" t="s">
        <v>151</v>
      </c>
      <c r="C26" s="44"/>
    </row>
    <row r="28" spans="1:5" ht="13.5" thickBot="1" x14ac:dyDescent="0.25">
      <c r="B28" s="2" t="s">
        <v>152</v>
      </c>
      <c r="C28" s="4" t="s">
        <v>167</v>
      </c>
      <c r="D28" s="4" t="s">
        <v>166</v>
      </c>
      <c r="E28" s="4" t="s">
        <v>168</v>
      </c>
    </row>
    <row r="29" spans="1:5" ht="13.5" thickBot="1" x14ac:dyDescent="0.25">
      <c r="A29" s="2">
        <v>17</v>
      </c>
      <c r="B29" s="3" t="s">
        <v>169</v>
      </c>
      <c r="C29" s="44"/>
      <c r="D29" s="48"/>
      <c r="E29" s="42" t="str">
        <f>IFERROR(D29/C29,"0%")</f>
        <v>0%</v>
      </c>
    </row>
    <row r="30" spans="1:5" ht="13.5" thickBot="1" x14ac:dyDescent="0.25">
      <c r="A30" s="2">
        <v>18</v>
      </c>
      <c r="B30" s="2" t="s">
        <v>170</v>
      </c>
      <c r="C30" s="44"/>
      <c r="D30" s="48"/>
      <c r="E30" s="42" t="str">
        <f t="shared" ref="E30:E32" si="0">IFERROR(D30/C30,"0%")</f>
        <v>0%</v>
      </c>
    </row>
    <row r="31" spans="1:5" ht="13.5" thickBot="1" x14ac:dyDescent="0.25">
      <c r="A31" s="2">
        <v>19</v>
      </c>
      <c r="B31" s="3" t="s">
        <v>171</v>
      </c>
      <c r="C31" s="44"/>
      <c r="D31" s="48"/>
      <c r="E31" s="42" t="str">
        <f t="shared" si="0"/>
        <v>0%</v>
      </c>
    </row>
    <row r="32" spans="1:5" ht="13.5" thickBot="1" x14ac:dyDescent="0.25">
      <c r="A32" s="2">
        <v>20</v>
      </c>
      <c r="B32" s="2" t="s">
        <v>172</v>
      </c>
      <c r="C32" s="44"/>
      <c r="D32" s="48"/>
      <c r="E32" s="42" t="str">
        <f t="shared" si="0"/>
        <v>0%</v>
      </c>
    </row>
    <row r="33" spans="1:5" x14ac:dyDescent="0.2">
      <c r="A33" s="2">
        <v>21</v>
      </c>
      <c r="B33" s="3" t="s">
        <v>182</v>
      </c>
      <c r="C33" s="44"/>
    </row>
    <row r="34" spans="1:5" x14ac:dyDescent="0.2">
      <c r="A34" s="2">
        <v>22</v>
      </c>
      <c r="B34" s="2" t="s">
        <v>153</v>
      </c>
      <c r="C34" s="44"/>
    </row>
    <row r="36" spans="1:5" ht="13.5" thickBot="1" x14ac:dyDescent="0.25">
      <c r="B36" s="2" t="s">
        <v>154</v>
      </c>
      <c r="C36" s="4" t="s">
        <v>162</v>
      </c>
      <c r="D36" s="4" t="s">
        <v>163</v>
      </c>
      <c r="E36" s="4" t="s">
        <v>164</v>
      </c>
    </row>
    <row r="37" spans="1:5" ht="13.5" thickBot="1" x14ac:dyDescent="0.25">
      <c r="A37" s="2">
        <v>23</v>
      </c>
      <c r="B37" s="37" t="s">
        <v>165</v>
      </c>
      <c r="C37" s="44"/>
      <c r="D37" s="48"/>
      <c r="E37" s="69" t="str">
        <f>IFERROR(D37/C37,"0")</f>
        <v>0</v>
      </c>
    </row>
    <row r="38" spans="1:5" ht="13.5" thickBot="1" x14ac:dyDescent="0.25">
      <c r="A38" s="2">
        <v>24</v>
      </c>
      <c r="B38" s="37" t="s">
        <v>165</v>
      </c>
      <c r="C38" s="44"/>
      <c r="D38" s="48"/>
      <c r="E38" s="69" t="str">
        <f t="shared" ref="E38:E41" si="1">IFERROR(D38/C38,"0")</f>
        <v>0</v>
      </c>
    </row>
    <row r="39" spans="1:5" ht="13.5" thickBot="1" x14ac:dyDescent="0.25">
      <c r="A39" s="2">
        <v>25</v>
      </c>
      <c r="B39" s="37" t="s">
        <v>165</v>
      </c>
      <c r="C39" s="44"/>
      <c r="D39" s="48"/>
      <c r="E39" s="69" t="str">
        <f t="shared" si="1"/>
        <v>0</v>
      </c>
    </row>
    <row r="40" spans="1:5" ht="13.5" thickBot="1" x14ac:dyDescent="0.25">
      <c r="A40" s="2">
        <v>26</v>
      </c>
      <c r="B40" s="37" t="s">
        <v>165</v>
      </c>
      <c r="C40" s="44"/>
      <c r="D40" s="48"/>
      <c r="E40" s="69" t="str">
        <f t="shared" si="1"/>
        <v>0</v>
      </c>
    </row>
    <row r="41" spans="1:5" ht="13.5" thickBot="1" x14ac:dyDescent="0.25">
      <c r="A41" s="2">
        <v>27</v>
      </c>
      <c r="B41" s="37" t="s">
        <v>165</v>
      </c>
      <c r="C41" s="44"/>
      <c r="D41" s="48"/>
      <c r="E41" s="69" t="str">
        <f t="shared" si="1"/>
        <v>0</v>
      </c>
    </row>
    <row r="42" spans="1:5" x14ac:dyDescent="0.2">
      <c r="A42" s="2">
        <v>28</v>
      </c>
      <c r="B42" s="2" t="s">
        <v>155</v>
      </c>
      <c r="C42" s="44"/>
    </row>
    <row r="44" spans="1:5" ht="13.5" thickBot="1" x14ac:dyDescent="0.25">
      <c r="B44" s="2" t="s">
        <v>156</v>
      </c>
      <c r="C44" s="4" t="s">
        <v>167</v>
      </c>
      <c r="D44" s="4" t="s">
        <v>166</v>
      </c>
      <c r="E44" s="4" t="s">
        <v>168</v>
      </c>
    </row>
    <row r="45" spans="1:5" ht="13.5" thickBot="1" x14ac:dyDescent="0.25">
      <c r="A45" s="2">
        <v>29</v>
      </c>
      <c r="B45" s="3" t="s">
        <v>173</v>
      </c>
      <c r="C45" s="44"/>
      <c r="D45" s="48"/>
      <c r="E45" s="42" t="str">
        <f>IFERROR(D45/C45,"0%")</f>
        <v>0%</v>
      </c>
    </row>
    <row r="46" spans="1:5" x14ac:dyDescent="0.2">
      <c r="A46" s="2">
        <v>30</v>
      </c>
      <c r="B46" s="2" t="s">
        <v>157</v>
      </c>
      <c r="C46" s="44"/>
    </row>
  </sheetData>
  <sheetProtection password="E641" sheet="1" objects="1" scenarios="1" selectLockedCells="1"/>
  <pageMargins left="0.5" right="0.5" top="0.5" bottom="0.5" header="0.3" footer="0.3"/>
  <pageSetup orientation="portrait" r:id="rId1"/>
  <headerFooter>
    <oddHeader>&amp;C&amp;"-,Bold"&amp;10SCHEDULE &amp;A - OPERATIONAL STATISTICS</oddHeader>
    <oddFooter>&amp;CPage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tabColor theme="1"/>
  </sheetPr>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dimension ref="A1:D8"/>
  <sheetViews>
    <sheetView workbookViewId="0">
      <selection activeCell="D22" sqref="D22"/>
    </sheetView>
  </sheetViews>
  <sheetFormatPr defaultRowHeight="15" x14ac:dyDescent="0.25"/>
  <cols>
    <col min="1" max="1" width="30.7109375" bestFit="1" customWidth="1"/>
    <col min="2" max="2" width="26.7109375" bestFit="1" customWidth="1"/>
    <col min="3" max="3" width="32.28515625" bestFit="1" customWidth="1"/>
    <col min="4" max="4" width="53.85546875" bestFit="1" customWidth="1"/>
  </cols>
  <sheetData>
    <row r="1" spans="1:4" x14ac:dyDescent="0.25">
      <c r="A1" s="1" t="s">
        <v>219</v>
      </c>
      <c r="B1" s="1" t="s">
        <v>242</v>
      </c>
      <c r="C1" s="1" t="s">
        <v>252</v>
      </c>
      <c r="D1" s="1" t="s">
        <v>247</v>
      </c>
    </row>
    <row r="2" spans="1:4" x14ac:dyDescent="0.25">
      <c r="A2" t="s">
        <v>220</v>
      </c>
      <c r="B2" t="s">
        <v>243</v>
      </c>
      <c r="C2" t="s">
        <v>248</v>
      </c>
      <c r="D2" t="s">
        <v>253</v>
      </c>
    </row>
    <row r="3" spans="1:4" x14ac:dyDescent="0.25">
      <c r="A3" t="s">
        <v>221</v>
      </c>
      <c r="B3" t="s">
        <v>244</v>
      </c>
      <c r="C3" t="s">
        <v>249</v>
      </c>
      <c r="D3" t="s">
        <v>254</v>
      </c>
    </row>
    <row r="4" spans="1:4" x14ac:dyDescent="0.25">
      <c r="A4" t="s">
        <v>222</v>
      </c>
      <c r="C4" t="s">
        <v>250</v>
      </c>
      <c r="D4" t="s">
        <v>255</v>
      </c>
    </row>
    <row r="5" spans="1:4" x14ac:dyDescent="0.25">
      <c r="A5" t="s">
        <v>223</v>
      </c>
    </row>
    <row r="6" spans="1:4" x14ac:dyDescent="0.25">
      <c r="A6" t="s">
        <v>224</v>
      </c>
    </row>
    <row r="7" spans="1:4" x14ac:dyDescent="0.25">
      <c r="A7" t="s">
        <v>225</v>
      </c>
    </row>
    <row r="8" spans="1:4" x14ac:dyDescent="0.25">
      <c r="A8" t="s">
        <v>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1"/>
    <pageSetUpPr fitToPage="1"/>
  </sheetPr>
  <dimension ref="A1:B16"/>
  <sheetViews>
    <sheetView showGridLines="0" tabSelected="1" view="pageLayout" zoomScale="85" zoomScaleNormal="100" zoomScalePageLayoutView="85" workbookViewId="0">
      <selection activeCell="B22" sqref="B22"/>
    </sheetView>
  </sheetViews>
  <sheetFormatPr defaultColWidth="9.140625" defaultRowHeight="12.75" x14ac:dyDescent="0.2"/>
  <cols>
    <col min="1" max="1" width="0.140625" style="16" customWidth="1"/>
    <col min="2" max="2" width="91.140625" style="16" customWidth="1"/>
    <col min="3" max="16384" width="9.140625" style="16"/>
  </cols>
  <sheetData>
    <row r="1" spans="1:2" x14ac:dyDescent="0.2">
      <c r="B1" s="19" t="s">
        <v>291</v>
      </c>
    </row>
    <row r="2" spans="1:2" x14ac:dyDescent="0.2">
      <c r="B2" s="19"/>
    </row>
    <row r="3" spans="1:2" x14ac:dyDescent="0.2">
      <c r="B3" s="19" t="s">
        <v>292</v>
      </c>
    </row>
    <row r="4" spans="1:2" ht="336" customHeight="1" x14ac:dyDescent="0.2">
      <c r="A4" s="8"/>
      <c r="B4" s="20" t="s">
        <v>295</v>
      </c>
    </row>
    <row r="5" spans="1:2" x14ac:dyDescent="0.2">
      <c r="A5" s="8"/>
      <c r="B5" s="17"/>
    </row>
    <row r="6" spans="1:2" x14ac:dyDescent="0.2">
      <c r="A6" s="8"/>
      <c r="B6" s="18" t="s">
        <v>293</v>
      </c>
    </row>
    <row r="7" spans="1:2" ht="68.45" customHeight="1" x14ac:dyDescent="0.2">
      <c r="A7" s="8"/>
      <c r="B7" s="17" t="s">
        <v>297</v>
      </c>
    </row>
    <row r="8" spans="1:2" x14ac:dyDescent="0.2">
      <c r="A8" s="8"/>
      <c r="B8" s="17"/>
    </row>
    <row r="9" spans="1:2" x14ac:dyDescent="0.2">
      <c r="A9" s="8"/>
      <c r="B9" s="18" t="s">
        <v>294</v>
      </c>
    </row>
    <row r="10" spans="1:2" ht="63.75" x14ac:dyDescent="0.2">
      <c r="A10" s="8"/>
      <c r="B10" s="17" t="s">
        <v>296</v>
      </c>
    </row>
    <row r="11" spans="1:2" x14ac:dyDescent="0.2">
      <c r="A11" s="8"/>
      <c r="B11" s="8"/>
    </row>
    <row r="12" spans="1:2" x14ac:dyDescent="0.2">
      <c r="A12" s="8"/>
      <c r="B12" s="8"/>
    </row>
    <row r="13" spans="1:2" x14ac:dyDescent="0.2">
      <c r="A13" s="8"/>
      <c r="B13" s="8"/>
    </row>
    <row r="14" spans="1:2" x14ac:dyDescent="0.2">
      <c r="A14" s="8"/>
      <c r="B14" s="8"/>
    </row>
    <row r="15" spans="1:2" x14ac:dyDescent="0.2">
      <c r="A15" s="8"/>
      <c r="B15" s="8"/>
    </row>
    <row r="16" spans="1:2" x14ac:dyDescent="0.2">
      <c r="A16" s="8"/>
      <c r="B16" s="8"/>
    </row>
  </sheetData>
  <sheetProtection password="E641" sheet="1" objects="1" scenarios="1" selectLockedCells="1"/>
  <pageMargins left="0.7" right="0.7" top="0.75" bottom="0.75" header="0.3" footer="0.3"/>
  <pageSetup orientation="portrait" horizontalDpi="1200" verticalDpi="1200" r:id="rId1"/>
  <headerFooter>
    <oddHeader>&amp;L&amp;"Times New Roman,Regular"&amp;8NPS Form 10-356A (Rev. 08/2016)
National Park Service&amp;R&amp;"Times New Roman,Regular"&amp;8OMB Control No. 1024-0271
Expiration Date 10/31/2026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F64"/>
  <sheetViews>
    <sheetView showGridLines="0" view="pageLayout" zoomScale="85" zoomScaleNormal="100" zoomScalePageLayoutView="85" workbookViewId="0">
      <selection activeCell="A53" sqref="A53"/>
    </sheetView>
  </sheetViews>
  <sheetFormatPr defaultRowHeight="12.75" x14ac:dyDescent="0.2"/>
  <cols>
    <col min="1" max="1" width="32.85546875" style="16" customWidth="1"/>
    <col min="2" max="2" width="23.5703125" style="16" customWidth="1"/>
    <col min="3" max="3" width="8.42578125" style="16" customWidth="1"/>
    <col min="4" max="4" width="23.5703125" style="16" customWidth="1"/>
    <col min="5" max="5" width="7" style="16" customWidth="1"/>
    <col min="6" max="6" width="22.140625" style="16" customWidth="1"/>
    <col min="7" max="231" width="9.140625" style="16"/>
    <col min="232" max="232" width="3.7109375" style="16" customWidth="1"/>
    <col min="233" max="233" width="15.7109375" style="16" customWidth="1"/>
    <col min="234" max="234" width="16.7109375" style="16" customWidth="1"/>
    <col min="235" max="236" width="3.7109375" style="16" customWidth="1"/>
    <col min="237" max="237" width="13.7109375" style="16" customWidth="1"/>
    <col min="238" max="239" width="3.7109375" style="16" customWidth="1"/>
    <col min="240" max="240" width="13.7109375" style="16" customWidth="1"/>
    <col min="241" max="241" width="3.7109375" style="16" customWidth="1"/>
    <col min="242" max="242" width="1.5703125" style="16" customWidth="1"/>
    <col min="243" max="243" width="4" style="16" customWidth="1"/>
    <col min="244" max="244" width="1.5703125" style="16" customWidth="1"/>
    <col min="245" max="245" width="5" style="16" customWidth="1"/>
    <col min="246" max="246" width="4.7109375" style="16" customWidth="1"/>
    <col min="247" max="247" width="9.140625" style="16"/>
    <col min="248" max="248" width="4" style="16" customWidth="1"/>
    <col min="249" max="487" width="9.140625" style="16"/>
    <col min="488" max="488" width="3.7109375" style="16" customWidth="1"/>
    <col min="489" max="489" width="15.7109375" style="16" customWidth="1"/>
    <col min="490" max="490" width="16.7109375" style="16" customWidth="1"/>
    <col min="491" max="492" width="3.7109375" style="16" customWidth="1"/>
    <col min="493" max="493" width="13.7109375" style="16" customWidth="1"/>
    <col min="494" max="495" width="3.7109375" style="16" customWidth="1"/>
    <col min="496" max="496" width="13.7109375" style="16" customWidth="1"/>
    <col min="497" max="497" width="3.7109375" style="16" customWidth="1"/>
    <col min="498" max="498" width="1.5703125" style="16" customWidth="1"/>
    <col min="499" max="499" width="4" style="16" customWidth="1"/>
    <col min="500" max="500" width="1.5703125" style="16" customWidth="1"/>
    <col min="501" max="501" width="5" style="16" customWidth="1"/>
    <col min="502" max="502" width="4.7109375" style="16" customWidth="1"/>
    <col min="503" max="503" width="9.140625" style="16"/>
    <col min="504" max="504" width="4" style="16" customWidth="1"/>
    <col min="505" max="743" width="9.140625" style="16"/>
    <col min="744" max="744" width="3.7109375" style="16" customWidth="1"/>
    <col min="745" max="745" width="15.7109375" style="16" customWidth="1"/>
    <col min="746" max="746" width="16.7109375" style="16" customWidth="1"/>
    <col min="747" max="748" width="3.7109375" style="16" customWidth="1"/>
    <col min="749" max="749" width="13.7109375" style="16" customWidth="1"/>
    <col min="750" max="751" width="3.7109375" style="16" customWidth="1"/>
    <col min="752" max="752" width="13.7109375" style="16" customWidth="1"/>
    <col min="753" max="753" width="3.7109375" style="16" customWidth="1"/>
    <col min="754" max="754" width="1.5703125" style="16" customWidth="1"/>
    <col min="755" max="755" width="4" style="16" customWidth="1"/>
    <col min="756" max="756" width="1.5703125" style="16" customWidth="1"/>
    <col min="757" max="757" width="5" style="16" customWidth="1"/>
    <col min="758" max="758" width="4.7109375" style="16" customWidth="1"/>
    <col min="759" max="759" width="9.140625" style="16"/>
    <col min="760" max="760" width="4" style="16" customWidth="1"/>
    <col min="761" max="999" width="9.140625" style="16"/>
    <col min="1000" max="1000" width="3.7109375" style="16" customWidth="1"/>
    <col min="1001" max="1001" width="15.7109375" style="16" customWidth="1"/>
    <col min="1002" max="1002" width="16.7109375" style="16" customWidth="1"/>
    <col min="1003" max="1004" width="3.7109375" style="16" customWidth="1"/>
    <col min="1005" max="1005" width="13.7109375" style="16" customWidth="1"/>
    <col min="1006" max="1007" width="3.7109375" style="16" customWidth="1"/>
    <col min="1008" max="1008" width="13.7109375" style="16" customWidth="1"/>
    <col min="1009" max="1009" width="3.7109375" style="16" customWidth="1"/>
    <col min="1010" max="1010" width="1.5703125" style="16" customWidth="1"/>
    <col min="1011" max="1011" width="4" style="16" customWidth="1"/>
    <col min="1012" max="1012" width="1.5703125" style="16" customWidth="1"/>
    <col min="1013" max="1013" width="5" style="16" customWidth="1"/>
    <col min="1014" max="1014" width="4.7109375" style="16" customWidth="1"/>
    <col min="1015" max="1015" width="9.140625" style="16"/>
    <col min="1016" max="1016" width="4" style="16" customWidth="1"/>
    <col min="1017" max="1255" width="9.140625" style="16"/>
    <col min="1256" max="1256" width="3.7109375" style="16" customWidth="1"/>
    <col min="1257" max="1257" width="15.7109375" style="16" customWidth="1"/>
    <col min="1258" max="1258" width="16.7109375" style="16" customWidth="1"/>
    <col min="1259" max="1260" width="3.7109375" style="16" customWidth="1"/>
    <col min="1261" max="1261" width="13.7109375" style="16" customWidth="1"/>
    <col min="1262" max="1263" width="3.7109375" style="16" customWidth="1"/>
    <col min="1264" max="1264" width="13.7109375" style="16" customWidth="1"/>
    <col min="1265" max="1265" width="3.7109375" style="16" customWidth="1"/>
    <col min="1266" max="1266" width="1.5703125" style="16" customWidth="1"/>
    <col min="1267" max="1267" width="4" style="16" customWidth="1"/>
    <col min="1268" max="1268" width="1.5703125" style="16" customWidth="1"/>
    <col min="1269" max="1269" width="5" style="16" customWidth="1"/>
    <col min="1270" max="1270" width="4.7109375" style="16" customWidth="1"/>
    <col min="1271" max="1271" width="9.140625" style="16"/>
    <col min="1272" max="1272" width="4" style="16" customWidth="1"/>
    <col min="1273" max="1511" width="9.140625" style="16"/>
    <col min="1512" max="1512" width="3.7109375" style="16" customWidth="1"/>
    <col min="1513" max="1513" width="15.7109375" style="16" customWidth="1"/>
    <col min="1514" max="1514" width="16.7109375" style="16" customWidth="1"/>
    <col min="1515" max="1516" width="3.7109375" style="16" customWidth="1"/>
    <col min="1517" max="1517" width="13.7109375" style="16" customWidth="1"/>
    <col min="1518" max="1519" width="3.7109375" style="16" customWidth="1"/>
    <col min="1520" max="1520" width="13.7109375" style="16" customWidth="1"/>
    <col min="1521" max="1521" width="3.7109375" style="16" customWidth="1"/>
    <col min="1522" max="1522" width="1.5703125" style="16" customWidth="1"/>
    <col min="1523" max="1523" width="4" style="16" customWidth="1"/>
    <col min="1524" max="1524" width="1.5703125" style="16" customWidth="1"/>
    <col min="1525" max="1525" width="5" style="16" customWidth="1"/>
    <col min="1526" max="1526" width="4.7109375" style="16" customWidth="1"/>
    <col min="1527" max="1527" width="9.140625" style="16"/>
    <col min="1528" max="1528" width="4" style="16" customWidth="1"/>
    <col min="1529" max="1767" width="9.140625" style="16"/>
    <col min="1768" max="1768" width="3.7109375" style="16" customWidth="1"/>
    <col min="1769" max="1769" width="15.7109375" style="16" customWidth="1"/>
    <col min="1770" max="1770" width="16.7109375" style="16" customWidth="1"/>
    <col min="1771" max="1772" width="3.7109375" style="16" customWidth="1"/>
    <col min="1773" max="1773" width="13.7109375" style="16" customWidth="1"/>
    <col min="1774" max="1775" width="3.7109375" style="16" customWidth="1"/>
    <col min="1776" max="1776" width="13.7109375" style="16" customWidth="1"/>
    <col min="1777" max="1777" width="3.7109375" style="16" customWidth="1"/>
    <col min="1778" max="1778" width="1.5703125" style="16" customWidth="1"/>
    <col min="1779" max="1779" width="4" style="16" customWidth="1"/>
    <col min="1780" max="1780" width="1.5703125" style="16" customWidth="1"/>
    <col min="1781" max="1781" width="5" style="16" customWidth="1"/>
    <col min="1782" max="1782" width="4.7109375" style="16" customWidth="1"/>
    <col min="1783" max="1783" width="9.140625" style="16"/>
    <col min="1784" max="1784" width="4" style="16" customWidth="1"/>
    <col min="1785" max="2023" width="9.140625" style="16"/>
    <col min="2024" max="2024" width="3.7109375" style="16" customWidth="1"/>
    <col min="2025" max="2025" width="15.7109375" style="16" customWidth="1"/>
    <col min="2026" max="2026" width="16.7109375" style="16" customWidth="1"/>
    <col min="2027" max="2028" width="3.7109375" style="16" customWidth="1"/>
    <col min="2029" max="2029" width="13.7109375" style="16" customWidth="1"/>
    <col min="2030" max="2031" width="3.7109375" style="16" customWidth="1"/>
    <col min="2032" max="2032" width="13.7109375" style="16" customWidth="1"/>
    <col min="2033" max="2033" width="3.7109375" style="16" customWidth="1"/>
    <col min="2034" max="2034" width="1.5703125" style="16" customWidth="1"/>
    <col min="2035" max="2035" width="4" style="16" customWidth="1"/>
    <col min="2036" max="2036" width="1.5703125" style="16" customWidth="1"/>
    <col min="2037" max="2037" width="5" style="16" customWidth="1"/>
    <col min="2038" max="2038" width="4.7109375" style="16" customWidth="1"/>
    <col min="2039" max="2039" width="9.140625" style="16"/>
    <col min="2040" max="2040" width="4" style="16" customWidth="1"/>
    <col min="2041" max="2279" width="9.140625" style="16"/>
    <col min="2280" max="2280" width="3.7109375" style="16" customWidth="1"/>
    <col min="2281" max="2281" width="15.7109375" style="16" customWidth="1"/>
    <col min="2282" max="2282" width="16.7109375" style="16" customWidth="1"/>
    <col min="2283" max="2284" width="3.7109375" style="16" customWidth="1"/>
    <col min="2285" max="2285" width="13.7109375" style="16" customWidth="1"/>
    <col min="2286" max="2287" width="3.7109375" style="16" customWidth="1"/>
    <col min="2288" max="2288" width="13.7109375" style="16" customWidth="1"/>
    <col min="2289" max="2289" width="3.7109375" style="16" customWidth="1"/>
    <col min="2290" max="2290" width="1.5703125" style="16" customWidth="1"/>
    <col min="2291" max="2291" width="4" style="16" customWidth="1"/>
    <col min="2292" max="2292" width="1.5703125" style="16" customWidth="1"/>
    <col min="2293" max="2293" width="5" style="16" customWidth="1"/>
    <col min="2294" max="2294" width="4.7109375" style="16" customWidth="1"/>
    <col min="2295" max="2295" width="9.140625" style="16"/>
    <col min="2296" max="2296" width="4" style="16" customWidth="1"/>
    <col min="2297" max="2535" width="9.140625" style="16"/>
    <col min="2536" max="2536" width="3.7109375" style="16" customWidth="1"/>
    <col min="2537" max="2537" width="15.7109375" style="16" customWidth="1"/>
    <col min="2538" max="2538" width="16.7109375" style="16" customWidth="1"/>
    <col min="2539" max="2540" width="3.7109375" style="16" customWidth="1"/>
    <col min="2541" max="2541" width="13.7109375" style="16" customWidth="1"/>
    <col min="2542" max="2543" width="3.7109375" style="16" customWidth="1"/>
    <col min="2544" max="2544" width="13.7109375" style="16" customWidth="1"/>
    <col min="2545" max="2545" width="3.7109375" style="16" customWidth="1"/>
    <col min="2546" max="2546" width="1.5703125" style="16" customWidth="1"/>
    <col min="2547" max="2547" width="4" style="16" customWidth="1"/>
    <col min="2548" max="2548" width="1.5703125" style="16" customWidth="1"/>
    <col min="2549" max="2549" width="5" style="16" customWidth="1"/>
    <col min="2550" max="2550" width="4.7109375" style="16" customWidth="1"/>
    <col min="2551" max="2551" width="9.140625" style="16"/>
    <col min="2552" max="2552" width="4" style="16" customWidth="1"/>
    <col min="2553" max="2791" width="9.140625" style="16"/>
    <col min="2792" max="2792" width="3.7109375" style="16" customWidth="1"/>
    <col min="2793" max="2793" width="15.7109375" style="16" customWidth="1"/>
    <col min="2794" max="2794" width="16.7109375" style="16" customWidth="1"/>
    <col min="2795" max="2796" width="3.7109375" style="16" customWidth="1"/>
    <col min="2797" max="2797" width="13.7109375" style="16" customWidth="1"/>
    <col min="2798" max="2799" width="3.7109375" style="16" customWidth="1"/>
    <col min="2800" max="2800" width="13.7109375" style="16" customWidth="1"/>
    <col min="2801" max="2801" width="3.7109375" style="16" customWidth="1"/>
    <col min="2802" max="2802" width="1.5703125" style="16" customWidth="1"/>
    <col min="2803" max="2803" width="4" style="16" customWidth="1"/>
    <col min="2804" max="2804" width="1.5703125" style="16" customWidth="1"/>
    <col min="2805" max="2805" width="5" style="16" customWidth="1"/>
    <col min="2806" max="2806" width="4.7109375" style="16" customWidth="1"/>
    <col min="2807" max="2807" width="9.140625" style="16"/>
    <col min="2808" max="2808" width="4" style="16" customWidth="1"/>
    <col min="2809" max="3047" width="9.140625" style="16"/>
    <col min="3048" max="3048" width="3.7109375" style="16" customWidth="1"/>
    <col min="3049" max="3049" width="15.7109375" style="16" customWidth="1"/>
    <col min="3050" max="3050" width="16.7109375" style="16" customWidth="1"/>
    <col min="3051" max="3052" width="3.7109375" style="16" customWidth="1"/>
    <col min="3053" max="3053" width="13.7109375" style="16" customWidth="1"/>
    <col min="3054" max="3055" width="3.7109375" style="16" customWidth="1"/>
    <col min="3056" max="3056" width="13.7109375" style="16" customWidth="1"/>
    <col min="3057" max="3057" width="3.7109375" style="16" customWidth="1"/>
    <col min="3058" max="3058" width="1.5703125" style="16" customWidth="1"/>
    <col min="3059" max="3059" width="4" style="16" customWidth="1"/>
    <col min="3060" max="3060" width="1.5703125" style="16" customWidth="1"/>
    <col min="3061" max="3061" width="5" style="16" customWidth="1"/>
    <col min="3062" max="3062" width="4.7109375" style="16" customWidth="1"/>
    <col min="3063" max="3063" width="9.140625" style="16"/>
    <col min="3064" max="3064" width="4" style="16" customWidth="1"/>
    <col min="3065" max="3303" width="9.140625" style="16"/>
    <col min="3304" max="3304" width="3.7109375" style="16" customWidth="1"/>
    <col min="3305" max="3305" width="15.7109375" style="16" customWidth="1"/>
    <col min="3306" max="3306" width="16.7109375" style="16" customWidth="1"/>
    <col min="3307" max="3308" width="3.7109375" style="16" customWidth="1"/>
    <col min="3309" max="3309" width="13.7109375" style="16" customWidth="1"/>
    <col min="3310" max="3311" width="3.7109375" style="16" customWidth="1"/>
    <col min="3312" max="3312" width="13.7109375" style="16" customWidth="1"/>
    <col min="3313" max="3313" width="3.7109375" style="16" customWidth="1"/>
    <col min="3314" max="3314" width="1.5703125" style="16" customWidth="1"/>
    <col min="3315" max="3315" width="4" style="16" customWidth="1"/>
    <col min="3316" max="3316" width="1.5703125" style="16" customWidth="1"/>
    <col min="3317" max="3317" width="5" style="16" customWidth="1"/>
    <col min="3318" max="3318" width="4.7109375" style="16" customWidth="1"/>
    <col min="3319" max="3319" width="9.140625" style="16"/>
    <col min="3320" max="3320" width="4" style="16" customWidth="1"/>
    <col min="3321" max="3559" width="9.140625" style="16"/>
    <col min="3560" max="3560" width="3.7109375" style="16" customWidth="1"/>
    <col min="3561" max="3561" width="15.7109375" style="16" customWidth="1"/>
    <col min="3562" max="3562" width="16.7109375" style="16" customWidth="1"/>
    <col min="3563" max="3564" width="3.7109375" style="16" customWidth="1"/>
    <col min="3565" max="3565" width="13.7109375" style="16" customWidth="1"/>
    <col min="3566" max="3567" width="3.7109375" style="16" customWidth="1"/>
    <col min="3568" max="3568" width="13.7109375" style="16" customWidth="1"/>
    <col min="3569" max="3569" width="3.7109375" style="16" customWidth="1"/>
    <col min="3570" max="3570" width="1.5703125" style="16" customWidth="1"/>
    <col min="3571" max="3571" width="4" style="16" customWidth="1"/>
    <col min="3572" max="3572" width="1.5703125" style="16" customWidth="1"/>
    <col min="3573" max="3573" width="5" style="16" customWidth="1"/>
    <col min="3574" max="3574" width="4.7109375" style="16" customWidth="1"/>
    <col min="3575" max="3575" width="9.140625" style="16"/>
    <col min="3576" max="3576" width="4" style="16" customWidth="1"/>
    <col min="3577" max="3815" width="9.140625" style="16"/>
    <col min="3816" max="3816" width="3.7109375" style="16" customWidth="1"/>
    <col min="3817" max="3817" width="15.7109375" style="16" customWidth="1"/>
    <col min="3818" max="3818" width="16.7109375" style="16" customWidth="1"/>
    <col min="3819" max="3820" width="3.7109375" style="16" customWidth="1"/>
    <col min="3821" max="3821" width="13.7109375" style="16" customWidth="1"/>
    <col min="3822" max="3823" width="3.7109375" style="16" customWidth="1"/>
    <col min="3824" max="3824" width="13.7109375" style="16" customWidth="1"/>
    <col min="3825" max="3825" width="3.7109375" style="16" customWidth="1"/>
    <col min="3826" max="3826" width="1.5703125" style="16" customWidth="1"/>
    <col min="3827" max="3827" width="4" style="16" customWidth="1"/>
    <col min="3828" max="3828" width="1.5703125" style="16" customWidth="1"/>
    <col min="3829" max="3829" width="5" style="16" customWidth="1"/>
    <col min="3830" max="3830" width="4.7109375" style="16" customWidth="1"/>
    <col min="3831" max="3831" width="9.140625" style="16"/>
    <col min="3832" max="3832" width="4" style="16" customWidth="1"/>
    <col min="3833" max="4071" width="9.140625" style="16"/>
    <col min="4072" max="4072" width="3.7109375" style="16" customWidth="1"/>
    <col min="4073" max="4073" width="15.7109375" style="16" customWidth="1"/>
    <col min="4074" max="4074" width="16.7109375" style="16" customWidth="1"/>
    <col min="4075" max="4076" width="3.7109375" style="16" customWidth="1"/>
    <col min="4077" max="4077" width="13.7109375" style="16" customWidth="1"/>
    <col min="4078" max="4079" width="3.7109375" style="16" customWidth="1"/>
    <col min="4080" max="4080" width="13.7109375" style="16" customWidth="1"/>
    <col min="4081" max="4081" width="3.7109375" style="16" customWidth="1"/>
    <col min="4082" max="4082" width="1.5703125" style="16" customWidth="1"/>
    <col min="4083" max="4083" width="4" style="16" customWidth="1"/>
    <col min="4084" max="4084" width="1.5703125" style="16" customWidth="1"/>
    <col min="4085" max="4085" width="5" style="16" customWidth="1"/>
    <col min="4086" max="4086" width="4.7109375" style="16" customWidth="1"/>
    <col min="4087" max="4087" width="9.140625" style="16"/>
    <col min="4088" max="4088" width="4" style="16" customWidth="1"/>
    <col min="4089" max="4327" width="9.140625" style="16"/>
    <col min="4328" max="4328" width="3.7109375" style="16" customWidth="1"/>
    <col min="4329" max="4329" width="15.7109375" style="16" customWidth="1"/>
    <col min="4330" max="4330" width="16.7109375" style="16" customWidth="1"/>
    <col min="4331" max="4332" width="3.7109375" style="16" customWidth="1"/>
    <col min="4333" max="4333" width="13.7109375" style="16" customWidth="1"/>
    <col min="4334" max="4335" width="3.7109375" style="16" customWidth="1"/>
    <col min="4336" max="4336" width="13.7109375" style="16" customWidth="1"/>
    <col min="4337" max="4337" width="3.7109375" style="16" customWidth="1"/>
    <col min="4338" max="4338" width="1.5703125" style="16" customWidth="1"/>
    <col min="4339" max="4339" width="4" style="16" customWidth="1"/>
    <col min="4340" max="4340" width="1.5703125" style="16" customWidth="1"/>
    <col min="4341" max="4341" width="5" style="16" customWidth="1"/>
    <col min="4342" max="4342" width="4.7109375" style="16" customWidth="1"/>
    <col min="4343" max="4343" width="9.140625" style="16"/>
    <col min="4344" max="4344" width="4" style="16" customWidth="1"/>
    <col min="4345" max="4583" width="9.140625" style="16"/>
    <col min="4584" max="4584" width="3.7109375" style="16" customWidth="1"/>
    <col min="4585" max="4585" width="15.7109375" style="16" customWidth="1"/>
    <col min="4586" max="4586" width="16.7109375" style="16" customWidth="1"/>
    <col min="4587" max="4588" width="3.7109375" style="16" customWidth="1"/>
    <col min="4589" max="4589" width="13.7109375" style="16" customWidth="1"/>
    <col min="4590" max="4591" width="3.7109375" style="16" customWidth="1"/>
    <col min="4592" max="4592" width="13.7109375" style="16" customWidth="1"/>
    <col min="4593" max="4593" width="3.7109375" style="16" customWidth="1"/>
    <col min="4594" max="4594" width="1.5703125" style="16" customWidth="1"/>
    <col min="4595" max="4595" width="4" style="16" customWidth="1"/>
    <col min="4596" max="4596" width="1.5703125" style="16" customWidth="1"/>
    <col min="4597" max="4597" width="5" style="16" customWidth="1"/>
    <col min="4598" max="4598" width="4.7109375" style="16" customWidth="1"/>
    <col min="4599" max="4599" width="9.140625" style="16"/>
    <col min="4600" max="4600" width="4" style="16" customWidth="1"/>
    <col min="4601" max="4839" width="9.140625" style="16"/>
    <col min="4840" max="4840" width="3.7109375" style="16" customWidth="1"/>
    <col min="4841" max="4841" width="15.7109375" style="16" customWidth="1"/>
    <col min="4842" max="4842" width="16.7109375" style="16" customWidth="1"/>
    <col min="4843" max="4844" width="3.7109375" style="16" customWidth="1"/>
    <col min="4845" max="4845" width="13.7109375" style="16" customWidth="1"/>
    <col min="4846" max="4847" width="3.7109375" style="16" customWidth="1"/>
    <col min="4848" max="4848" width="13.7109375" style="16" customWidth="1"/>
    <col min="4849" max="4849" width="3.7109375" style="16" customWidth="1"/>
    <col min="4850" max="4850" width="1.5703125" style="16" customWidth="1"/>
    <col min="4851" max="4851" width="4" style="16" customWidth="1"/>
    <col min="4852" max="4852" width="1.5703125" style="16" customWidth="1"/>
    <col min="4853" max="4853" width="5" style="16" customWidth="1"/>
    <col min="4854" max="4854" width="4.7109375" style="16" customWidth="1"/>
    <col min="4855" max="4855" width="9.140625" style="16"/>
    <col min="4856" max="4856" width="4" style="16" customWidth="1"/>
    <col min="4857" max="5095" width="9.140625" style="16"/>
    <col min="5096" max="5096" width="3.7109375" style="16" customWidth="1"/>
    <col min="5097" max="5097" width="15.7109375" style="16" customWidth="1"/>
    <col min="5098" max="5098" width="16.7109375" style="16" customWidth="1"/>
    <col min="5099" max="5100" width="3.7109375" style="16" customWidth="1"/>
    <col min="5101" max="5101" width="13.7109375" style="16" customWidth="1"/>
    <col min="5102" max="5103" width="3.7109375" style="16" customWidth="1"/>
    <col min="5104" max="5104" width="13.7109375" style="16" customWidth="1"/>
    <col min="5105" max="5105" width="3.7109375" style="16" customWidth="1"/>
    <col min="5106" max="5106" width="1.5703125" style="16" customWidth="1"/>
    <col min="5107" max="5107" width="4" style="16" customWidth="1"/>
    <col min="5108" max="5108" width="1.5703125" style="16" customWidth="1"/>
    <col min="5109" max="5109" width="5" style="16" customWidth="1"/>
    <col min="5110" max="5110" width="4.7109375" style="16" customWidth="1"/>
    <col min="5111" max="5111" width="9.140625" style="16"/>
    <col min="5112" max="5112" width="4" style="16" customWidth="1"/>
    <col min="5113" max="5351" width="9.140625" style="16"/>
    <col min="5352" max="5352" width="3.7109375" style="16" customWidth="1"/>
    <col min="5353" max="5353" width="15.7109375" style="16" customWidth="1"/>
    <col min="5354" max="5354" width="16.7109375" style="16" customWidth="1"/>
    <col min="5355" max="5356" width="3.7109375" style="16" customWidth="1"/>
    <col min="5357" max="5357" width="13.7109375" style="16" customWidth="1"/>
    <col min="5358" max="5359" width="3.7109375" style="16" customWidth="1"/>
    <col min="5360" max="5360" width="13.7109375" style="16" customWidth="1"/>
    <col min="5361" max="5361" width="3.7109375" style="16" customWidth="1"/>
    <col min="5362" max="5362" width="1.5703125" style="16" customWidth="1"/>
    <col min="5363" max="5363" width="4" style="16" customWidth="1"/>
    <col min="5364" max="5364" width="1.5703125" style="16" customWidth="1"/>
    <col min="5365" max="5365" width="5" style="16" customWidth="1"/>
    <col min="5366" max="5366" width="4.7109375" style="16" customWidth="1"/>
    <col min="5367" max="5367" width="9.140625" style="16"/>
    <col min="5368" max="5368" width="4" style="16" customWidth="1"/>
    <col min="5369" max="5607" width="9.140625" style="16"/>
    <col min="5608" max="5608" width="3.7109375" style="16" customWidth="1"/>
    <col min="5609" max="5609" width="15.7109375" style="16" customWidth="1"/>
    <col min="5610" max="5610" width="16.7109375" style="16" customWidth="1"/>
    <col min="5611" max="5612" width="3.7109375" style="16" customWidth="1"/>
    <col min="5613" max="5613" width="13.7109375" style="16" customWidth="1"/>
    <col min="5614" max="5615" width="3.7109375" style="16" customWidth="1"/>
    <col min="5616" max="5616" width="13.7109375" style="16" customWidth="1"/>
    <col min="5617" max="5617" width="3.7109375" style="16" customWidth="1"/>
    <col min="5618" max="5618" width="1.5703125" style="16" customWidth="1"/>
    <col min="5619" max="5619" width="4" style="16" customWidth="1"/>
    <col min="5620" max="5620" width="1.5703125" style="16" customWidth="1"/>
    <col min="5621" max="5621" width="5" style="16" customWidth="1"/>
    <col min="5622" max="5622" width="4.7109375" style="16" customWidth="1"/>
    <col min="5623" max="5623" width="9.140625" style="16"/>
    <col min="5624" max="5624" width="4" style="16" customWidth="1"/>
    <col min="5625" max="5863" width="9.140625" style="16"/>
    <col min="5864" max="5864" width="3.7109375" style="16" customWidth="1"/>
    <col min="5865" max="5865" width="15.7109375" style="16" customWidth="1"/>
    <col min="5866" max="5866" width="16.7109375" style="16" customWidth="1"/>
    <col min="5867" max="5868" width="3.7109375" style="16" customWidth="1"/>
    <col min="5869" max="5869" width="13.7109375" style="16" customWidth="1"/>
    <col min="5870" max="5871" width="3.7109375" style="16" customWidth="1"/>
    <col min="5872" max="5872" width="13.7109375" style="16" customWidth="1"/>
    <col min="5873" max="5873" width="3.7109375" style="16" customWidth="1"/>
    <col min="5874" max="5874" width="1.5703125" style="16" customWidth="1"/>
    <col min="5875" max="5875" width="4" style="16" customWidth="1"/>
    <col min="5876" max="5876" width="1.5703125" style="16" customWidth="1"/>
    <col min="5877" max="5877" width="5" style="16" customWidth="1"/>
    <col min="5878" max="5878" width="4.7109375" style="16" customWidth="1"/>
    <col min="5879" max="5879" width="9.140625" style="16"/>
    <col min="5880" max="5880" width="4" style="16" customWidth="1"/>
    <col min="5881" max="6119" width="9.140625" style="16"/>
    <col min="6120" max="6120" width="3.7109375" style="16" customWidth="1"/>
    <col min="6121" max="6121" width="15.7109375" style="16" customWidth="1"/>
    <col min="6122" max="6122" width="16.7109375" style="16" customWidth="1"/>
    <col min="6123" max="6124" width="3.7109375" style="16" customWidth="1"/>
    <col min="6125" max="6125" width="13.7109375" style="16" customWidth="1"/>
    <col min="6126" max="6127" width="3.7109375" style="16" customWidth="1"/>
    <col min="6128" max="6128" width="13.7109375" style="16" customWidth="1"/>
    <col min="6129" max="6129" width="3.7109375" style="16" customWidth="1"/>
    <col min="6130" max="6130" width="1.5703125" style="16" customWidth="1"/>
    <col min="6131" max="6131" width="4" style="16" customWidth="1"/>
    <col min="6132" max="6132" width="1.5703125" style="16" customWidth="1"/>
    <col min="6133" max="6133" width="5" style="16" customWidth="1"/>
    <col min="6134" max="6134" width="4.7109375" style="16" customWidth="1"/>
    <col min="6135" max="6135" width="9.140625" style="16"/>
    <col min="6136" max="6136" width="4" style="16" customWidth="1"/>
    <col min="6137" max="6375" width="9.140625" style="16"/>
    <col min="6376" max="6376" width="3.7109375" style="16" customWidth="1"/>
    <col min="6377" max="6377" width="15.7109375" style="16" customWidth="1"/>
    <col min="6378" max="6378" width="16.7109375" style="16" customWidth="1"/>
    <col min="6379" max="6380" width="3.7109375" style="16" customWidth="1"/>
    <col min="6381" max="6381" width="13.7109375" style="16" customWidth="1"/>
    <col min="6382" max="6383" width="3.7109375" style="16" customWidth="1"/>
    <col min="6384" max="6384" width="13.7109375" style="16" customWidth="1"/>
    <col min="6385" max="6385" width="3.7109375" style="16" customWidth="1"/>
    <col min="6386" max="6386" width="1.5703125" style="16" customWidth="1"/>
    <col min="6387" max="6387" width="4" style="16" customWidth="1"/>
    <col min="6388" max="6388" width="1.5703125" style="16" customWidth="1"/>
    <col min="6389" max="6389" width="5" style="16" customWidth="1"/>
    <col min="6390" max="6390" width="4.7109375" style="16" customWidth="1"/>
    <col min="6391" max="6391" width="9.140625" style="16"/>
    <col min="6392" max="6392" width="4" style="16" customWidth="1"/>
    <col min="6393" max="6631" width="9.140625" style="16"/>
    <col min="6632" max="6632" width="3.7109375" style="16" customWidth="1"/>
    <col min="6633" max="6633" width="15.7109375" style="16" customWidth="1"/>
    <col min="6634" max="6634" width="16.7109375" style="16" customWidth="1"/>
    <col min="6635" max="6636" width="3.7109375" style="16" customWidth="1"/>
    <col min="6637" max="6637" width="13.7109375" style="16" customWidth="1"/>
    <col min="6638" max="6639" width="3.7109375" style="16" customWidth="1"/>
    <col min="6640" max="6640" width="13.7109375" style="16" customWidth="1"/>
    <col min="6641" max="6641" width="3.7109375" style="16" customWidth="1"/>
    <col min="6642" max="6642" width="1.5703125" style="16" customWidth="1"/>
    <col min="6643" max="6643" width="4" style="16" customWidth="1"/>
    <col min="6644" max="6644" width="1.5703125" style="16" customWidth="1"/>
    <col min="6645" max="6645" width="5" style="16" customWidth="1"/>
    <col min="6646" max="6646" width="4.7109375" style="16" customWidth="1"/>
    <col min="6647" max="6647" width="9.140625" style="16"/>
    <col min="6648" max="6648" width="4" style="16" customWidth="1"/>
    <col min="6649" max="6887" width="9.140625" style="16"/>
    <col min="6888" max="6888" width="3.7109375" style="16" customWidth="1"/>
    <col min="6889" max="6889" width="15.7109375" style="16" customWidth="1"/>
    <col min="6890" max="6890" width="16.7109375" style="16" customWidth="1"/>
    <col min="6891" max="6892" width="3.7109375" style="16" customWidth="1"/>
    <col min="6893" max="6893" width="13.7109375" style="16" customWidth="1"/>
    <col min="6894" max="6895" width="3.7109375" style="16" customWidth="1"/>
    <col min="6896" max="6896" width="13.7109375" style="16" customWidth="1"/>
    <col min="6897" max="6897" width="3.7109375" style="16" customWidth="1"/>
    <col min="6898" max="6898" width="1.5703125" style="16" customWidth="1"/>
    <col min="6899" max="6899" width="4" style="16" customWidth="1"/>
    <col min="6900" max="6900" width="1.5703125" style="16" customWidth="1"/>
    <col min="6901" max="6901" width="5" style="16" customWidth="1"/>
    <col min="6902" max="6902" width="4.7109375" style="16" customWidth="1"/>
    <col min="6903" max="6903" width="9.140625" style="16"/>
    <col min="6904" max="6904" width="4" style="16" customWidth="1"/>
    <col min="6905" max="7143" width="9.140625" style="16"/>
    <col min="7144" max="7144" width="3.7109375" style="16" customWidth="1"/>
    <col min="7145" max="7145" width="15.7109375" style="16" customWidth="1"/>
    <col min="7146" max="7146" width="16.7109375" style="16" customWidth="1"/>
    <col min="7147" max="7148" width="3.7109375" style="16" customWidth="1"/>
    <col min="7149" max="7149" width="13.7109375" style="16" customWidth="1"/>
    <col min="7150" max="7151" width="3.7109375" style="16" customWidth="1"/>
    <col min="7152" max="7152" width="13.7109375" style="16" customWidth="1"/>
    <col min="7153" max="7153" width="3.7109375" style="16" customWidth="1"/>
    <col min="7154" max="7154" width="1.5703125" style="16" customWidth="1"/>
    <col min="7155" max="7155" width="4" style="16" customWidth="1"/>
    <col min="7156" max="7156" width="1.5703125" style="16" customWidth="1"/>
    <col min="7157" max="7157" width="5" style="16" customWidth="1"/>
    <col min="7158" max="7158" width="4.7109375" style="16" customWidth="1"/>
    <col min="7159" max="7159" width="9.140625" style="16"/>
    <col min="7160" max="7160" width="4" style="16" customWidth="1"/>
    <col min="7161" max="7399" width="9.140625" style="16"/>
    <col min="7400" max="7400" width="3.7109375" style="16" customWidth="1"/>
    <col min="7401" max="7401" width="15.7109375" style="16" customWidth="1"/>
    <col min="7402" max="7402" width="16.7109375" style="16" customWidth="1"/>
    <col min="7403" max="7404" width="3.7109375" style="16" customWidth="1"/>
    <col min="7405" max="7405" width="13.7109375" style="16" customWidth="1"/>
    <col min="7406" max="7407" width="3.7109375" style="16" customWidth="1"/>
    <col min="7408" max="7408" width="13.7109375" style="16" customWidth="1"/>
    <col min="7409" max="7409" width="3.7109375" style="16" customWidth="1"/>
    <col min="7410" max="7410" width="1.5703125" style="16" customWidth="1"/>
    <col min="7411" max="7411" width="4" style="16" customWidth="1"/>
    <col min="7412" max="7412" width="1.5703125" style="16" customWidth="1"/>
    <col min="7413" max="7413" width="5" style="16" customWidth="1"/>
    <col min="7414" max="7414" width="4.7109375" style="16" customWidth="1"/>
    <col min="7415" max="7415" width="9.140625" style="16"/>
    <col min="7416" max="7416" width="4" style="16" customWidth="1"/>
    <col min="7417" max="7655" width="9.140625" style="16"/>
    <col min="7656" max="7656" width="3.7109375" style="16" customWidth="1"/>
    <col min="7657" max="7657" width="15.7109375" style="16" customWidth="1"/>
    <col min="7658" max="7658" width="16.7109375" style="16" customWidth="1"/>
    <col min="7659" max="7660" width="3.7109375" style="16" customWidth="1"/>
    <col min="7661" max="7661" width="13.7109375" style="16" customWidth="1"/>
    <col min="7662" max="7663" width="3.7109375" style="16" customWidth="1"/>
    <col min="7664" max="7664" width="13.7109375" style="16" customWidth="1"/>
    <col min="7665" max="7665" width="3.7109375" style="16" customWidth="1"/>
    <col min="7666" max="7666" width="1.5703125" style="16" customWidth="1"/>
    <col min="7667" max="7667" width="4" style="16" customWidth="1"/>
    <col min="7668" max="7668" width="1.5703125" style="16" customWidth="1"/>
    <col min="7669" max="7669" width="5" style="16" customWidth="1"/>
    <col min="7670" max="7670" width="4.7109375" style="16" customWidth="1"/>
    <col min="7671" max="7671" width="9.140625" style="16"/>
    <col min="7672" max="7672" width="4" style="16" customWidth="1"/>
    <col min="7673" max="7911" width="9.140625" style="16"/>
    <col min="7912" max="7912" width="3.7109375" style="16" customWidth="1"/>
    <col min="7913" max="7913" width="15.7109375" style="16" customWidth="1"/>
    <col min="7914" max="7914" width="16.7109375" style="16" customWidth="1"/>
    <col min="7915" max="7916" width="3.7109375" style="16" customWidth="1"/>
    <col min="7917" max="7917" width="13.7109375" style="16" customWidth="1"/>
    <col min="7918" max="7919" width="3.7109375" style="16" customWidth="1"/>
    <col min="7920" max="7920" width="13.7109375" style="16" customWidth="1"/>
    <col min="7921" max="7921" width="3.7109375" style="16" customWidth="1"/>
    <col min="7922" max="7922" width="1.5703125" style="16" customWidth="1"/>
    <col min="7923" max="7923" width="4" style="16" customWidth="1"/>
    <col min="7924" max="7924" width="1.5703125" style="16" customWidth="1"/>
    <col min="7925" max="7925" width="5" style="16" customWidth="1"/>
    <col min="7926" max="7926" width="4.7109375" style="16" customWidth="1"/>
    <col min="7927" max="7927" width="9.140625" style="16"/>
    <col min="7928" max="7928" width="4" style="16" customWidth="1"/>
    <col min="7929" max="8167" width="9.140625" style="16"/>
    <col min="8168" max="8168" width="3.7109375" style="16" customWidth="1"/>
    <col min="8169" max="8169" width="15.7109375" style="16" customWidth="1"/>
    <col min="8170" max="8170" width="16.7109375" style="16" customWidth="1"/>
    <col min="8171" max="8172" width="3.7109375" style="16" customWidth="1"/>
    <col min="8173" max="8173" width="13.7109375" style="16" customWidth="1"/>
    <col min="8174" max="8175" width="3.7109375" style="16" customWidth="1"/>
    <col min="8176" max="8176" width="13.7109375" style="16" customWidth="1"/>
    <col min="8177" max="8177" width="3.7109375" style="16" customWidth="1"/>
    <col min="8178" max="8178" width="1.5703125" style="16" customWidth="1"/>
    <col min="8179" max="8179" width="4" style="16" customWidth="1"/>
    <col min="8180" max="8180" width="1.5703125" style="16" customWidth="1"/>
    <col min="8181" max="8181" width="5" style="16" customWidth="1"/>
    <col min="8182" max="8182" width="4.7109375" style="16" customWidth="1"/>
    <col min="8183" max="8183" width="9.140625" style="16"/>
    <col min="8184" max="8184" width="4" style="16" customWidth="1"/>
    <col min="8185" max="8423" width="9.140625" style="16"/>
    <col min="8424" max="8424" width="3.7109375" style="16" customWidth="1"/>
    <col min="8425" max="8425" width="15.7109375" style="16" customWidth="1"/>
    <col min="8426" max="8426" width="16.7109375" style="16" customWidth="1"/>
    <col min="8427" max="8428" width="3.7109375" style="16" customWidth="1"/>
    <col min="8429" max="8429" width="13.7109375" style="16" customWidth="1"/>
    <col min="8430" max="8431" width="3.7109375" style="16" customWidth="1"/>
    <col min="8432" max="8432" width="13.7109375" style="16" customWidth="1"/>
    <col min="8433" max="8433" width="3.7109375" style="16" customWidth="1"/>
    <col min="8434" max="8434" width="1.5703125" style="16" customWidth="1"/>
    <col min="8435" max="8435" width="4" style="16" customWidth="1"/>
    <col min="8436" max="8436" width="1.5703125" style="16" customWidth="1"/>
    <col min="8437" max="8437" width="5" style="16" customWidth="1"/>
    <col min="8438" max="8438" width="4.7109375" style="16" customWidth="1"/>
    <col min="8439" max="8439" width="9.140625" style="16"/>
    <col min="8440" max="8440" width="4" style="16" customWidth="1"/>
    <col min="8441" max="8679" width="9.140625" style="16"/>
    <col min="8680" max="8680" width="3.7109375" style="16" customWidth="1"/>
    <col min="8681" max="8681" width="15.7109375" style="16" customWidth="1"/>
    <col min="8682" max="8682" width="16.7109375" style="16" customWidth="1"/>
    <col min="8683" max="8684" width="3.7109375" style="16" customWidth="1"/>
    <col min="8685" max="8685" width="13.7109375" style="16" customWidth="1"/>
    <col min="8686" max="8687" width="3.7109375" style="16" customWidth="1"/>
    <col min="8688" max="8688" width="13.7109375" style="16" customWidth="1"/>
    <col min="8689" max="8689" width="3.7109375" style="16" customWidth="1"/>
    <col min="8690" max="8690" width="1.5703125" style="16" customWidth="1"/>
    <col min="8691" max="8691" width="4" style="16" customWidth="1"/>
    <col min="8692" max="8692" width="1.5703125" style="16" customWidth="1"/>
    <col min="8693" max="8693" width="5" style="16" customWidth="1"/>
    <col min="8694" max="8694" width="4.7109375" style="16" customWidth="1"/>
    <col min="8695" max="8695" width="9.140625" style="16"/>
    <col min="8696" max="8696" width="4" style="16" customWidth="1"/>
    <col min="8697" max="8935" width="9.140625" style="16"/>
    <col min="8936" max="8936" width="3.7109375" style="16" customWidth="1"/>
    <col min="8937" max="8937" width="15.7109375" style="16" customWidth="1"/>
    <col min="8938" max="8938" width="16.7109375" style="16" customWidth="1"/>
    <col min="8939" max="8940" width="3.7109375" style="16" customWidth="1"/>
    <col min="8941" max="8941" width="13.7109375" style="16" customWidth="1"/>
    <col min="8942" max="8943" width="3.7109375" style="16" customWidth="1"/>
    <col min="8944" max="8944" width="13.7109375" style="16" customWidth="1"/>
    <col min="8945" max="8945" width="3.7109375" style="16" customWidth="1"/>
    <col min="8946" max="8946" width="1.5703125" style="16" customWidth="1"/>
    <col min="8947" max="8947" width="4" style="16" customWidth="1"/>
    <col min="8948" max="8948" width="1.5703125" style="16" customWidth="1"/>
    <col min="8949" max="8949" width="5" style="16" customWidth="1"/>
    <col min="8950" max="8950" width="4.7109375" style="16" customWidth="1"/>
    <col min="8951" max="8951" width="9.140625" style="16"/>
    <col min="8952" max="8952" width="4" style="16" customWidth="1"/>
    <col min="8953" max="9191" width="9.140625" style="16"/>
    <col min="9192" max="9192" width="3.7109375" style="16" customWidth="1"/>
    <col min="9193" max="9193" width="15.7109375" style="16" customWidth="1"/>
    <col min="9194" max="9194" width="16.7109375" style="16" customWidth="1"/>
    <col min="9195" max="9196" width="3.7109375" style="16" customWidth="1"/>
    <col min="9197" max="9197" width="13.7109375" style="16" customWidth="1"/>
    <col min="9198" max="9199" width="3.7109375" style="16" customWidth="1"/>
    <col min="9200" max="9200" width="13.7109375" style="16" customWidth="1"/>
    <col min="9201" max="9201" width="3.7109375" style="16" customWidth="1"/>
    <col min="9202" max="9202" width="1.5703125" style="16" customWidth="1"/>
    <col min="9203" max="9203" width="4" style="16" customWidth="1"/>
    <col min="9204" max="9204" width="1.5703125" style="16" customWidth="1"/>
    <col min="9205" max="9205" width="5" style="16" customWidth="1"/>
    <col min="9206" max="9206" width="4.7109375" style="16" customWidth="1"/>
    <col min="9207" max="9207" width="9.140625" style="16"/>
    <col min="9208" max="9208" width="4" style="16" customWidth="1"/>
    <col min="9209" max="9447" width="9.140625" style="16"/>
    <col min="9448" max="9448" width="3.7109375" style="16" customWidth="1"/>
    <col min="9449" max="9449" width="15.7109375" style="16" customWidth="1"/>
    <col min="9450" max="9450" width="16.7109375" style="16" customWidth="1"/>
    <col min="9451" max="9452" width="3.7109375" style="16" customWidth="1"/>
    <col min="9453" max="9453" width="13.7109375" style="16" customWidth="1"/>
    <col min="9454" max="9455" width="3.7109375" style="16" customWidth="1"/>
    <col min="9456" max="9456" width="13.7109375" style="16" customWidth="1"/>
    <col min="9457" max="9457" width="3.7109375" style="16" customWidth="1"/>
    <col min="9458" max="9458" width="1.5703125" style="16" customWidth="1"/>
    <col min="9459" max="9459" width="4" style="16" customWidth="1"/>
    <col min="9460" max="9460" width="1.5703125" style="16" customWidth="1"/>
    <col min="9461" max="9461" width="5" style="16" customWidth="1"/>
    <col min="9462" max="9462" width="4.7109375" style="16" customWidth="1"/>
    <col min="9463" max="9463" width="9.140625" style="16"/>
    <col min="9464" max="9464" width="4" style="16" customWidth="1"/>
    <col min="9465" max="9703" width="9.140625" style="16"/>
    <col min="9704" max="9704" width="3.7109375" style="16" customWidth="1"/>
    <col min="9705" max="9705" width="15.7109375" style="16" customWidth="1"/>
    <col min="9706" max="9706" width="16.7109375" style="16" customWidth="1"/>
    <col min="9707" max="9708" width="3.7109375" style="16" customWidth="1"/>
    <col min="9709" max="9709" width="13.7109375" style="16" customWidth="1"/>
    <col min="9710" max="9711" width="3.7109375" style="16" customWidth="1"/>
    <col min="9712" max="9712" width="13.7109375" style="16" customWidth="1"/>
    <col min="9713" max="9713" width="3.7109375" style="16" customWidth="1"/>
    <col min="9714" max="9714" width="1.5703125" style="16" customWidth="1"/>
    <col min="9715" max="9715" width="4" style="16" customWidth="1"/>
    <col min="9716" max="9716" width="1.5703125" style="16" customWidth="1"/>
    <col min="9717" max="9717" width="5" style="16" customWidth="1"/>
    <col min="9718" max="9718" width="4.7109375" style="16" customWidth="1"/>
    <col min="9719" max="9719" width="9.140625" style="16"/>
    <col min="9720" max="9720" width="4" style="16" customWidth="1"/>
    <col min="9721" max="9959" width="9.140625" style="16"/>
    <col min="9960" max="9960" width="3.7109375" style="16" customWidth="1"/>
    <col min="9961" max="9961" width="15.7109375" style="16" customWidth="1"/>
    <col min="9962" max="9962" width="16.7109375" style="16" customWidth="1"/>
    <col min="9963" max="9964" width="3.7109375" style="16" customWidth="1"/>
    <col min="9965" max="9965" width="13.7109375" style="16" customWidth="1"/>
    <col min="9966" max="9967" width="3.7109375" style="16" customWidth="1"/>
    <col min="9968" max="9968" width="13.7109375" style="16" customWidth="1"/>
    <col min="9969" max="9969" width="3.7109375" style="16" customWidth="1"/>
    <col min="9970" max="9970" width="1.5703125" style="16" customWidth="1"/>
    <col min="9971" max="9971" width="4" style="16" customWidth="1"/>
    <col min="9972" max="9972" width="1.5703125" style="16" customWidth="1"/>
    <col min="9973" max="9973" width="5" style="16" customWidth="1"/>
    <col min="9974" max="9974" width="4.7109375" style="16" customWidth="1"/>
    <col min="9975" max="9975" width="9.140625" style="16"/>
    <col min="9976" max="9976" width="4" style="16" customWidth="1"/>
    <col min="9977" max="10215" width="9.140625" style="16"/>
    <col min="10216" max="10216" width="3.7109375" style="16" customWidth="1"/>
    <col min="10217" max="10217" width="15.7109375" style="16" customWidth="1"/>
    <col min="10218" max="10218" width="16.7109375" style="16" customWidth="1"/>
    <col min="10219" max="10220" width="3.7109375" style="16" customWidth="1"/>
    <col min="10221" max="10221" width="13.7109375" style="16" customWidth="1"/>
    <col min="10222" max="10223" width="3.7109375" style="16" customWidth="1"/>
    <col min="10224" max="10224" width="13.7109375" style="16" customWidth="1"/>
    <col min="10225" max="10225" width="3.7109375" style="16" customWidth="1"/>
    <col min="10226" max="10226" width="1.5703125" style="16" customWidth="1"/>
    <col min="10227" max="10227" width="4" style="16" customWidth="1"/>
    <col min="10228" max="10228" width="1.5703125" style="16" customWidth="1"/>
    <col min="10229" max="10229" width="5" style="16" customWidth="1"/>
    <col min="10230" max="10230" width="4.7109375" style="16" customWidth="1"/>
    <col min="10231" max="10231" width="9.140625" style="16"/>
    <col min="10232" max="10232" width="4" style="16" customWidth="1"/>
    <col min="10233" max="10471" width="9.140625" style="16"/>
    <col min="10472" max="10472" width="3.7109375" style="16" customWidth="1"/>
    <col min="10473" max="10473" width="15.7109375" style="16" customWidth="1"/>
    <col min="10474" max="10474" width="16.7109375" style="16" customWidth="1"/>
    <col min="10475" max="10476" width="3.7109375" style="16" customWidth="1"/>
    <col min="10477" max="10477" width="13.7109375" style="16" customWidth="1"/>
    <col min="10478" max="10479" width="3.7109375" style="16" customWidth="1"/>
    <col min="10480" max="10480" width="13.7109375" style="16" customWidth="1"/>
    <col min="10481" max="10481" width="3.7109375" style="16" customWidth="1"/>
    <col min="10482" max="10482" width="1.5703125" style="16" customWidth="1"/>
    <col min="10483" max="10483" width="4" style="16" customWidth="1"/>
    <col min="10484" max="10484" width="1.5703125" style="16" customWidth="1"/>
    <col min="10485" max="10485" width="5" style="16" customWidth="1"/>
    <col min="10486" max="10486" width="4.7109375" style="16" customWidth="1"/>
    <col min="10487" max="10487" width="9.140625" style="16"/>
    <col min="10488" max="10488" width="4" style="16" customWidth="1"/>
    <col min="10489" max="10727" width="9.140625" style="16"/>
    <col min="10728" max="10728" width="3.7109375" style="16" customWidth="1"/>
    <col min="10729" max="10729" width="15.7109375" style="16" customWidth="1"/>
    <col min="10730" max="10730" width="16.7109375" style="16" customWidth="1"/>
    <col min="10731" max="10732" width="3.7109375" style="16" customWidth="1"/>
    <col min="10733" max="10733" width="13.7109375" style="16" customWidth="1"/>
    <col min="10734" max="10735" width="3.7109375" style="16" customWidth="1"/>
    <col min="10736" max="10736" width="13.7109375" style="16" customWidth="1"/>
    <col min="10737" max="10737" width="3.7109375" style="16" customWidth="1"/>
    <col min="10738" max="10738" width="1.5703125" style="16" customWidth="1"/>
    <col min="10739" max="10739" width="4" style="16" customWidth="1"/>
    <col min="10740" max="10740" width="1.5703125" style="16" customWidth="1"/>
    <col min="10741" max="10741" width="5" style="16" customWidth="1"/>
    <col min="10742" max="10742" width="4.7109375" style="16" customWidth="1"/>
    <col min="10743" max="10743" width="9.140625" style="16"/>
    <col min="10744" max="10744" width="4" style="16" customWidth="1"/>
    <col min="10745" max="10983" width="9.140625" style="16"/>
    <col min="10984" max="10984" width="3.7109375" style="16" customWidth="1"/>
    <col min="10985" max="10985" width="15.7109375" style="16" customWidth="1"/>
    <col min="10986" max="10986" width="16.7109375" style="16" customWidth="1"/>
    <col min="10987" max="10988" width="3.7109375" style="16" customWidth="1"/>
    <col min="10989" max="10989" width="13.7109375" style="16" customWidth="1"/>
    <col min="10990" max="10991" width="3.7109375" style="16" customWidth="1"/>
    <col min="10992" max="10992" width="13.7109375" style="16" customWidth="1"/>
    <col min="10993" max="10993" width="3.7109375" style="16" customWidth="1"/>
    <col min="10994" max="10994" width="1.5703125" style="16" customWidth="1"/>
    <col min="10995" max="10995" width="4" style="16" customWidth="1"/>
    <col min="10996" max="10996" width="1.5703125" style="16" customWidth="1"/>
    <col min="10997" max="10997" width="5" style="16" customWidth="1"/>
    <col min="10998" max="10998" width="4.7109375" style="16" customWidth="1"/>
    <col min="10999" max="10999" width="9.140625" style="16"/>
    <col min="11000" max="11000" width="4" style="16" customWidth="1"/>
    <col min="11001" max="11239" width="9.140625" style="16"/>
    <col min="11240" max="11240" width="3.7109375" style="16" customWidth="1"/>
    <col min="11241" max="11241" width="15.7109375" style="16" customWidth="1"/>
    <col min="11242" max="11242" width="16.7109375" style="16" customWidth="1"/>
    <col min="11243" max="11244" width="3.7109375" style="16" customWidth="1"/>
    <col min="11245" max="11245" width="13.7109375" style="16" customWidth="1"/>
    <col min="11246" max="11247" width="3.7109375" style="16" customWidth="1"/>
    <col min="11248" max="11248" width="13.7109375" style="16" customWidth="1"/>
    <col min="11249" max="11249" width="3.7109375" style="16" customWidth="1"/>
    <col min="11250" max="11250" width="1.5703125" style="16" customWidth="1"/>
    <col min="11251" max="11251" width="4" style="16" customWidth="1"/>
    <col min="11252" max="11252" width="1.5703125" style="16" customWidth="1"/>
    <col min="11253" max="11253" width="5" style="16" customWidth="1"/>
    <col min="11254" max="11254" width="4.7109375" style="16" customWidth="1"/>
    <col min="11255" max="11255" width="9.140625" style="16"/>
    <col min="11256" max="11256" width="4" style="16" customWidth="1"/>
    <col min="11257" max="11495" width="9.140625" style="16"/>
    <col min="11496" max="11496" width="3.7109375" style="16" customWidth="1"/>
    <col min="11497" max="11497" width="15.7109375" style="16" customWidth="1"/>
    <col min="11498" max="11498" width="16.7109375" style="16" customWidth="1"/>
    <col min="11499" max="11500" width="3.7109375" style="16" customWidth="1"/>
    <col min="11501" max="11501" width="13.7109375" style="16" customWidth="1"/>
    <col min="11502" max="11503" width="3.7109375" style="16" customWidth="1"/>
    <col min="11504" max="11504" width="13.7109375" style="16" customWidth="1"/>
    <col min="11505" max="11505" width="3.7109375" style="16" customWidth="1"/>
    <col min="11506" max="11506" width="1.5703125" style="16" customWidth="1"/>
    <col min="11507" max="11507" width="4" style="16" customWidth="1"/>
    <col min="11508" max="11508" width="1.5703125" style="16" customWidth="1"/>
    <col min="11509" max="11509" width="5" style="16" customWidth="1"/>
    <col min="11510" max="11510" width="4.7109375" style="16" customWidth="1"/>
    <col min="11511" max="11511" width="9.140625" style="16"/>
    <col min="11512" max="11512" width="4" style="16" customWidth="1"/>
    <col min="11513" max="11751" width="9.140625" style="16"/>
    <col min="11752" max="11752" width="3.7109375" style="16" customWidth="1"/>
    <col min="11753" max="11753" width="15.7109375" style="16" customWidth="1"/>
    <col min="11754" max="11754" width="16.7109375" style="16" customWidth="1"/>
    <col min="11755" max="11756" width="3.7109375" style="16" customWidth="1"/>
    <col min="11757" max="11757" width="13.7109375" style="16" customWidth="1"/>
    <col min="11758" max="11759" width="3.7109375" style="16" customWidth="1"/>
    <col min="11760" max="11760" width="13.7109375" style="16" customWidth="1"/>
    <col min="11761" max="11761" width="3.7109375" style="16" customWidth="1"/>
    <col min="11762" max="11762" width="1.5703125" style="16" customWidth="1"/>
    <col min="11763" max="11763" width="4" style="16" customWidth="1"/>
    <col min="11764" max="11764" width="1.5703125" style="16" customWidth="1"/>
    <col min="11765" max="11765" width="5" style="16" customWidth="1"/>
    <col min="11766" max="11766" width="4.7109375" style="16" customWidth="1"/>
    <col min="11767" max="11767" width="9.140625" style="16"/>
    <col min="11768" max="11768" width="4" style="16" customWidth="1"/>
    <col min="11769" max="12007" width="9.140625" style="16"/>
    <col min="12008" max="12008" width="3.7109375" style="16" customWidth="1"/>
    <col min="12009" max="12009" width="15.7109375" style="16" customWidth="1"/>
    <col min="12010" max="12010" width="16.7109375" style="16" customWidth="1"/>
    <col min="12011" max="12012" width="3.7109375" style="16" customWidth="1"/>
    <col min="12013" max="12013" width="13.7109375" style="16" customWidth="1"/>
    <col min="12014" max="12015" width="3.7109375" style="16" customWidth="1"/>
    <col min="12016" max="12016" width="13.7109375" style="16" customWidth="1"/>
    <col min="12017" max="12017" width="3.7109375" style="16" customWidth="1"/>
    <col min="12018" max="12018" width="1.5703125" style="16" customWidth="1"/>
    <col min="12019" max="12019" width="4" style="16" customWidth="1"/>
    <col min="12020" max="12020" width="1.5703125" style="16" customWidth="1"/>
    <col min="12021" max="12021" width="5" style="16" customWidth="1"/>
    <col min="12022" max="12022" width="4.7109375" style="16" customWidth="1"/>
    <col min="12023" max="12023" width="9.140625" style="16"/>
    <col min="12024" max="12024" width="4" style="16" customWidth="1"/>
    <col min="12025" max="12263" width="9.140625" style="16"/>
    <col min="12264" max="12264" width="3.7109375" style="16" customWidth="1"/>
    <col min="12265" max="12265" width="15.7109375" style="16" customWidth="1"/>
    <col min="12266" max="12266" width="16.7109375" style="16" customWidth="1"/>
    <col min="12267" max="12268" width="3.7109375" style="16" customWidth="1"/>
    <col min="12269" max="12269" width="13.7109375" style="16" customWidth="1"/>
    <col min="12270" max="12271" width="3.7109375" style="16" customWidth="1"/>
    <col min="12272" max="12272" width="13.7109375" style="16" customWidth="1"/>
    <col min="12273" max="12273" width="3.7109375" style="16" customWidth="1"/>
    <col min="12274" max="12274" width="1.5703125" style="16" customWidth="1"/>
    <col min="12275" max="12275" width="4" style="16" customWidth="1"/>
    <col min="12276" max="12276" width="1.5703125" style="16" customWidth="1"/>
    <col min="12277" max="12277" width="5" style="16" customWidth="1"/>
    <col min="12278" max="12278" width="4.7109375" style="16" customWidth="1"/>
    <col min="12279" max="12279" width="9.140625" style="16"/>
    <col min="12280" max="12280" width="4" style="16" customWidth="1"/>
    <col min="12281" max="12519" width="9.140625" style="16"/>
    <col min="12520" max="12520" width="3.7109375" style="16" customWidth="1"/>
    <col min="12521" max="12521" width="15.7109375" style="16" customWidth="1"/>
    <col min="12522" max="12522" width="16.7109375" style="16" customWidth="1"/>
    <col min="12523" max="12524" width="3.7109375" style="16" customWidth="1"/>
    <col min="12525" max="12525" width="13.7109375" style="16" customWidth="1"/>
    <col min="12526" max="12527" width="3.7109375" style="16" customWidth="1"/>
    <col min="12528" max="12528" width="13.7109375" style="16" customWidth="1"/>
    <col min="12529" max="12529" width="3.7109375" style="16" customWidth="1"/>
    <col min="12530" max="12530" width="1.5703125" style="16" customWidth="1"/>
    <col min="12531" max="12531" width="4" style="16" customWidth="1"/>
    <col min="12532" max="12532" width="1.5703125" style="16" customWidth="1"/>
    <col min="12533" max="12533" width="5" style="16" customWidth="1"/>
    <col min="12534" max="12534" width="4.7109375" style="16" customWidth="1"/>
    <col min="12535" max="12535" width="9.140625" style="16"/>
    <col min="12536" max="12536" width="4" style="16" customWidth="1"/>
    <col min="12537" max="12775" width="9.140625" style="16"/>
    <col min="12776" max="12776" width="3.7109375" style="16" customWidth="1"/>
    <col min="12777" max="12777" width="15.7109375" style="16" customWidth="1"/>
    <col min="12778" max="12778" width="16.7109375" style="16" customWidth="1"/>
    <col min="12779" max="12780" width="3.7109375" style="16" customWidth="1"/>
    <col min="12781" max="12781" width="13.7109375" style="16" customWidth="1"/>
    <col min="12782" max="12783" width="3.7109375" style="16" customWidth="1"/>
    <col min="12784" max="12784" width="13.7109375" style="16" customWidth="1"/>
    <col min="12785" max="12785" width="3.7109375" style="16" customWidth="1"/>
    <col min="12786" max="12786" width="1.5703125" style="16" customWidth="1"/>
    <col min="12787" max="12787" width="4" style="16" customWidth="1"/>
    <col min="12788" max="12788" width="1.5703125" style="16" customWidth="1"/>
    <col min="12789" max="12789" width="5" style="16" customWidth="1"/>
    <col min="12790" max="12790" width="4.7109375" style="16" customWidth="1"/>
    <col min="12791" max="12791" width="9.140625" style="16"/>
    <col min="12792" max="12792" width="4" style="16" customWidth="1"/>
    <col min="12793" max="13031" width="9.140625" style="16"/>
    <col min="13032" max="13032" width="3.7109375" style="16" customWidth="1"/>
    <col min="13033" max="13033" width="15.7109375" style="16" customWidth="1"/>
    <col min="13034" max="13034" width="16.7109375" style="16" customWidth="1"/>
    <col min="13035" max="13036" width="3.7109375" style="16" customWidth="1"/>
    <col min="13037" max="13037" width="13.7109375" style="16" customWidth="1"/>
    <col min="13038" max="13039" width="3.7109375" style="16" customWidth="1"/>
    <col min="13040" max="13040" width="13.7109375" style="16" customWidth="1"/>
    <col min="13041" max="13041" width="3.7109375" style="16" customWidth="1"/>
    <col min="13042" max="13042" width="1.5703125" style="16" customWidth="1"/>
    <col min="13043" max="13043" width="4" style="16" customWidth="1"/>
    <col min="13044" max="13044" width="1.5703125" style="16" customWidth="1"/>
    <col min="13045" max="13045" width="5" style="16" customWidth="1"/>
    <col min="13046" max="13046" width="4.7109375" style="16" customWidth="1"/>
    <col min="13047" max="13047" width="9.140625" style="16"/>
    <col min="13048" max="13048" width="4" style="16" customWidth="1"/>
    <col min="13049" max="13287" width="9.140625" style="16"/>
    <col min="13288" max="13288" width="3.7109375" style="16" customWidth="1"/>
    <col min="13289" max="13289" width="15.7109375" style="16" customWidth="1"/>
    <col min="13290" max="13290" width="16.7109375" style="16" customWidth="1"/>
    <col min="13291" max="13292" width="3.7109375" style="16" customWidth="1"/>
    <col min="13293" max="13293" width="13.7109375" style="16" customWidth="1"/>
    <col min="13294" max="13295" width="3.7109375" style="16" customWidth="1"/>
    <col min="13296" max="13296" width="13.7109375" style="16" customWidth="1"/>
    <col min="13297" max="13297" width="3.7109375" style="16" customWidth="1"/>
    <col min="13298" max="13298" width="1.5703125" style="16" customWidth="1"/>
    <col min="13299" max="13299" width="4" style="16" customWidth="1"/>
    <col min="13300" max="13300" width="1.5703125" style="16" customWidth="1"/>
    <col min="13301" max="13301" width="5" style="16" customWidth="1"/>
    <col min="13302" max="13302" width="4.7109375" style="16" customWidth="1"/>
    <col min="13303" max="13303" width="9.140625" style="16"/>
    <col min="13304" max="13304" width="4" style="16" customWidth="1"/>
    <col min="13305" max="13543" width="9.140625" style="16"/>
    <col min="13544" max="13544" width="3.7109375" style="16" customWidth="1"/>
    <col min="13545" max="13545" width="15.7109375" style="16" customWidth="1"/>
    <col min="13546" max="13546" width="16.7109375" style="16" customWidth="1"/>
    <col min="13547" max="13548" width="3.7109375" style="16" customWidth="1"/>
    <col min="13549" max="13549" width="13.7109375" style="16" customWidth="1"/>
    <col min="13550" max="13551" width="3.7109375" style="16" customWidth="1"/>
    <col min="13552" max="13552" width="13.7109375" style="16" customWidth="1"/>
    <col min="13553" max="13553" width="3.7109375" style="16" customWidth="1"/>
    <col min="13554" max="13554" width="1.5703125" style="16" customWidth="1"/>
    <col min="13555" max="13555" width="4" style="16" customWidth="1"/>
    <col min="13556" max="13556" width="1.5703125" style="16" customWidth="1"/>
    <col min="13557" max="13557" width="5" style="16" customWidth="1"/>
    <col min="13558" max="13558" width="4.7109375" style="16" customWidth="1"/>
    <col min="13559" max="13559" width="9.140625" style="16"/>
    <col min="13560" max="13560" width="4" style="16" customWidth="1"/>
    <col min="13561" max="13799" width="9.140625" style="16"/>
    <col min="13800" max="13800" width="3.7109375" style="16" customWidth="1"/>
    <col min="13801" max="13801" width="15.7109375" style="16" customWidth="1"/>
    <col min="13802" max="13802" width="16.7109375" style="16" customWidth="1"/>
    <col min="13803" max="13804" width="3.7109375" style="16" customWidth="1"/>
    <col min="13805" max="13805" width="13.7109375" style="16" customWidth="1"/>
    <col min="13806" max="13807" width="3.7109375" style="16" customWidth="1"/>
    <col min="13808" max="13808" width="13.7109375" style="16" customWidth="1"/>
    <col min="13809" max="13809" width="3.7109375" style="16" customWidth="1"/>
    <col min="13810" max="13810" width="1.5703125" style="16" customWidth="1"/>
    <col min="13811" max="13811" width="4" style="16" customWidth="1"/>
    <col min="13812" max="13812" width="1.5703125" style="16" customWidth="1"/>
    <col min="13813" max="13813" width="5" style="16" customWidth="1"/>
    <col min="13814" max="13814" width="4.7109375" style="16" customWidth="1"/>
    <col min="13815" max="13815" width="9.140625" style="16"/>
    <col min="13816" max="13816" width="4" style="16" customWidth="1"/>
    <col min="13817" max="14055" width="9.140625" style="16"/>
    <col min="14056" max="14056" width="3.7109375" style="16" customWidth="1"/>
    <col min="14057" max="14057" width="15.7109375" style="16" customWidth="1"/>
    <col min="14058" max="14058" width="16.7109375" style="16" customWidth="1"/>
    <col min="14059" max="14060" width="3.7109375" style="16" customWidth="1"/>
    <col min="14061" max="14061" width="13.7109375" style="16" customWidth="1"/>
    <col min="14062" max="14063" width="3.7109375" style="16" customWidth="1"/>
    <col min="14064" max="14064" width="13.7109375" style="16" customWidth="1"/>
    <col min="14065" max="14065" width="3.7109375" style="16" customWidth="1"/>
    <col min="14066" max="14066" width="1.5703125" style="16" customWidth="1"/>
    <col min="14067" max="14067" width="4" style="16" customWidth="1"/>
    <col min="14068" max="14068" width="1.5703125" style="16" customWidth="1"/>
    <col min="14069" max="14069" width="5" style="16" customWidth="1"/>
    <col min="14070" max="14070" width="4.7109375" style="16" customWidth="1"/>
    <col min="14071" max="14071" width="9.140625" style="16"/>
    <col min="14072" max="14072" width="4" style="16" customWidth="1"/>
    <col min="14073" max="14311" width="9.140625" style="16"/>
    <col min="14312" max="14312" width="3.7109375" style="16" customWidth="1"/>
    <col min="14313" max="14313" width="15.7109375" style="16" customWidth="1"/>
    <col min="14314" max="14314" width="16.7109375" style="16" customWidth="1"/>
    <col min="14315" max="14316" width="3.7109375" style="16" customWidth="1"/>
    <col min="14317" max="14317" width="13.7109375" style="16" customWidth="1"/>
    <col min="14318" max="14319" width="3.7109375" style="16" customWidth="1"/>
    <col min="14320" max="14320" width="13.7109375" style="16" customWidth="1"/>
    <col min="14321" max="14321" width="3.7109375" style="16" customWidth="1"/>
    <col min="14322" max="14322" width="1.5703125" style="16" customWidth="1"/>
    <col min="14323" max="14323" width="4" style="16" customWidth="1"/>
    <col min="14324" max="14324" width="1.5703125" style="16" customWidth="1"/>
    <col min="14325" max="14325" width="5" style="16" customWidth="1"/>
    <col min="14326" max="14326" width="4.7109375" style="16" customWidth="1"/>
    <col min="14327" max="14327" width="9.140625" style="16"/>
    <col min="14328" max="14328" width="4" style="16" customWidth="1"/>
    <col min="14329" max="14567" width="9.140625" style="16"/>
    <col min="14568" max="14568" width="3.7109375" style="16" customWidth="1"/>
    <col min="14569" max="14569" width="15.7109375" style="16" customWidth="1"/>
    <col min="14570" max="14570" width="16.7109375" style="16" customWidth="1"/>
    <col min="14571" max="14572" width="3.7109375" style="16" customWidth="1"/>
    <col min="14573" max="14573" width="13.7109375" style="16" customWidth="1"/>
    <col min="14574" max="14575" width="3.7109375" style="16" customWidth="1"/>
    <col min="14576" max="14576" width="13.7109375" style="16" customWidth="1"/>
    <col min="14577" max="14577" width="3.7109375" style="16" customWidth="1"/>
    <col min="14578" max="14578" width="1.5703125" style="16" customWidth="1"/>
    <col min="14579" max="14579" width="4" style="16" customWidth="1"/>
    <col min="14580" max="14580" width="1.5703125" style="16" customWidth="1"/>
    <col min="14581" max="14581" width="5" style="16" customWidth="1"/>
    <col min="14582" max="14582" width="4.7109375" style="16" customWidth="1"/>
    <col min="14583" max="14583" width="9.140625" style="16"/>
    <col min="14584" max="14584" width="4" style="16" customWidth="1"/>
    <col min="14585" max="14823" width="9.140625" style="16"/>
    <col min="14824" max="14824" width="3.7109375" style="16" customWidth="1"/>
    <col min="14825" max="14825" width="15.7109375" style="16" customWidth="1"/>
    <col min="14826" max="14826" width="16.7109375" style="16" customWidth="1"/>
    <col min="14827" max="14828" width="3.7109375" style="16" customWidth="1"/>
    <col min="14829" max="14829" width="13.7109375" style="16" customWidth="1"/>
    <col min="14830" max="14831" width="3.7109375" style="16" customWidth="1"/>
    <col min="14832" max="14832" width="13.7109375" style="16" customWidth="1"/>
    <col min="14833" max="14833" width="3.7109375" style="16" customWidth="1"/>
    <col min="14834" max="14834" width="1.5703125" style="16" customWidth="1"/>
    <col min="14835" max="14835" width="4" style="16" customWidth="1"/>
    <col min="14836" max="14836" width="1.5703125" style="16" customWidth="1"/>
    <col min="14837" max="14837" width="5" style="16" customWidth="1"/>
    <col min="14838" max="14838" width="4.7109375" style="16" customWidth="1"/>
    <col min="14839" max="14839" width="9.140625" style="16"/>
    <col min="14840" max="14840" width="4" style="16" customWidth="1"/>
    <col min="14841" max="15079" width="9.140625" style="16"/>
    <col min="15080" max="15080" width="3.7109375" style="16" customWidth="1"/>
    <col min="15081" max="15081" width="15.7109375" style="16" customWidth="1"/>
    <col min="15082" max="15082" width="16.7109375" style="16" customWidth="1"/>
    <col min="15083" max="15084" width="3.7109375" style="16" customWidth="1"/>
    <col min="15085" max="15085" width="13.7109375" style="16" customWidth="1"/>
    <col min="15086" max="15087" width="3.7109375" style="16" customWidth="1"/>
    <col min="15088" max="15088" width="13.7109375" style="16" customWidth="1"/>
    <col min="15089" max="15089" width="3.7109375" style="16" customWidth="1"/>
    <col min="15090" max="15090" width="1.5703125" style="16" customWidth="1"/>
    <col min="15091" max="15091" width="4" style="16" customWidth="1"/>
    <col min="15092" max="15092" width="1.5703125" style="16" customWidth="1"/>
    <col min="15093" max="15093" width="5" style="16" customWidth="1"/>
    <col min="15094" max="15094" width="4.7109375" style="16" customWidth="1"/>
    <col min="15095" max="15095" width="9.140625" style="16"/>
    <col min="15096" max="15096" width="4" style="16" customWidth="1"/>
    <col min="15097" max="15335" width="9.140625" style="16"/>
    <col min="15336" max="15336" width="3.7109375" style="16" customWidth="1"/>
    <col min="15337" max="15337" width="15.7109375" style="16" customWidth="1"/>
    <col min="15338" max="15338" width="16.7109375" style="16" customWidth="1"/>
    <col min="15339" max="15340" width="3.7109375" style="16" customWidth="1"/>
    <col min="15341" max="15341" width="13.7109375" style="16" customWidth="1"/>
    <col min="15342" max="15343" width="3.7109375" style="16" customWidth="1"/>
    <col min="15344" max="15344" width="13.7109375" style="16" customWidth="1"/>
    <col min="15345" max="15345" width="3.7109375" style="16" customWidth="1"/>
    <col min="15346" max="15346" width="1.5703125" style="16" customWidth="1"/>
    <col min="15347" max="15347" width="4" style="16" customWidth="1"/>
    <col min="15348" max="15348" width="1.5703125" style="16" customWidth="1"/>
    <col min="15349" max="15349" width="5" style="16" customWidth="1"/>
    <col min="15350" max="15350" width="4.7109375" style="16" customWidth="1"/>
    <col min="15351" max="15351" width="9.140625" style="16"/>
    <col min="15352" max="15352" width="4" style="16" customWidth="1"/>
    <col min="15353" max="15591" width="9.140625" style="16"/>
    <col min="15592" max="15592" width="3.7109375" style="16" customWidth="1"/>
    <col min="15593" max="15593" width="15.7109375" style="16" customWidth="1"/>
    <col min="15594" max="15594" width="16.7109375" style="16" customWidth="1"/>
    <col min="15595" max="15596" width="3.7109375" style="16" customWidth="1"/>
    <col min="15597" max="15597" width="13.7109375" style="16" customWidth="1"/>
    <col min="15598" max="15599" width="3.7109375" style="16" customWidth="1"/>
    <col min="15600" max="15600" width="13.7109375" style="16" customWidth="1"/>
    <col min="15601" max="15601" width="3.7109375" style="16" customWidth="1"/>
    <col min="15602" max="15602" width="1.5703125" style="16" customWidth="1"/>
    <col min="15603" max="15603" width="4" style="16" customWidth="1"/>
    <col min="15604" max="15604" width="1.5703125" style="16" customWidth="1"/>
    <col min="15605" max="15605" width="5" style="16" customWidth="1"/>
    <col min="15606" max="15606" width="4.7109375" style="16" customWidth="1"/>
    <col min="15607" max="15607" width="9.140625" style="16"/>
    <col min="15608" max="15608" width="4" style="16" customWidth="1"/>
    <col min="15609" max="15847" width="9.140625" style="16"/>
    <col min="15848" max="15848" width="3.7109375" style="16" customWidth="1"/>
    <col min="15849" max="15849" width="15.7109375" style="16" customWidth="1"/>
    <col min="15850" max="15850" width="16.7109375" style="16" customWidth="1"/>
    <col min="15851" max="15852" width="3.7109375" style="16" customWidth="1"/>
    <col min="15853" max="15853" width="13.7109375" style="16" customWidth="1"/>
    <col min="15854" max="15855" width="3.7109375" style="16" customWidth="1"/>
    <col min="15856" max="15856" width="13.7109375" style="16" customWidth="1"/>
    <col min="15857" max="15857" width="3.7109375" style="16" customWidth="1"/>
    <col min="15858" max="15858" width="1.5703125" style="16" customWidth="1"/>
    <col min="15859" max="15859" width="4" style="16" customWidth="1"/>
    <col min="15860" max="15860" width="1.5703125" style="16" customWidth="1"/>
    <col min="15861" max="15861" width="5" style="16" customWidth="1"/>
    <col min="15862" max="15862" width="4.7109375" style="16" customWidth="1"/>
    <col min="15863" max="15863" width="9.140625" style="16"/>
    <col min="15864" max="15864" width="4" style="16" customWidth="1"/>
    <col min="15865" max="16103" width="9.140625" style="16"/>
    <col min="16104" max="16104" width="3.7109375" style="16" customWidth="1"/>
    <col min="16105" max="16105" width="15.7109375" style="16" customWidth="1"/>
    <col min="16106" max="16106" width="16.7109375" style="16" customWidth="1"/>
    <col min="16107" max="16108" width="3.7109375" style="16" customWidth="1"/>
    <col min="16109" max="16109" width="13.7109375" style="16" customWidth="1"/>
    <col min="16110" max="16111" width="3.7109375" style="16" customWidth="1"/>
    <col min="16112" max="16112" width="13.7109375" style="16" customWidth="1"/>
    <col min="16113" max="16113" width="3.7109375" style="16" customWidth="1"/>
    <col min="16114" max="16114" width="1.5703125" style="16" customWidth="1"/>
    <col min="16115" max="16115" width="4" style="16" customWidth="1"/>
    <col min="16116" max="16116" width="1.5703125" style="16" customWidth="1"/>
    <col min="16117" max="16117" width="5" style="16" customWidth="1"/>
    <col min="16118" max="16118" width="4.7109375" style="16" customWidth="1"/>
    <col min="16119" max="16119" width="9.140625" style="16"/>
    <col min="16120" max="16120" width="4" style="16" customWidth="1"/>
    <col min="16121" max="16384" width="9.140625" style="16"/>
  </cols>
  <sheetData>
    <row r="1" spans="1:6" x14ac:dyDescent="0.2">
      <c r="A1" s="26" t="str">
        <f>"CONCESSIONER: "&amp;'Concessioner Info'!$B$5&amp;" - "&amp;'Concessioner Info'!$B$6</f>
        <v xml:space="preserve">CONCESSIONER:  - </v>
      </c>
      <c r="B1" s="27"/>
      <c r="C1" s="27"/>
      <c r="D1" s="27"/>
      <c r="E1" s="27"/>
      <c r="F1" s="14" t="str">
        <f>"PERIOD ENDING: "&amp;TEXT(IF('Concessioner Info'!$D$3="","MM/DD/YYYY",'Concessioner Info'!$D$3),"MM/DD/YYY")</f>
        <v>PERIOD ENDING: MM/DD/YYYY</v>
      </c>
    </row>
    <row r="2" spans="1:6" x14ac:dyDescent="0.2">
      <c r="A2" s="22"/>
      <c r="B2" s="22"/>
      <c r="C2" s="22"/>
      <c r="D2" s="22"/>
      <c r="E2" s="22"/>
      <c r="F2" s="22"/>
    </row>
    <row r="3" spans="1:6" x14ac:dyDescent="0.2">
      <c r="A3" s="28" t="s">
        <v>217</v>
      </c>
      <c r="B3" s="23"/>
      <c r="C3" s="28" t="s">
        <v>218</v>
      </c>
      <c r="D3" s="23"/>
      <c r="E3" s="22"/>
      <c r="F3" s="22"/>
    </row>
    <row r="4" spans="1:6" x14ac:dyDescent="0.2">
      <c r="A4" s="29"/>
      <c r="B4" s="22"/>
      <c r="C4" s="22"/>
      <c r="D4" s="22"/>
      <c r="E4" s="22"/>
      <c r="F4" s="22"/>
    </row>
    <row r="5" spans="1:6" ht="12.75" customHeight="1" x14ac:dyDescent="0.2">
      <c r="A5" s="28" t="s">
        <v>206</v>
      </c>
      <c r="B5" s="93"/>
      <c r="C5" s="80"/>
      <c r="D5" s="81"/>
      <c r="E5" s="22"/>
      <c r="F5" s="22"/>
    </row>
    <row r="6" spans="1:6" x14ac:dyDescent="0.2">
      <c r="A6" s="28" t="s">
        <v>213</v>
      </c>
      <c r="B6" s="93"/>
      <c r="C6" s="80"/>
      <c r="D6" s="81"/>
      <c r="E6" s="22"/>
      <c r="F6" s="22"/>
    </row>
    <row r="7" spans="1:6" x14ac:dyDescent="0.2">
      <c r="A7" s="28" t="s">
        <v>207</v>
      </c>
      <c r="B7" s="94"/>
      <c r="C7" s="82"/>
      <c r="D7" s="83"/>
      <c r="E7" s="22"/>
      <c r="F7" s="22"/>
    </row>
    <row r="8" spans="1:6" x14ac:dyDescent="0.2">
      <c r="A8" s="29"/>
      <c r="B8" s="22"/>
      <c r="C8" s="22"/>
      <c r="D8" s="22"/>
      <c r="E8" s="22"/>
      <c r="F8" s="22"/>
    </row>
    <row r="9" spans="1:6" x14ac:dyDescent="0.2">
      <c r="A9" s="29"/>
      <c r="B9" s="9"/>
      <c r="C9" s="22"/>
      <c r="D9" s="95"/>
      <c r="E9" s="22"/>
      <c r="F9" s="96"/>
    </row>
    <row r="10" spans="1:6" x14ac:dyDescent="0.2">
      <c r="A10" s="29"/>
      <c r="B10" s="30" t="s">
        <v>214</v>
      </c>
      <c r="C10" s="22"/>
      <c r="D10" s="30" t="s">
        <v>215</v>
      </c>
      <c r="E10" s="22"/>
      <c r="F10" s="30" t="s">
        <v>216</v>
      </c>
    </row>
    <row r="11" spans="1:6" x14ac:dyDescent="0.2">
      <c r="A11" s="29"/>
      <c r="B11" s="22"/>
      <c r="C11" s="22"/>
      <c r="D11" s="22"/>
      <c r="E11" s="22"/>
      <c r="F11" s="22"/>
    </row>
    <row r="12" spans="1:6" x14ac:dyDescent="0.2">
      <c r="A12" s="28" t="s">
        <v>211</v>
      </c>
      <c r="B12" s="9"/>
      <c r="C12" s="22"/>
      <c r="D12" s="22"/>
      <c r="E12" s="22"/>
      <c r="F12" s="22"/>
    </row>
    <row r="13" spans="1:6" x14ac:dyDescent="0.2">
      <c r="A13" s="22"/>
      <c r="B13" s="22"/>
      <c r="C13" s="22"/>
      <c r="D13" s="22"/>
      <c r="E13" s="22"/>
      <c r="F13" s="22"/>
    </row>
    <row r="14" spans="1:6" ht="12.75" customHeight="1" x14ac:dyDescent="0.2">
      <c r="A14" s="79"/>
      <c r="B14" s="77"/>
      <c r="C14" s="77" t="s">
        <v>208</v>
      </c>
      <c r="D14" s="77"/>
      <c r="E14" s="77"/>
      <c r="F14" s="78"/>
    </row>
    <row r="15" spans="1:6" x14ac:dyDescent="0.2">
      <c r="A15" s="22" t="s">
        <v>237</v>
      </c>
      <c r="B15" s="22"/>
      <c r="C15" s="22"/>
      <c r="D15" s="22" t="s">
        <v>209</v>
      </c>
      <c r="E15" s="22"/>
      <c r="F15" s="22"/>
    </row>
    <row r="16" spans="1:6" x14ac:dyDescent="0.2">
      <c r="A16" s="22" t="s">
        <v>238</v>
      </c>
      <c r="B16" s="22"/>
      <c r="C16" s="22"/>
      <c r="D16" s="22" t="s">
        <v>239</v>
      </c>
      <c r="E16" s="22"/>
      <c r="F16" s="22"/>
    </row>
    <row r="17" spans="1:6" x14ac:dyDescent="0.2">
      <c r="A17" s="31"/>
      <c r="B17" s="31"/>
      <c r="C17" s="31"/>
      <c r="D17" s="31"/>
      <c r="E17" s="31"/>
      <c r="F17" s="31"/>
    </row>
    <row r="18" spans="1:6" x14ac:dyDescent="0.2">
      <c r="A18" s="32" t="s">
        <v>228</v>
      </c>
      <c r="B18" s="22"/>
      <c r="C18" s="22"/>
      <c r="D18" s="22"/>
      <c r="E18" s="22"/>
      <c r="F18" s="22"/>
    </row>
    <row r="19" spans="1:6" x14ac:dyDescent="0.2">
      <c r="A19" s="22"/>
      <c r="B19" s="22"/>
      <c r="C19" s="22"/>
      <c r="D19" s="22"/>
      <c r="E19" s="22"/>
      <c r="F19" s="22"/>
    </row>
    <row r="20" spans="1:6" x14ac:dyDescent="0.2">
      <c r="A20" s="32" t="s">
        <v>210</v>
      </c>
      <c r="B20" s="22"/>
      <c r="C20" s="22"/>
      <c r="D20" s="22"/>
      <c r="E20" s="22"/>
      <c r="F20" s="22"/>
    </row>
    <row r="21" spans="1:6" ht="13.9" customHeight="1" x14ac:dyDescent="0.2">
      <c r="A21" s="76" t="s">
        <v>298</v>
      </c>
      <c r="B21" s="70"/>
      <c r="C21" s="70"/>
      <c r="D21" s="70"/>
      <c r="E21" s="70"/>
      <c r="F21" s="70"/>
    </row>
    <row r="22" spans="1:6" ht="13.9" customHeight="1" x14ac:dyDescent="0.2">
      <c r="A22" s="76" t="s">
        <v>299</v>
      </c>
      <c r="B22" s="70"/>
      <c r="C22" s="70"/>
      <c r="D22" s="70"/>
      <c r="E22" s="70"/>
      <c r="F22" s="70"/>
    </row>
    <row r="23" spans="1:6" ht="12.75" customHeight="1" x14ac:dyDescent="0.2">
      <c r="A23" s="22"/>
      <c r="B23" s="22"/>
      <c r="C23" s="28" t="s">
        <v>226</v>
      </c>
      <c r="D23" s="93"/>
      <c r="E23" s="84"/>
      <c r="F23" s="85"/>
    </row>
    <row r="24" spans="1:6" x14ac:dyDescent="0.2">
      <c r="A24" s="22"/>
      <c r="B24" s="22"/>
      <c r="C24" s="28" t="s">
        <v>137</v>
      </c>
      <c r="D24" s="93"/>
      <c r="E24" s="84"/>
      <c r="F24" s="85"/>
    </row>
    <row r="25" spans="1:6" x14ac:dyDescent="0.2">
      <c r="A25" s="22"/>
      <c r="B25" s="22"/>
      <c r="C25" s="28" t="s">
        <v>227</v>
      </c>
      <c r="D25" s="97"/>
      <c r="E25" s="86"/>
      <c r="F25" s="87"/>
    </row>
    <row r="26" spans="1:6" x14ac:dyDescent="0.2">
      <c r="A26" s="22"/>
      <c r="B26" s="22"/>
      <c r="C26" s="22"/>
      <c r="D26" s="22"/>
      <c r="E26" s="22"/>
      <c r="F26" s="22"/>
    </row>
    <row r="27" spans="1:6" ht="15.6" customHeight="1" x14ac:dyDescent="0.2">
      <c r="A27" s="92" t="s">
        <v>303</v>
      </c>
      <c r="B27" s="92"/>
      <c r="C27" s="92"/>
      <c r="D27" s="92"/>
      <c r="E27" s="92"/>
      <c r="F27" s="92"/>
    </row>
    <row r="28" spans="1:6" ht="15.6" customHeight="1" x14ac:dyDescent="0.2">
      <c r="A28" s="91" t="s">
        <v>304</v>
      </c>
      <c r="B28" s="71"/>
      <c r="C28" s="71"/>
      <c r="D28" s="71"/>
      <c r="E28" s="71"/>
      <c r="F28" s="71"/>
    </row>
    <row r="29" spans="1:6" ht="14.45" customHeight="1" x14ac:dyDescent="0.2">
      <c r="A29" s="90" t="s">
        <v>300</v>
      </c>
      <c r="B29" s="90"/>
      <c r="C29" s="90"/>
      <c r="D29" s="90"/>
      <c r="E29" s="90"/>
      <c r="F29" s="90"/>
    </row>
    <row r="30" spans="1:6" ht="13.9" customHeight="1" x14ac:dyDescent="0.2">
      <c r="A30" s="76" t="s">
        <v>301</v>
      </c>
      <c r="B30" s="70"/>
      <c r="C30" s="70"/>
      <c r="D30" s="70"/>
      <c r="E30" s="70"/>
      <c r="F30" s="70"/>
    </row>
    <row r="31" spans="1:6" ht="13.9" customHeight="1" x14ac:dyDescent="0.2">
      <c r="A31" s="76" t="s">
        <v>302</v>
      </c>
      <c r="B31" s="70"/>
      <c r="C31" s="70"/>
      <c r="D31" s="70"/>
      <c r="E31" s="70"/>
      <c r="F31" s="70"/>
    </row>
    <row r="32" spans="1:6" ht="12.75" customHeight="1" x14ac:dyDescent="0.2">
      <c r="A32" s="22"/>
      <c r="B32" s="22"/>
      <c r="C32" s="28" t="s">
        <v>226</v>
      </c>
      <c r="D32" s="93"/>
      <c r="E32" s="74"/>
      <c r="F32" s="75"/>
    </row>
    <row r="33" spans="1:6" x14ac:dyDescent="0.2">
      <c r="A33" s="22"/>
      <c r="B33" s="22"/>
      <c r="C33" s="28" t="s">
        <v>137</v>
      </c>
      <c r="D33" s="93"/>
      <c r="E33" s="84"/>
      <c r="F33" s="85"/>
    </row>
    <row r="34" spans="1:6" x14ac:dyDescent="0.2">
      <c r="A34" s="22"/>
      <c r="B34" s="22"/>
      <c r="C34" s="28" t="s">
        <v>227</v>
      </c>
      <c r="D34" s="97"/>
      <c r="E34" s="86"/>
      <c r="F34" s="87"/>
    </row>
    <row r="35" spans="1:6" x14ac:dyDescent="0.2">
      <c r="A35" s="22"/>
      <c r="B35" s="22"/>
      <c r="C35" s="22"/>
      <c r="D35" s="22"/>
      <c r="E35" s="22"/>
      <c r="F35" s="22"/>
    </row>
    <row r="36" spans="1:6" x14ac:dyDescent="0.2">
      <c r="A36" s="33" t="s">
        <v>229</v>
      </c>
      <c r="B36" s="34"/>
      <c r="C36" s="34"/>
      <c r="D36" s="34"/>
      <c r="E36" s="34"/>
      <c r="F36" s="34"/>
    </row>
    <row r="37" spans="1:6" x14ac:dyDescent="0.2">
      <c r="A37" s="22"/>
      <c r="B37" s="22"/>
      <c r="C37" s="28" t="s">
        <v>230</v>
      </c>
      <c r="D37" s="93"/>
      <c r="E37" s="84"/>
      <c r="F37" s="85"/>
    </row>
    <row r="38" spans="1:6" x14ac:dyDescent="0.2">
      <c r="A38" s="22"/>
      <c r="B38" s="22"/>
      <c r="C38" s="28" t="s">
        <v>282</v>
      </c>
      <c r="D38" s="93"/>
      <c r="E38" s="84"/>
      <c r="F38" s="85"/>
    </row>
    <row r="39" spans="1:6" x14ac:dyDescent="0.2">
      <c r="A39" s="22"/>
      <c r="B39" s="22"/>
      <c r="C39" s="28" t="s">
        <v>283</v>
      </c>
      <c r="D39" s="93"/>
      <c r="E39" s="84"/>
      <c r="F39" s="85"/>
    </row>
    <row r="40" spans="1:6" x14ac:dyDescent="0.2">
      <c r="A40" s="22"/>
      <c r="B40" s="22"/>
      <c r="C40" s="28" t="s">
        <v>284</v>
      </c>
      <c r="D40" s="93"/>
      <c r="E40" s="84"/>
      <c r="F40" s="85"/>
    </row>
    <row r="41" spans="1:6" x14ac:dyDescent="0.2">
      <c r="A41" s="22"/>
      <c r="B41" s="22"/>
      <c r="C41" s="28" t="s">
        <v>212</v>
      </c>
      <c r="D41" s="93"/>
      <c r="E41" s="84"/>
      <c r="F41" s="85"/>
    </row>
    <row r="42" spans="1:6" x14ac:dyDescent="0.2">
      <c r="A42" s="22"/>
      <c r="B42" s="22"/>
      <c r="C42" s="28" t="s">
        <v>231</v>
      </c>
      <c r="D42" s="94"/>
      <c r="E42" s="88"/>
      <c r="F42" s="89"/>
    </row>
    <row r="43" spans="1:6" x14ac:dyDescent="0.2">
      <c r="A43" s="22"/>
      <c r="B43" s="22"/>
      <c r="C43" s="22"/>
      <c r="D43" s="22"/>
      <c r="E43" s="22"/>
      <c r="F43" s="22"/>
    </row>
    <row r="44" spans="1:6" x14ac:dyDescent="0.2">
      <c r="A44" s="35" t="s">
        <v>240</v>
      </c>
      <c r="B44" s="34"/>
      <c r="C44" s="34"/>
      <c r="D44" s="34"/>
      <c r="E44" s="34"/>
      <c r="F44" s="34"/>
    </row>
    <row r="45" spans="1:6" x14ac:dyDescent="0.2">
      <c r="A45" s="22"/>
      <c r="B45" s="22"/>
      <c r="C45" s="22"/>
      <c r="D45" s="28" t="s">
        <v>275</v>
      </c>
      <c r="E45" s="24"/>
      <c r="F45" s="22"/>
    </row>
    <row r="46" spans="1:6" x14ac:dyDescent="0.2">
      <c r="A46" s="22"/>
      <c r="B46" s="22"/>
      <c r="C46" s="22"/>
      <c r="D46" s="22"/>
      <c r="E46" s="22"/>
      <c r="F46" s="22"/>
    </row>
    <row r="47" spans="1:6" x14ac:dyDescent="0.2">
      <c r="A47" s="22" t="s">
        <v>251</v>
      </c>
      <c r="B47" s="22"/>
      <c r="C47" s="22"/>
      <c r="D47" s="22"/>
      <c r="E47" s="22"/>
      <c r="F47" s="22"/>
    </row>
    <row r="48" spans="1:6" x14ac:dyDescent="0.2">
      <c r="A48" s="22"/>
      <c r="B48" s="98"/>
      <c r="C48" s="30" t="s">
        <v>285</v>
      </c>
      <c r="D48" s="99"/>
      <c r="E48" s="72"/>
      <c r="F48" s="73"/>
    </row>
    <row r="49" spans="1:6" x14ac:dyDescent="0.2">
      <c r="A49" s="22"/>
      <c r="B49" s="22"/>
      <c r="C49" s="22"/>
      <c r="D49" s="22"/>
      <c r="E49" s="22"/>
      <c r="F49" s="22"/>
    </row>
    <row r="50" spans="1:6" x14ac:dyDescent="0.2">
      <c r="A50" s="22"/>
      <c r="B50" s="22"/>
      <c r="C50" s="28" t="s">
        <v>256</v>
      </c>
      <c r="D50" s="25"/>
      <c r="E50" s="22"/>
      <c r="F50" s="22"/>
    </row>
    <row r="51" spans="1:6" x14ac:dyDescent="0.2">
      <c r="A51" s="22"/>
      <c r="B51" s="22"/>
      <c r="C51" s="28"/>
      <c r="D51" s="28"/>
      <c r="E51" s="22"/>
      <c r="F51" s="22"/>
    </row>
    <row r="52" spans="1:6" x14ac:dyDescent="0.2">
      <c r="A52" s="22" t="s">
        <v>241</v>
      </c>
      <c r="B52" s="22"/>
      <c r="C52" s="22"/>
      <c r="D52" s="22"/>
      <c r="E52" s="22"/>
      <c r="F52" s="22"/>
    </row>
    <row r="53" spans="1:6" x14ac:dyDescent="0.2">
      <c r="A53" s="100"/>
      <c r="B53" s="101"/>
      <c r="C53" s="101"/>
      <c r="D53" s="101"/>
      <c r="E53" s="101"/>
      <c r="F53" s="102"/>
    </row>
    <row r="54" spans="1:6" x14ac:dyDescent="0.2">
      <c r="A54" s="103"/>
      <c r="B54" s="104"/>
      <c r="C54" s="104"/>
      <c r="D54" s="104"/>
      <c r="E54" s="104"/>
      <c r="F54" s="105"/>
    </row>
    <row r="55" spans="1:6" x14ac:dyDescent="0.2">
      <c r="A55" s="103"/>
      <c r="B55" s="104"/>
      <c r="C55" s="104"/>
      <c r="D55" s="104"/>
      <c r="E55" s="104"/>
      <c r="F55" s="105"/>
    </row>
    <row r="56" spans="1:6" x14ac:dyDescent="0.2">
      <c r="A56" s="106"/>
      <c r="B56" s="107"/>
      <c r="C56" s="107"/>
      <c r="D56" s="107"/>
      <c r="E56" s="107"/>
      <c r="F56" s="108"/>
    </row>
    <row r="57" spans="1:6" x14ac:dyDescent="0.2">
      <c r="A57" s="22"/>
      <c r="B57" s="22"/>
      <c r="C57" s="22"/>
      <c r="D57" s="22"/>
      <c r="E57" s="22"/>
      <c r="F57" s="22"/>
    </row>
    <row r="58" spans="1:6" x14ac:dyDescent="0.2">
      <c r="A58" s="22"/>
      <c r="B58" s="22"/>
      <c r="C58" s="22"/>
      <c r="D58" s="22"/>
      <c r="E58" s="22"/>
      <c r="F58" s="22"/>
    </row>
    <row r="59" spans="1:6" x14ac:dyDescent="0.2">
      <c r="A59" s="22"/>
      <c r="B59" s="22"/>
      <c r="C59" s="22"/>
      <c r="D59" s="22"/>
      <c r="E59" s="22"/>
      <c r="F59" s="22"/>
    </row>
    <row r="60" spans="1:6" x14ac:dyDescent="0.2">
      <c r="A60" s="22"/>
      <c r="B60" s="22"/>
      <c r="C60" s="22"/>
      <c r="D60" s="22"/>
      <c r="E60" s="22"/>
      <c r="F60" s="22"/>
    </row>
    <row r="61" spans="1:6" x14ac:dyDescent="0.2">
      <c r="A61" s="22"/>
      <c r="B61" s="22"/>
      <c r="C61" s="22"/>
      <c r="D61" s="22"/>
      <c r="E61" s="22"/>
      <c r="F61" s="22"/>
    </row>
    <row r="62" spans="1:6" x14ac:dyDescent="0.2">
      <c r="A62" s="22"/>
      <c r="B62" s="22"/>
      <c r="C62" s="22"/>
      <c r="D62" s="22"/>
      <c r="E62" s="22"/>
      <c r="F62" s="22"/>
    </row>
    <row r="63" spans="1:6" x14ac:dyDescent="0.2">
      <c r="A63" s="22"/>
      <c r="B63" s="22"/>
      <c r="C63" s="22"/>
      <c r="D63" s="22"/>
      <c r="E63" s="22"/>
      <c r="F63" s="22"/>
    </row>
    <row r="64" spans="1:6" x14ac:dyDescent="0.2">
      <c r="A64" s="22"/>
      <c r="B64" s="22"/>
      <c r="C64" s="22"/>
      <c r="D64" s="22"/>
      <c r="E64" s="22"/>
      <c r="F64" s="22"/>
    </row>
  </sheetData>
  <sheetProtection password="E641" sheet="1" objects="1" scenarios="1" selectLockedCells="1"/>
  <dataValidations disablePrompts="1" count="3">
    <dataValidation type="date" allowBlank="1" showInputMessage="1" showErrorMessage="1" error="Please enter a valid date in the form MM/DD/YYYY" prompt="MM/DD/YYYY" sqref="B3 D3 D9" xr:uid="{00000000-0002-0000-0200-000000000000}">
      <formula1>36526</formula1>
      <formula2>47848</formula2>
    </dataValidation>
    <dataValidation type="decimal" allowBlank="1" showInputMessage="1" showErrorMessage="1" prompt="Enter Percentage" sqref="D50" xr:uid="{00000000-0002-0000-0200-000001000000}">
      <formula1>0</formula1>
      <formula2>1</formula2>
    </dataValidation>
    <dataValidation type="date" allowBlank="1" showInputMessage="1" showErrorMessage="1" error="Please enter a valid date in the form MM/DD/YYYY" prompt="MM/DD/YYYY" sqref="F9" xr:uid="{00000000-0002-0000-0200-000002000000}">
      <formula1>36526</formula1>
      <formula2>56979</formula2>
    </dataValidation>
  </dataValidations>
  <pageMargins left="0.5" right="0.5" top="1.4666666666666666" bottom="0.5" header="0.5" footer="0.3"/>
  <pageSetup scale="76" orientation="portrait" verticalDpi="1200" r:id="rId1"/>
  <headerFooter differentOddEven="1">
    <oddHeader>&amp;L&amp;"Times New Roman,Regular"&amp;8NPS Form 10-356A (Rev. 08/2016)
National Park Service
&amp;G&amp;C
&amp;G&amp;R&amp;"Times New Roman,Regular"&amp;8OMB Control No. 1024-0271
Expiration Date 10/31/2026
&amp;G</oddHeader>
    <oddFooter>&amp;L&amp;"Arial,Regular"&amp;8RECORDS RETENTION. TEMPORARY. Destroy/Delete 3 years after closure. (NPS Records Schedule, Commercial Visitor Services, (Item 5D) (N1-79-08-4))</oddFooter>
    <evenHeader>&amp;L&amp;"Times New Roman,Regular"&amp;8NPS Form 10-356A (08/2016)
National Park Service&amp;R&amp;"Times New Roman,Regular"&amp;8OMB Control No. 1024-0029
Expiration Date ##/##/2019</evenHeader>
  </headerFooter>
  <legacyDrawingHF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prompt="Select from the dropdown" xr:uid="{00000000-0002-0000-0200-000003000000}">
          <x14:formula1>
            <xm:f>lookups!$A$2:$A$8</xm:f>
          </x14:formula1>
          <xm:sqref>B12</xm:sqref>
        </x14:dataValidation>
        <x14:dataValidation type="list" allowBlank="1" showInputMessage="1" showErrorMessage="1" prompt="Select Yes or No" xr:uid="{00000000-0002-0000-0200-000004000000}">
          <x14:formula1>
            <xm:f>lookups!$B$2:$B$3</xm:f>
          </x14:formula1>
          <xm:sqref>E45</xm:sqref>
        </x14:dataValidation>
        <x14:dataValidation type="list" allowBlank="1" showInputMessage="1" showErrorMessage="1" prompt="Select if revenue, expenses or both were prorated" xr:uid="{00000000-0002-0000-0200-000005000000}">
          <x14:formula1>
            <xm:f>lookups!$C$2:$C$4</xm:f>
          </x14:formula1>
          <xm:sqref>B48</xm:sqref>
        </x14:dataValidation>
        <x14:dataValidation type="list" allowBlank="1" showInputMessage="1" showErrorMessage="1" prompt="Select proration method" xr:uid="{00000000-0002-0000-0200-000006000000}">
          <x14:formula1>
            <xm:f>lookups!$D$2:$D$4</xm:f>
          </x14:formula1>
          <xm:sqref>D48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pageSetUpPr fitToPage="1"/>
  </sheetPr>
  <dimension ref="A1:C97"/>
  <sheetViews>
    <sheetView showGridLines="0" zoomScaleNormal="100" zoomScaleSheetLayoutView="100" zoomScalePageLayoutView="70" workbookViewId="0">
      <selection activeCell="C5" sqref="C5"/>
    </sheetView>
  </sheetViews>
  <sheetFormatPr defaultColWidth="9.140625" defaultRowHeight="12.75" x14ac:dyDescent="0.25"/>
  <cols>
    <col min="1" max="1" width="3.5703125" style="10" bestFit="1" customWidth="1"/>
    <col min="2" max="2" width="67" style="10" customWidth="1"/>
    <col min="3" max="3" width="25.140625" style="10" customWidth="1"/>
    <col min="4" max="16384" width="9.140625" style="10"/>
  </cols>
  <sheetData>
    <row r="1" spans="1:3" x14ac:dyDescent="0.2">
      <c r="B1" s="11" t="str">
        <f>"CONCESSIONER: "&amp;'Concessioner Info'!$B$5:$D$5&amp;" - "&amp;'Concessioner Info'!$B$6:$D$6</f>
        <v xml:space="preserve">CONCESSIONER:  - </v>
      </c>
      <c r="C1" s="14" t="str">
        <f>"PERIOD ENDING: "&amp;TEXT(IF('Concessioner Info'!$D$3="","MM/DD/YYYY",'Concessioner Info'!$D$3),"MM/DD/YYY")</f>
        <v>PERIOD ENDING: MM/DD/YYYY</v>
      </c>
    </row>
    <row r="3" spans="1:3" ht="15" customHeight="1" x14ac:dyDescent="0.2">
      <c r="C3" s="15" t="s">
        <v>104</v>
      </c>
    </row>
    <row r="4" spans="1:3" x14ac:dyDescent="0.25">
      <c r="A4" s="12"/>
      <c r="B4" s="12" t="s">
        <v>53</v>
      </c>
      <c r="C4" s="12"/>
    </row>
    <row r="5" spans="1:3" x14ac:dyDescent="0.25">
      <c r="A5" s="12">
        <v>1</v>
      </c>
      <c r="B5" s="13" t="s">
        <v>55</v>
      </c>
      <c r="C5" s="50"/>
    </row>
    <row r="6" spans="1:3" x14ac:dyDescent="0.25">
      <c r="A6" s="12">
        <v>2</v>
      </c>
      <c r="B6" s="12" t="s">
        <v>57</v>
      </c>
      <c r="C6" s="50"/>
    </row>
    <row r="7" spans="1:3" x14ac:dyDescent="0.25">
      <c r="A7" s="12">
        <v>3</v>
      </c>
      <c r="B7" s="13" t="s">
        <v>59</v>
      </c>
      <c r="C7" s="50"/>
    </row>
    <row r="8" spans="1:3" ht="13.5" thickBot="1" x14ac:dyDescent="0.3">
      <c r="A8" s="12">
        <v>4</v>
      </c>
      <c r="B8" s="12" t="s">
        <v>61</v>
      </c>
      <c r="C8" s="51"/>
    </row>
    <row r="9" spans="1:3" ht="13.5" thickBot="1" x14ac:dyDescent="0.3">
      <c r="A9" s="12">
        <v>5</v>
      </c>
      <c r="B9" s="13" t="s">
        <v>121</v>
      </c>
      <c r="C9" s="52">
        <f>SUM(C5:C8)</f>
        <v>0</v>
      </c>
    </row>
    <row r="10" spans="1:3" x14ac:dyDescent="0.25">
      <c r="A10" s="12"/>
      <c r="B10" s="12"/>
      <c r="C10" s="12"/>
    </row>
    <row r="11" spans="1:3" x14ac:dyDescent="0.25">
      <c r="A11" s="12" t="s">
        <v>20</v>
      </c>
      <c r="B11" s="12" t="s">
        <v>62</v>
      </c>
      <c r="C11" s="12"/>
    </row>
    <row r="12" spans="1:3" x14ac:dyDescent="0.25">
      <c r="A12" s="12">
        <v>6</v>
      </c>
      <c r="B12" s="13" t="s">
        <v>63</v>
      </c>
      <c r="C12" s="50"/>
    </row>
    <row r="13" spans="1:3" x14ac:dyDescent="0.25">
      <c r="A13" s="12">
        <v>7</v>
      </c>
      <c r="B13" s="12" t="s">
        <v>65</v>
      </c>
      <c r="C13" s="50"/>
    </row>
    <row r="14" spans="1:3" ht="13.5" thickBot="1" x14ac:dyDescent="0.3">
      <c r="A14" s="12">
        <v>8</v>
      </c>
      <c r="B14" s="13" t="s">
        <v>66</v>
      </c>
      <c r="C14" s="51"/>
    </row>
    <row r="15" spans="1:3" ht="13.5" thickBot="1" x14ac:dyDescent="0.3">
      <c r="A15" s="12">
        <v>9</v>
      </c>
      <c r="B15" s="12" t="s">
        <v>122</v>
      </c>
      <c r="C15" s="52">
        <f>SUM(C12:C14)</f>
        <v>0</v>
      </c>
    </row>
    <row r="16" spans="1:3" x14ac:dyDescent="0.25">
      <c r="A16" s="12">
        <v>10</v>
      </c>
      <c r="B16" s="13" t="s">
        <v>68</v>
      </c>
      <c r="C16" s="53"/>
    </row>
    <row r="17" spans="1:3" x14ac:dyDescent="0.25">
      <c r="A17" s="12"/>
      <c r="B17" s="12"/>
      <c r="C17" s="12"/>
    </row>
    <row r="18" spans="1:3" x14ac:dyDescent="0.25">
      <c r="A18" s="12" t="s">
        <v>20</v>
      </c>
      <c r="B18" s="12" t="s">
        <v>70</v>
      </c>
      <c r="C18" s="12"/>
    </row>
    <row r="19" spans="1:3" x14ac:dyDescent="0.25">
      <c r="A19" s="12">
        <v>11</v>
      </c>
      <c r="B19" s="13" t="s">
        <v>72</v>
      </c>
      <c r="C19" s="50"/>
    </row>
    <row r="20" spans="1:3" ht="13.5" thickBot="1" x14ac:dyDescent="0.3">
      <c r="A20" s="12">
        <v>12</v>
      </c>
      <c r="B20" s="12" t="s">
        <v>106</v>
      </c>
      <c r="C20" s="51"/>
    </row>
    <row r="21" spans="1:3" ht="13.5" thickBot="1" x14ac:dyDescent="0.3">
      <c r="A21" s="12">
        <v>13</v>
      </c>
      <c r="B21" s="13" t="s">
        <v>123</v>
      </c>
      <c r="C21" s="52">
        <f>SUM(C19:C20)</f>
        <v>0</v>
      </c>
    </row>
    <row r="22" spans="1:3" x14ac:dyDescent="0.25">
      <c r="A22" s="12"/>
      <c r="B22" s="12"/>
      <c r="C22" s="12"/>
    </row>
    <row r="23" spans="1:3" x14ac:dyDescent="0.25">
      <c r="A23" s="12"/>
      <c r="B23" s="12" t="s">
        <v>75</v>
      </c>
      <c r="C23" s="12"/>
    </row>
    <row r="24" spans="1:3" x14ac:dyDescent="0.25">
      <c r="A24" s="12">
        <v>14</v>
      </c>
      <c r="B24" s="13" t="s">
        <v>76</v>
      </c>
      <c r="C24" s="50"/>
    </row>
    <row r="25" spans="1:3" x14ac:dyDescent="0.25">
      <c r="A25" s="12">
        <v>15</v>
      </c>
      <c r="B25" s="12" t="s">
        <v>77</v>
      </c>
      <c r="C25" s="50"/>
    </row>
    <row r="26" spans="1:3" x14ac:dyDescent="0.25">
      <c r="A26" s="12">
        <v>16</v>
      </c>
      <c r="B26" s="13" t="s">
        <v>79</v>
      </c>
      <c r="C26" s="50"/>
    </row>
    <row r="27" spans="1:3" ht="13.5" thickBot="1" x14ac:dyDescent="0.3">
      <c r="A27" s="12">
        <v>17</v>
      </c>
      <c r="B27" s="9" t="s">
        <v>274</v>
      </c>
      <c r="C27" s="51"/>
    </row>
    <row r="28" spans="1:3" ht="13.5" thickBot="1" x14ac:dyDescent="0.3">
      <c r="A28" s="12">
        <v>18</v>
      </c>
      <c r="B28" s="13" t="s">
        <v>124</v>
      </c>
      <c r="C28" s="52">
        <f>SUM(C24:C27)</f>
        <v>0</v>
      </c>
    </row>
    <row r="29" spans="1:3" x14ac:dyDescent="0.25">
      <c r="A29" s="12"/>
      <c r="B29" s="12"/>
      <c r="C29" s="12"/>
    </row>
    <row r="30" spans="1:3" x14ac:dyDescent="0.25">
      <c r="A30" s="12" t="s">
        <v>20</v>
      </c>
      <c r="B30" s="12" t="s">
        <v>82</v>
      </c>
      <c r="C30" s="12"/>
    </row>
    <row r="31" spans="1:3" x14ac:dyDescent="0.25">
      <c r="A31" s="12">
        <v>19</v>
      </c>
      <c r="B31" s="13" t="s">
        <v>84</v>
      </c>
      <c r="C31" s="50"/>
    </row>
    <row r="32" spans="1:3" x14ac:dyDescent="0.25">
      <c r="A32" s="12">
        <v>20</v>
      </c>
      <c r="B32" s="12" t="s">
        <v>86</v>
      </c>
      <c r="C32" s="50"/>
    </row>
    <row r="33" spans="1:3" x14ac:dyDescent="0.25">
      <c r="A33" s="12">
        <v>21</v>
      </c>
      <c r="B33" s="13" t="s">
        <v>87</v>
      </c>
      <c r="C33" s="50"/>
    </row>
    <row r="34" spans="1:3" ht="13.5" thickBot="1" x14ac:dyDescent="0.3">
      <c r="A34" s="12">
        <v>22</v>
      </c>
      <c r="B34" s="12" t="s">
        <v>88</v>
      </c>
      <c r="C34" s="51"/>
    </row>
    <row r="35" spans="1:3" ht="13.5" thickBot="1" x14ac:dyDescent="0.3">
      <c r="A35" s="12">
        <v>23</v>
      </c>
      <c r="B35" s="13" t="s">
        <v>189</v>
      </c>
      <c r="C35" s="52">
        <f>SUM(C31:C34)</f>
        <v>0</v>
      </c>
    </row>
    <row r="36" spans="1:3" x14ac:dyDescent="0.25">
      <c r="A36" s="12"/>
      <c r="B36" s="12"/>
      <c r="C36" s="12"/>
    </row>
    <row r="37" spans="1:3" x14ac:dyDescent="0.25">
      <c r="A37" s="12" t="s">
        <v>20</v>
      </c>
      <c r="B37" s="12" t="s">
        <v>90</v>
      </c>
      <c r="C37" s="12"/>
    </row>
    <row r="38" spans="1:3" x14ac:dyDescent="0.25">
      <c r="A38" s="12">
        <v>24</v>
      </c>
      <c r="B38" s="13" t="s">
        <v>91</v>
      </c>
      <c r="C38" s="50"/>
    </row>
    <row r="39" spans="1:3" ht="13.5" thickBot="1" x14ac:dyDescent="0.3">
      <c r="A39" s="12">
        <v>25</v>
      </c>
      <c r="B39" s="12" t="s">
        <v>93</v>
      </c>
      <c r="C39" s="51"/>
    </row>
    <row r="40" spans="1:3" ht="13.5" thickBot="1" x14ac:dyDescent="0.3">
      <c r="A40" s="12">
        <v>26</v>
      </c>
      <c r="B40" s="13" t="s">
        <v>125</v>
      </c>
      <c r="C40" s="52">
        <f>SUM(C38:C39)</f>
        <v>0</v>
      </c>
    </row>
    <row r="41" spans="1:3" x14ac:dyDescent="0.25">
      <c r="A41" s="12"/>
      <c r="B41" s="12"/>
      <c r="C41" s="12"/>
    </row>
    <row r="42" spans="1:3" x14ac:dyDescent="0.25">
      <c r="A42" s="12" t="s">
        <v>20</v>
      </c>
      <c r="B42" s="12" t="s">
        <v>96</v>
      </c>
      <c r="C42" s="12"/>
    </row>
    <row r="43" spans="1:3" x14ac:dyDescent="0.25">
      <c r="A43" s="12">
        <v>27</v>
      </c>
      <c r="B43" s="13" t="s">
        <v>169</v>
      </c>
      <c r="C43" s="50"/>
    </row>
    <row r="44" spans="1:3" x14ac:dyDescent="0.25">
      <c r="A44" s="12">
        <v>28</v>
      </c>
      <c r="B44" s="12" t="s">
        <v>205</v>
      </c>
      <c r="C44" s="50"/>
    </row>
    <row r="45" spans="1:3" x14ac:dyDescent="0.25">
      <c r="A45" s="10">
        <v>29</v>
      </c>
      <c r="B45" s="13" t="s">
        <v>98</v>
      </c>
      <c r="C45" s="50"/>
    </row>
    <row r="46" spans="1:3" x14ac:dyDescent="0.25">
      <c r="A46" s="10">
        <v>30</v>
      </c>
      <c r="B46" s="12" t="s">
        <v>99</v>
      </c>
      <c r="C46" s="50"/>
    </row>
    <row r="47" spans="1:3" x14ac:dyDescent="0.25">
      <c r="A47" s="10">
        <v>31</v>
      </c>
      <c r="B47" s="13" t="s">
        <v>91</v>
      </c>
      <c r="C47" s="50"/>
    </row>
    <row r="48" spans="1:3" x14ac:dyDescent="0.25">
      <c r="A48" s="10">
        <v>32</v>
      </c>
      <c r="B48" s="12" t="s">
        <v>101</v>
      </c>
      <c r="C48" s="50"/>
    </row>
    <row r="49" spans="1:3" x14ac:dyDescent="0.25">
      <c r="A49" s="10">
        <v>33</v>
      </c>
      <c r="B49" s="13" t="s">
        <v>102</v>
      </c>
      <c r="C49" s="50"/>
    </row>
    <row r="50" spans="1:3" x14ac:dyDescent="0.25">
      <c r="A50" s="10">
        <v>34</v>
      </c>
      <c r="B50" s="12" t="s">
        <v>103</v>
      </c>
      <c r="C50" s="50"/>
    </row>
    <row r="51" spans="1:3" x14ac:dyDescent="0.25">
      <c r="A51" s="10">
        <v>35</v>
      </c>
      <c r="B51" s="9" t="s">
        <v>203</v>
      </c>
      <c r="C51" s="50"/>
    </row>
    <row r="52" spans="1:3" ht="13.5" thickBot="1" x14ac:dyDescent="0.3">
      <c r="A52" s="10">
        <v>36</v>
      </c>
      <c r="B52" s="9" t="s">
        <v>203</v>
      </c>
      <c r="C52" s="51"/>
    </row>
    <row r="53" spans="1:3" ht="13.5" thickBot="1" x14ac:dyDescent="0.3">
      <c r="A53" s="10">
        <v>37</v>
      </c>
      <c r="B53" s="13" t="s">
        <v>126</v>
      </c>
      <c r="C53" s="52">
        <f>SUM(C43:C52)</f>
        <v>0</v>
      </c>
    </row>
    <row r="54" spans="1:3" x14ac:dyDescent="0.25">
      <c r="B54" s="12"/>
      <c r="C54" s="12"/>
    </row>
    <row r="55" spans="1:3" x14ac:dyDescent="0.25">
      <c r="A55" s="10" t="s">
        <v>20</v>
      </c>
      <c r="B55" s="12" t="s">
        <v>54</v>
      </c>
      <c r="C55" s="12"/>
    </row>
    <row r="56" spans="1:3" x14ac:dyDescent="0.25">
      <c r="A56" s="10">
        <v>38</v>
      </c>
      <c r="B56" s="13" t="s">
        <v>56</v>
      </c>
      <c r="C56" s="50"/>
    </row>
    <row r="57" spans="1:3" ht="12.75" customHeight="1" x14ac:dyDescent="0.25">
      <c r="A57" s="10">
        <v>39</v>
      </c>
      <c r="B57" s="12" t="s">
        <v>58</v>
      </c>
      <c r="C57" s="50"/>
    </row>
    <row r="58" spans="1:3" x14ac:dyDescent="0.25">
      <c r="A58" s="10">
        <v>40</v>
      </c>
      <c r="B58" s="13" t="s">
        <v>60</v>
      </c>
      <c r="C58" s="50"/>
    </row>
    <row r="59" spans="1:3" x14ac:dyDescent="0.25">
      <c r="A59" s="10">
        <v>41</v>
      </c>
      <c r="B59" s="9" t="s">
        <v>204</v>
      </c>
      <c r="C59" s="50"/>
    </row>
    <row r="60" spans="1:3" ht="13.5" thickBot="1" x14ac:dyDescent="0.3">
      <c r="A60" s="10">
        <v>42</v>
      </c>
      <c r="B60" s="9" t="s">
        <v>204</v>
      </c>
      <c r="C60" s="51"/>
    </row>
    <row r="61" spans="1:3" ht="13.5" thickBot="1" x14ac:dyDescent="0.3">
      <c r="A61" s="10">
        <v>43</v>
      </c>
      <c r="B61" s="12" t="s">
        <v>127</v>
      </c>
      <c r="C61" s="52">
        <f>SUM(C56:C60)</f>
        <v>0</v>
      </c>
    </row>
    <row r="62" spans="1:3" x14ac:dyDescent="0.25">
      <c r="B62" s="12"/>
      <c r="C62" s="12"/>
    </row>
    <row r="63" spans="1:3" x14ac:dyDescent="0.25">
      <c r="B63" s="12" t="s">
        <v>64</v>
      </c>
      <c r="C63" s="12"/>
    </row>
    <row r="64" spans="1:3" x14ac:dyDescent="0.25">
      <c r="A64" s="10">
        <v>44</v>
      </c>
      <c r="B64" s="13" t="s">
        <v>245</v>
      </c>
      <c r="C64" s="50"/>
    </row>
    <row r="65" spans="1:3" x14ac:dyDescent="0.25">
      <c r="B65" s="12"/>
      <c r="C65" s="12"/>
    </row>
    <row r="66" spans="1:3" x14ac:dyDescent="0.25">
      <c r="B66" s="12" t="s">
        <v>67</v>
      </c>
      <c r="C66" s="12"/>
    </row>
    <row r="67" spans="1:3" x14ac:dyDescent="0.25">
      <c r="A67" s="10">
        <v>45</v>
      </c>
      <c r="B67" s="13" t="s">
        <v>69</v>
      </c>
      <c r="C67" s="50"/>
    </row>
    <row r="68" spans="1:3" x14ac:dyDescent="0.25">
      <c r="A68" s="10">
        <v>46</v>
      </c>
      <c r="B68" s="12" t="s">
        <v>56</v>
      </c>
      <c r="C68" s="50"/>
    </row>
    <row r="69" spans="1:3" x14ac:dyDescent="0.25">
      <c r="A69" s="10">
        <v>47</v>
      </c>
      <c r="B69" s="13" t="s">
        <v>71</v>
      </c>
      <c r="C69" s="50"/>
    </row>
    <row r="70" spans="1:3" x14ac:dyDescent="0.25">
      <c r="A70" s="10">
        <v>48</v>
      </c>
      <c r="B70" s="12" t="s">
        <v>73</v>
      </c>
      <c r="C70" s="50"/>
    </row>
    <row r="71" spans="1:3" x14ac:dyDescent="0.25">
      <c r="A71" s="10">
        <v>49</v>
      </c>
      <c r="B71" s="13" t="s">
        <v>58</v>
      </c>
      <c r="C71" s="50"/>
    </row>
    <row r="72" spans="1:3" x14ac:dyDescent="0.25">
      <c r="A72" s="10">
        <v>51</v>
      </c>
      <c r="B72" s="12" t="s">
        <v>246</v>
      </c>
      <c r="C72" s="50"/>
    </row>
    <row r="73" spans="1:3" x14ac:dyDescent="0.25">
      <c r="A73" s="10">
        <v>52</v>
      </c>
      <c r="B73" s="13" t="s">
        <v>74</v>
      </c>
      <c r="C73" s="50"/>
    </row>
    <row r="74" spans="1:3" x14ac:dyDescent="0.25">
      <c r="A74" s="10">
        <v>53</v>
      </c>
      <c r="B74" s="9" t="s">
        <v>190</v>
      </c>
      <c r="C74" s="50"/>
    </row>
    <row r="75" spans="1:3" ht="13.5" thickBot="1" x14ac:dyDescent="0.3">
      <c r="A75" s="10">
        <v>54</v>
      </c>
      <c r="B75" s="9" t="s">
        <v>190</v>
      </c>
      <c r="C75" s="51"/>
    </row>
    <row r="76" spans="1:3" ht="13.5" thickBot="1" x14ac:dyDescent="0.3">
      <c r="A76" s="10">
        <v>55</v>
      </c>
      <c r="B76" s="12" t="s">
        <v>128</v>
      </c>
      <c r="C76" s="52">
        <f>SUM(C67:C75)</f>
        <v>0</v>
      </c>
    </row>
    <row r="77" spans="1:3" x14ac:dyDescent="0.25">
      <c r="B77" s="12"/>
      <c r="C77" s="12"/>
    </row>
    <row r="78" spans="1:3" x14ac:dyDescent="0.25">
      <c r="B78" s="12" t="s">
        <v>78</v>
      </c>
      <c r="C78" s="12"/>
    </row>
    <row r="79" spans="1:3" x14ac:dyDescent="0.25">
      <c r="A79" s="10">
        <v>56</v>
      </c>
      <c r="B79" s="13" t="s">
        <v>80</v>
      </c>
      <c r="C79" s="50"/>
    </row>
    <row r="80" spans="1:3" x14ac:dyDescent="0.25">
      <c r="B80" s="12"/>
      <c r="C80" s="12"/>
    </row>
    <row r="81" spans="1:3" x14ac:dyDescent="0.25">
      <c r="B81" s="12" t="s">
        <v>108</v>
      </c>
      <c r="C81" s="12"/>
    </row>
    <row r="82" spans="1:3" x14ac:dyDescent="0.25">
      <c r="A82" s="10">
        <v>57</v>
      </c>
      <c r="B82" s="13" t="s">
        <v>81</v>
      </c>
      <c r="C82" s="50"/>
    </row>
    <row r="83" spans="1:3" x14ac:dyDescent="0.25">
      <c r="A83" s="10">
        <v>58</v>
      </c>
      <c r="B83" s="12" t="s">
        <v>83</v>
      </c>
      <c r="C83" s="50"/>
    </row>
    <row r="84" spans="1:3" x14ac:dyDescent="0.25">
      <c r="A84" s="10">
        <v>59</v>
      </c>
      <c r="B84" s="13" t="s">
        <v>85</v>
      </c>
      <c r="C84" s="50"/>
    </row>
    <row r="85" spans="1:3" x14ac:dyDescent="0.25">
      <c r="A85" s="10">
        <v>60</v>
      </c>
      <c r="B85" s="12" t="s">
        <v>105</v>
      </c>
      <c r="C85" s="50"/>
    </row>
    <row r="86" spans="1:3" x14ac:dyDescent="0.25">
      <c r="A86" s="10">
        <v>61</v>
      </c>
      <c r="B86" s="13" t="s">
        <v>89</v>
      </c>
      <c r="C86" s="50"/>
    </row>
    <row r="87" spans="1:3" x14ac:dyDescent="0.25">
      <c r="A87" s="10">
        <v>62</v>
      </c>
      <c r="B87" s="12" t="s">
        <v>107</v>
      </c>
      <c r="C87" s="50"/>
    </row>
    <row r="88" spans="1:3" x14ac:dyDescent="0.25">
      <c r="A88" s="10">
        <v>63</v>
      </c>
      <c r="B88" s="13" t="s">
        <v>92</v>
      </c>
      <c r="C88" s="50"/>
    </row>
    <row r="89" spans="1:3" x14ac:dyDescent="0.25">
      <c r="A89" s="10">
        <v>64</v>
      </c>
      <c r="B89" s="12" t="s">
        <v>94</v>
      </c>
      <c r="C89" s="50"/>
    </row>
    <row r="90" spans="1:3" x14ac:dyDescent="0.25">
      <c r="A90" s="10">
        <v>65</v>
      </c>
      <c r="B90" s="13" t="s">
        <v>95</v>
      </c>
      <c r="C90" s="50"/>
    </row>
    <row r="91" spans="1:3" x14ac:dyDescent="0.25">
      <c r="A91" s="10">
        <v>66</v>
      </c>
      <c r="B91" s="9" t="s">
        <v>191</v>
      </c>
      <c r="C91" s="50"/>
    </row>
    <row r="92" spans="1:3" x14ac:dyDescent="0.25">
      <c r="A92" s="10">
        <v>67</v>
      </c>
      <c r="B92" s="9" t="s">
        <v>191</v>
      </c>
      <c r="C92" s="50"/>
    </row>
    <row r="93" spans="1:3" x14ac:dyDescent="0.25">
      <c r="B93" s="12"/>
      <c r="C93" s="12"/>
    </row>
    <row r="94" spans="1:3" x14ac:dyDescent="0.25">
      <c r="B94" s="12" t="s">
        <v>97</v>
      </c>
      <c r="C94" s="12"/>
    </row>
    <row r="95" spans="1:3" x14ac:dyDescent="0.25">
      <c r="A95" s="10">
        <v>68</v>
      </c>
      <c r="B95" s="13" t="s">
        <v>196</v>
      </c>
      <c r="C95" s="50"/>
    </row>
    <row r="96" spans="1:3" ht="13.5" thickBot="1" x14ac:dyDescent="0.3">
      <c r="B96" s="12"/>
      <c r="C96" s="12"/>
    </row>
    <row r="97" spans="1:3" ht="13.5" thickBot="1" x14ac:dyDescent="0.3">
      <c r="A97" s="10">
        <v>69</v>
      </c>
      <c r="B97" s="12" t="s">
        <v>100</v>
      </c>
      <c r="C97" s="52">
        <f>SUM(C9,C15,C16,C21,C28,C35,C40,C53,C61,C64,C76,C79,C82:C92,C95)</f>
        <v>0</v>
      </c>
    </row>
  </sheetData>
  <sheetProtection password="E641" sheet="1" objects="1" scenarios="1" selectLockedCells="1"/>
  <pageMargins left="0.5" right="0.5" top="0.5" bottom="0.5" header="0.3" footer="0.3"/>
  <pageSetup scale="99" fitToHeight="2" orientation="portrait" verticalDpi="1200" r:id="rId1"/>
  <headerFooter>
    <oddHeader>&amp;C&amp;"-,Bold"&amp;10SCHEDULE A - DETAIL OF GROSS RECEIPTS</oddHeader>
    <oddFooter>&amp;CPage &amp;P</oddFooter>
  </headerFooter>
  <rowBreaks count="1" manualBreakCount="1">
    <brk id="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H81"/>
  <sheetViews>
    <sheetView showGridLines="0" view="pageLayout" topLeftCell="A37" zoomScaleNormal="100" workbookViewId="0">
      <selection activeCell="B53" sqref="B53"/>
    </sheetView>
  </sheetViews>
  <sheetFormatPr defaultColWidth="9.140625" defaultRowHeight="12.75" x14ac:dyDescent="0.2"/>
  <cols>
    <col min="1" max="1" width="3.140625" style="22" bestFit="1" customWidth="1"/>
    <col min="2" max="2" width="67.7109375" style="22" customWidth="1"/>
    <col min="3" max="3" width="24.42578125" style="22" bestFit="1" customWidth="1"/>
    <col min="4" max="4" width="9.140625" style="40"/>
    <col min="5" max="16384" width="9.140625" style="22"/>
  </cols>
  <sheetData>
    <row r="1" spans="1:4" x14ac:dyDescent="0.2">
      <c r="B1" s="11" t="str">
        <f>"CONCESSIONER: "&amp;'Concessioner Info'!$B$5:$D$5&amp;" - "&amp;'Concessioner Info'!$B$6:$D$6</f>
        <v xml:space="preserve">CONCESSIONER:  - </v>
      </c>
      <c r="C1" s="14" t="str">
        <f>"PERIOD ENDING: "&amp;TEXT(IF('Concessioner Info'!$D$3="","MM/DD/YYYY",'Concessioner Info'!$D$3),"MM/DD/YYY")</f>
        <v>PERIOD ENDING: MM/DD/YYYY</v>
      </c>
    </row>
    <row r="3" spans="1:4" x14ac:dyDescent="0.2">
      <c r="C3" s="36" t="str">
        <f>"This Period: "&amp;IF('Concessioner Info'!$D$3="","YYYY",YEAR('Concessioner Info'!$D$3))</f>
        <v>This Period: YYYY</v>
      </c>
    </row>
    <row r="4" spans="1:4" ht="13.5" thickBot="1" x14ac:dyDescent="0.25">
      <c r="B4" s="22" t="s">
        <v>263</v>
      </c>
    </row>
    <row r="5" spans="1:4" s="12" customFormat="1" ht="13.5" thickBot="1" x14ac:dyDescent="0.3">
      <c r="A5" s="12">
        <v>1</v>
      </c>
      <c r="B5" s="13" t="s">
        <v>197</v>
      </c>
      <c r="C5" s="52">
        <f>A!C97</f>
        <v>0</v>
      </c>
      <c r="D5" s="10"/>
    </row>
    <row r="6" spans="1:4" s="12" customFormat="1" ht="13.5" thickBot="1" x14ac:dyDescent="0.3">
      <c r="A6" s="12">
        <v>2</v>
      </c>
      <c r="B6" s="12" t="s">
        <v>199</v>
      </c>
      <c r="C6" s="54"/>
      <c r="D6" s="10"/>
    </row>
    <row r="7" spans="1:4" s="12" customFormat="1" ht="13.5" thickBot="1" x14ac:dyDescent="0.3">
      <c r="A7" s="12">
        <v>3</v>
      </c>
      <c r="B7" s="13" t="s">
        <v>200</v>
      </c>
      <c r="C7" s="52">
        <f>C5-C6</f>
        <v>0</v>
      </c>
      <c r="D7" s="10"/>
    </row>
    <row r="8" spans="1:4" s="12" customFormat="1" ht="13.5" thickBot="1" x14ac:dyDescent="0.3">
      <c r="A8" s="12">
        <v>4</v>
      </c>
      <c r="B8" s="12" t="s">
        <v>109</v>
      </c>
      <c r="C8" s="54"/>
      <c r="D8" s="41"/>
    </row>
    <row r="9" spans="1:4" s="12" customFormat="1" ht="13.5" thickBot="1" x14ac:dyDescent="0.3">
      <c r="A9" s="12">
        <v>5</v>
      </c>
      <c r="B9" s="13" t="s">
        <v>201</v>
      </c>
      <c r="C9" s="52">
        <f>C7-C8</f>
        <v>0</v>
      </c>
      <c r="D9" s="10"/>
    </row>
    <row r="10" spans="1:4" s="12" customFormat="1" x14ac:dyDescent="0.25">
      <c r="B10" s="10"/>
      <c r="C10" s="10"/>
      <c r="D10" s="10"/>
    </row>
    <row r="11" spans="1:4" s="12" customFormat="1" x14ac:dyDescent="0.25">
      <c r="B11" s="10" t="s">
        <v>262</v>
      </c>
      <c r="C11" s="10"/>
      <c r="D11" s="10"/>
    </row>
    <row r="12" spans="1:4" s="12" customFormat="1" x14ac:dyDescent="0.25">
      <c r="A12" s="12">
        <v>6</v>
      </c>
      <c r="B12" s="13" t="s">
        <v>110</v>
      </c>
      <c r="C12" s="55"/>
      <c r="D12" s="10"/>
    </row>
    <row r="13" spans="1:4" s="12" customFormat="1" x14ac:dyDescent="0.25">
      <c r="A13" s="12">
        <v>7</v>
      </c>
      <c r="B13" s="12" t="s">
        <v>111</v>
      </c>
      <c r="C13" s="55"/>
      <c r="D13" s="10"/>
    </row>
    <row r="14" spans="1:4" s="12" customFormat="1" x14ac:dyDescent="0.25">
      <c r="A14" s="12">
        <v>8</v>
      </c>
      <c r="B14" s="13" t="s">
        <v>112</v>
      </c>
      <c r="C14" s="55"/>
      <c r="D14" s="10"/>
    </row>
    <row r="15" spans="1:4" s="12" customFormat="1" x14ac:dyDescent="0.25">
      <c r="A15" s="12">
        <v>9</v>
      </c>
      <c r="B15" s="12" t="s">
        <v>113</v>
      </c>
      <c r="C15" s="55"/>
      <c r="D15" s="10"/>
    </row>
    <row r="16" spans="1:4" s="12" customFormat="1" x14ac:dyDescent="0.25">
      <c r="A16" s="12">
        <v>10</v>
      </c>
      <c r="B16" s="13" t="s">
        <v>114</v>
      </c>
      <c r="C16" s="55"/>
      <c r="D16" s="10"/>
    </row>
    <row r="17" spans="1:8" s="12" customFormat="1" x14ac:dyDescent="0.25">
      <c r="A17" s="12">
        <v>11</v>
      </c>
      <c r="B17" s="12" t="s">
        <v>115</v>
      </c>
      <c r="C17" s="55"/>
      <c r="D17" s="10"/>
    </row>
    <row r="18" spans="1:8" s="12" customFormat="1" x14ac:dyDescent="0.25">
      <c r="A18" s="12">
        <v>12</v>
      </c>
      <c r="B18" s="13" t="s">
        <v>116</v>
      </c>
      <c r="C18" s="55"/>
      <c r="D18" s="10"/>
    </row>
    <row r="19" spans="1:8" s="12" customFormat="1" x14ac:dyDescent="0.25">
      <c r="A19" s="12">
        <v>13</v>
      </c>
      <c r="B19" s="12" t="s">
        <v>272</v>
      </c>
      <c r="C19" s="55"/>
      <c r="D19" s="10"/>
    </row>
    <row r="20" spans="1:8" s="12" customFormat="1" x14ac:dyDescent="0.25">
      <c r="A20" s="12">
        <v>14</v>
      </c>
      <c r="B20" s="13" t="s">
        <v>117</v>
      </c>
      <c r="C20" s="55"/>
      <c r="D20" s="10"/>
    </row>
    <row r="21" spans="1:8" s="12" customFormat="1" x14ac:dyDescent="0.25">
      <c r="A21" s="12">
        <v>15</v>
      </c>
      <c r="B21" s="12" t="s">
        <v>118</v>
      </c>
      <c r="C21" s="55"/>
      <c r="D21" s="10"/>
    </row>
    <row r="22" spans="1:8" s="12" customFormat="1" x14ac:dyDescent="0.25">
      <c r="A22" s="12">
        <v>16</v>
      </c>
      <c r="B22" s="13" t="s">
        <v>119</v>
      </c>
      <c r="C22" s="55"/>
    </row>
    <row r="23" spans="1:8" s="12" customFormat="1" x14ac:dyDescent="0.25">
      <c r="A23" s="12">
        <v>17</v>
      </c>
      <c r="B23" s="12" t="s">
        <v>120</v>
      </c>
      <c r="C23" s="55"/>
      <c r="D23" s="10"/>
    </row>
    <row r="24" spans="1:8" s="12" customFormat="1" x14ac:dyDescent="0.25">
      <c r="A24" s="12">
        <v>18</v>
      </c>
      <c r="B24" s="9" t="s">
        <v>192</v>
      </c>
      <c r="C24" s="55"/>
      <c r="D24" s="10"/>
    </row>
    <row r="25" spans="1:8" s="12" customFormat="1" x14ac:dyDescent="0.25">
      <c r="A25" s="12">
        <v>19</v>
      </c>
      <c r="B25" s="9" t="s">
        <v>192</v>
      </c>
      <c r="C25" s="55"/>
      <c r="D25" s="10"/>
    </row>
    <row r="26" spans="1:8" s="12" customFormat="1" ht="13.5" thickBot="1" x14ac:dyDescent="0.3">
      <c r="A26" s="12">
        <v>20</v>
      </c>
      <c r="B26" s="9" t="s">
        <v>192</v>
      </c>
      <c r="C26" s="56"/>
      <c r="D26" s="10"/>
      <c r="H26" s="10"/>
    </row>
    <row r="27" spans="1:8" s="12" customFormat="1" ht="13.5" thickBot="1" x14ac:dyDescent="0.3">
      <c r="A27" s="12">
        <v>21</v>
      </c>
      <c r="B27" s="12" t="s">
        <v>271</v>
      </c>
      <c r="C27" s="57">
        <f>SUM(C12:C26)</f>
        <v>0</v>
      </c>
      <c r="D27" s="10"/>
    </row>
    <row r="28" spans="1:8" s="12" customFormat="1" ht="13.5" thickBot="1" x14ac:dyDescent="0.3">
      <c r="A28" s="12">
        <v>22</v>
      </c>
      <c r="B28" s="13" t="s">
        <v>198</v>
      </c>
      <c r="C28" s="52">
        <f>C9-C27</f>
        <v>0</v>
      </c>
      <c r="D28" s="10"/>
    </row>
    <row r="29" spans="1:8" s="12" customFormat="1" x14ac:dyDescent="0.25">
      <c r="D29" s="10"/>
      <c r="E29" s="10"/>
    </row>
    <row r="30" spans="1:8" s="12" customFormat="1" x14ac:dyDescent="0.25">
      <c r="B30" s="12" t="s">
        <v>0</v>
      </c>
    </row>
    <row r="31" spans="1:8" s="12" customFormat="1" x14ac:dyDescent="0.25">
      <c r="A31" s="12">
        <v>23</v>
      </c>
      <c r="B31" s="13" t="s">
        <v>265</v>
      </c>
      <c r="C31" s="55"/>
      <c r="D31" s="10"/>
    </row>
    <row r="32" spans="1:8" s="12" customFormat="1" x14ac:dyDescent="0.25">
      <c r="A32" s="12">
        <v>24</v>
      </c>
      <c r="B32" s="12" t="s">
        <v>273</v>
      </c>
      <c r="C32" s="55"/>
      <c r="D32" s="10"/>
    </row>
    <row r="33" spans="1:4" s="12" customFormat="1" x14ac:dyDescent="0.25">
      <c r="A33" s="12">
        <v>25</v>
      </c>
      <c r="B33" s="13" t="s">
        <v>276</v>
      </c>
      <c r="C33" s="55"/>
      <c r="D33" s="10"/>
    </row>
    <row r="34" spans="1:4" s="12" customFormat="1" x14ac:dyDescent="0.25">
      <c r="A34" s="12">
        <v>26</v>
      </c>
      <c r="B34" s="12" t="s">
        <v>129</v>
      </c>
      <c r="C34" s="55"/>
      <c r="D34" s="10"/>
    </row>
    <row r="35" spans="1:4" s="12" customFormat="1" x14ac:dyDescent="0.25">
      <c r="A35" s="12">
        <v>27</v>
      </c>
      <c r="B35" s="13" t="s">
        <v>130</v>
      </c>
      <c r="C35" s="55"/>
      <c r="D35" s="10"/>
    </row>
    <row r="36" spans="1:4" s="12" customFormat="1" x14ac:dyDescent="0.25">
      <c r="A36" s="12">
        <v>28</v>
      </c>
      <c r="B36" s="12" t="s">
        <v>131</v>
      </c>
      <c r="C36" s="55"/>
      <c r="D36" s="10"/>
    </row>
    <row r="37" spans="1:4" s="12" customFormat="1" x14ac:dyDescent="0.25">
      <c r="A37" s="12">
        <v>29</v>
      </c>
      <c r="B37" s="13" t="s">
        <v>132</v>
      </c>
      <c r="C37" s="55"/>
      <c r="D37" s="10"/>
    </row>
    <row r="38" spans="1:4" s="12" customFormat="1" x14ac:dyDescent="0.25">
      <c r="A38" s="12">
        <v>30</v>
      </c>
      <c r="B38" s="12" t="s">
        <v>133</v>
      </c>
      <c r="C38" s="55"/>
      <c r="D38" s="10"/>
    </row>
    <row r="39" spans="1:4" s="12" customFormat="1" x14ac:dyDescent="0.25">
      <c r="A39" s="12">
        <v>31</v>
      </c>
      <c r="B39" s="13" t="s">
        <v>134</v>
      </c>
      <c r="C39" s="55"/>
      <c r="D39" s="10"/>
    </row>
    <row r="40" spans="1:4" s="12" customFormat="1" x14ac:dyDescent="0.25">
      <c r="A40" s="12">
        <v>32</v>
      </c>
      <c r="B40" s="12" t="s">
        <v>135</v>
      </c>
      <c r="C40" s="55"/>
      <c r="D40" s="10"/>
    </row>
    <row r="41" spans="1:4" s="12" customFormat="1" x14ac:dyDescent="0.25">
      <c r="A41" s="12">
        <v>33</v>
      </c>
      <c r="B41" s="13" t="s">
        <v>136</v>
      </c>
      <c r="C41" s="55"/>
      <c r="D41" s="10"/>
    </row>
    <row r="42" spans="1:4" s="12" customFormat="1" x14ac:dyDescent="0.25">
      <c r="A42" s="12">
        <v>34</v>
      </c>
      <c r="B42" s="9" t="s">
        <v>193</v>
      </c>
      <c r="C42" s="55"/>
      <c r="D42" s="10"/>
    </row>
    <row r="43" spans="1:4" s="12" customFormat="1" ht="13.5" thickBot="1" x14ac:dyDescent="0.3">
      <c r="A43" s="12">
        <v>35</v>
      </c>
      <c r="B43" s="9" t="s">
        <v>193</v>
      </c>
      <c r="C43" s="56"/>
      <c r="D43" s="10"/>
    </row>
    <row r="44" spans="1:4" s="12" customFormat="1" ht="13.5" thickBot="1" x14ac:dyDescent="0.25">
      <c r="A44" s="12">
        <v>36</v>
      </c>
      <c r="B44" s="22" t="s">
        <v>270</v>
      </c>
      <c r="C44" s="52">
        <f>SUM(C31:C43)</f>
        <v>0</v>
      </c>
    </row>
    <row r="45" spans="1:4" s="12" customFormat="1" x14ac:dyDescent="0.2">
      <c r="B45" s="22"/>
      <c r="C45" s="22"/>
      <c r="D45" s="22"/>
    </row>
    <row r="46" spans="1:4" s="12" customFormat="1" x14ac:dyDescent="0.2">
      <c r="B46" s="22" t="s">
        <v>266</v>
      </c>
      <c r="C46" s="22"/>
      <c r="D46" s="22"/>
    </row>
    <row r="47" spans="1:4" s="12" customFormat="1" ht="13.5" thickBot="1" x14ac:dyDescent="0.25">
      <c r="A47" s="12">
        <v>37</v>
      </c>
      <c r="B47" s="13" t="s">
        <v>281</v>
      </c>
      <c r="C47" s="56"/>
      <c r="D47" s="22"/>
    </row>
    <row r="48" spans="1:4" s="12" customFormat="1" ht="13.5" thickBot="1" x14ac:dyDescent="0.25">
      <c r="A48" s="12">
        <v>38</v>
      </c>
      <c r="B48" s="12" t="s">
        <v>280</v>
      </c>
      <c r="C48" s="52">
        <f>C5-C47</f>
        <v>0</v>
      </c>
      <c r="D48" s="22"/>
    </row>
    <row r="49" spans="1:4" s="12" customFormat="1" x14ac:dyDescent="0.2">
      <c r="A49" s="12">
        <v>39</v>
      </c>
      <c r="B49" s="13" t="s">
        <v>267</v>
      </c>
      <c r="C49" s="58"/>
      <c r="D49" s="22"/>
    </row>
    <row r="50" spans="1:4" s="12" customFormat="1" x14ac:dyDescent="0.2">
      <c r="A50" s="12">
        <v>40</v>
      </c>
      <c r="B50" s="12" t="s">
        <v>194</v>
      </c>
      <c r="C50" s="109"/>
      <c r="D50" s="22"/>
    </row>
    <row r="51" spans="1:4" s="12" customFormat="1" ht="13.5" thickBot="1" x14ac:dyDescent="0.25">
      <c r="A51" s="12">
        <v>41</v>
      </c>
      <c r="B51" s="9" t="s">
        <v>268</v>
      </c>
      <c r="C51" s="56"/>
      <c r="D51" s="22"/>
    </row>
    <row r="52" spans="1:4" s="12" customFormat="1" ht="13.5" thickBot="1" x14ac:dyDescent="0.3">
      <c r="A52" s="12">
        <v>42</v>
      </c>
      <c r="B52" s="12" t="s">
        <v>269</v>
      </c>
      <c r="C52" s="52">
        <f>SUM(C49:C51)</f>
        <v>0</v>
      </c>
    </row>
    <row r="53" spans="1:4" s="12" customFormat="1" ht="13.5" thickBot="1" x14ac:dyDescent="0.25">
      <c r="C53" s="22"/>
    </row>
    <row r="54" spans="1:4" s="12" customFormat="1" ht="13.5" thickBot="1" x14ac:dyDescent="0.3">
      <c r="A54" s="12">
        <v>43</v>
      </c>
      <c r="B54" s="12" t="s">
        <v>1</v>
      </c>
      <c r="C54" s="52">
        <f>SUM(C44,C52)</f>
        <v>0</v>
      </c>
      <c r="D54" s="10"/>
    </row>
    <row r="55" spans="1:4" s="12" customFormat="1" ht="13.5" thickBot="1" x14ac:dyDescent="0.3">
      <c r="A55" s="12">
        <v>44</v>
      </c>
      <c r="B55" s="13" t="s">
        <v>2</v>
      </c>
      <c r="C55" s="52">
        <f>C28-C54</f>
        <v>0</v>
      </c>
      <c r="D55" s="10"/>
    </row>
    <row r="56" spans="1:4" s="12" customFormat="1" x14ac:dyDescent="0.25">
      <c r="D56" s="10"/>
    </row>
    <row r="57" spans="1:4" s="12" customFormat="1" x14ac:dyDescent="0.25">
      <c r="D57" s="10"/>
    </row>
    <row r="58" spans="1:4" s="12" customFormat="1" x14ac:dyDescent="0.25">
      <c r="B58" s="12" t="s">
        <v>3</v>
      </c>
      <c r="D58" s="10"/>
    </row>
    <row r="59" spans="1:4" s="12" customFormat="1" x14ac:dyDescent="0.25">
      <c r="A59" s="12">
        <v>45</v>
      </c>
      <c r="B59" s="13" t="s">
        <v>4</v>
      </c>
      <c r="C59" s="55"/>
      <c r="D59" s="10"/>
    </row>
    <row r="60" spans="1:4" s="12" customFormat="1" x14ac:dyDescent="0.25">
      <c r="A60" s="12">
        <v>46</v>
      </c>
      <c r="B60" s="12" t="s">
        <v>5</v>
      </c>
      <c r="C60" s="55"/>
      <c r="D60" s="10"/>
    </row>
    <row r="61" spans="1:4" s="12" customFormat="1" x14ac:dyDescent="0.25">
      <c r="A61" s="12">
        <v>47</v>
      </c>
      <c r="B61" s="13" t="s">
        <v>6</v>
      </c>
      <c r="C61" s="55"/>
      <c r="D61" s="10"/>
    </row>
    <row r="62" spans="1:4" s="12" customFormat="1" x14ac:dyDescent="0.25">
      <c r="A62" s="12">
        <v>48</v>
      </c>
      <c r="B62" s="12" t="s">
        <v>7</v>
      </c>
      <c r="C62" s="55"/>
      <c r="D62" s="10"/>
    </row>
    <row r="63" spans="1:4" s="12" customFormat="1" x14ac:dyDescent="0.25">
      <c r="A63" s="12">
        <v>49</v>
      </c>
      <c r="B63" s="13" t="s">
        <v>264</v>
      </c>
      <c r="C63" s="55"/>
      <c r="D63" s="10"/>
    </row>
    <row r="64" spans="1:4" s="12" customFormat="1" x14ac:dyDescent="0.25">
      <c r="A64" s="12">
        <v>50</v>
      </c>
      <c r="B64" s="12" t="s">
        <v>8</v>
      </c>
      <c r="C64" s="55"/>
      <c r="D64" s="10"/>
    </row>
    <row r="65" spans="1:4" s="12" customFormat="1" ht="13.5" thickBot="1" x14ac:dyDescent="0.3">
      <c r="A65" s="12">
        <v>51</v>
      </c>
      <c r="B65" s="9" t="s">
        <v>183</v>
      </c>
      <c r="C65" s="56"/>
      <c r="D65" s="10"/>
    </row>
    <row r="66" spans="1:4" s="12" customFormat="1" ht="13.5" thickBot="1" x14ac:dyDescent="0.3">
      <c r="A66" s="12">
        <v>52</v>
      </c>
      <c r="B66" s="12" t="s">
        <v>9</v>
      </c>
      <c r="C66" s="52">
        <f>SUM(C59:C65)</f>
        <v>0</v>
      </c>
      <c r="D66" s="10"/>
    </row>
    <row r="67" spans="1:4" s="12" customFormat="1" ht="13.5" thickBot="1" x14ac:dyDescent="0.3">
      <c r="A67" s="12">
        <v>53</v>
      </c>
      <c r="B67" s="13" t="s">
        <v>10</v>
      </c>
      <c r="C67" s="52">
        <f>C55-C66</f>
        <v>0</v>
      </c>
      <c r="D67" s="10"/>
    </row>
    <row r="68" spans="1:4" s="12" customFormat="1" x14ac:dyDescent="0.25">
      <c r="D68" s="10"/>
    </row>
    <row r="69" spans="1:4" s="12" customFormat="1" x14ac:dyDescent="0.25">
      <c r="B69" s="12" t="s">
        <v>11</v>
      </c>
      <c r="D69" s="10"/>
    </row>
    <row r="70" spans="1:4" s="12" customFormat="1" x14ac:dyDescent="0.25">
      <c r="A70" s="12">
        <v>54</v>
      </c>
      <c r="B70" s="13" t="s">
        <v>277</v>
      </c>
      <c r="C70" s="55"/>
      <c r="D70" s="10"/>
    </row>
    <row r="71" spans="1:4" s="12" customFormat="1" x14ac:dyDescent="0.25">
      <c r="A71" s="12">
        <v>55</v>
      </c>
      <c r="B71" s="12" t="s">
        <v>12</v>
      </c>
      <c r="C71" s="55"/>
      <c r="D71" s="10"/>
    </row>
    <row r="72" spans="1:4" s="12" customFormat="1" ht="13.5" thickBot="1" x14ac:dyDescent="0.3">
      <c r="A72" s="12">
        <v>56</v>
      </c>
      <c r="B72" s="9" t="s">
        <v>184</v>
      </c>
      <c r="C72" s="56"/>
      <c r="D72" s="10"/>
    </row>
    <row r="73" spans="1:4" s="12" customFormat="1" ht="13.5" thickBot="1" x14ac:dyDescent="0.3">
      <c r="A73" s="12">
        <v>57</v>
      </c>
      <c r="B73" s="12" t="s">
        <v>13</v>
      </c>
      <c r="C73" s="52">
        <f>SUM(C70:C72)</f>
        <v>0</v>
      </c>
      <c r="D73" s="10"/>
    </row>
    <row r="74" spans="1:4" s="12" customFormat="1" ht="13.5" thickBot="1" x14ac:dyDescent="0.3">
      <c r="A74" s="12">
        <v>58</v>
      </c>
      <c r="B74" s="13" t="s">
        <v>14</v>
      </c>
      <c r="C74" s="52">
        <f>C67-C73</f>
        <v>0</v>
      </c>
      <c r="D74" s="10"/>
    </row>
    <row r="75" spans="1:4" s="12" customFormat="1" x14ac:dyDescent="0.25">
      <c r="D75" s="10"/>
    </row>
    <row r="76" spans="1:4" s="12" customFormat="1" x14ac:dyDescent="0.25">
      <c r="B76" s="12" t="s">
        <v>15</v>
      </c>
      <c r="D76" s="10"/>
    </row>
    <row r="77" spans="1:4" s="12" customFormat="1" x14ac:dyDescent="0.25">
      <c r="A77" s="12">
        <v>59</v>
      </c>
      <c r="B77" s="13" t="s">
        <v>16</v>
      </c>
      <c r="C77" s="55"/>
      <c r="D77" s="10"/>
    </row>
    <row r="78" spans="1:4" s="12" customFormat="1" ht="13.5" thickBot="1" x14ac:dyDescent="0.3">
      <c r="A78" s="12">
        <v>60</v>
      </c>
      <c r="B78" s="12" t="s">
        <v>17</v>
      </c>
      <c r="C78" s="56"/>
      <c r="D78" s="10"/>
    </row>
    <row r="79" spans="1:4" s="12" customFormat="1" ht="13.5" thickBot="1" x14ac:dyDescent="0.3">
      <c r="A79" s="12">
        <v>61</v>
      </c>
      <c r="B79" s="13" t="s">
        <v>18</v>
      </c>
      <c r="C79" s="52">
        <f>SUM(C77:C78)</f>
        <v>0</v>
      </c>
      <c r="D79" s="10"/>
    </row>
    <row r="80" spans="1:4" s="12" customFormat="1" ht="13.5" thickBot="1" x14ac:dyDescent="0.3">
      <c r="A80" s="12">
        <v>62</v>
      </c>
      <c r="B80" s="12" t="s">
        <v>19</v>
      </c>
      <c r="C80" s="52">
        <f>C74-C79</f>
        <v>0</v>
      </c>
      <c r="D80" s="10"/>
    </row>
    <row r="81" spans="4:4" s="12" customFormat="1" x14ac:dyDescent="0.25">
      <c r="D81" s="10"/>
    </row>
  </sheetData>
  <sheetProtection selectLockedCells="1"/>
  <pageMargins left="0.5" right="0.5" top="0.5" bottom="0.5" header="0.3" footer="0.3"/>
  <pageSetup fitToHeight="2" orientation="portrait" r:id="rId1"/>
  <headerFooter>
    <oddHeader>&amp;C&amp;"-,Bold"&amp;10SCHEDULE B - INCOME STATEMENT</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46"/>
  <sheetViews>
    <sheetView showGridLines="0" view="pageLayout" zoomScaleNormal="100" workbookViewId="0">
      <selection activeCell="C10" sqref="C10"/>
    </sheetView>
  </sheetViews>
  <sheetFormatPr defaultColWidth="9.140625" defaultRowHeight="12.75" x14ac:dyDescent="0.2"/>
  <cols>
    <col min="1" max="1" width="2.85546875" style="28" bestFit="1" customWidth="1"/>
    <col min="2" max="2" width="68" style="22" customWidth="1"/>
    <col min="3" max="3" width="24.42578125" style="22" bestFit="1" customWidth="1"/>
    <col min="4" max="16384" width="9.140625" style="22"/>
  </cols>
  <sheetData>
    <row r="1" spans="1:3" x14ac:dyDescent="0.2">
      <c r="B1" s="11" t="str">
        <f>"CONCESSIONER: "&amp;'Concessioner Info'!$B$5:$D$5&amp;" - "&amp;'Concessioner Info'!$B$6:$D$6</f>
        <v xml:space="preserve">CONCESSIONER:  - </v>
      </c>
      <c r="C1" s="14" t="str">
        <f>"PERIOD ENDING: "&amp;TEXT(IF('Concessioner Info'!$D$3="","MM/DD/YYYY",'Concessioner Info'!$D$3),"MM/DD/YYY")</f>
        <v>PERIOD ENDING: MM/DD/YYYY</v>
      </c>
    </row>
    <row r="3" spans="1:3" x14ac:dyDescent="0.2">
      <c r="B3" s="22" t="s">
        <v>21</v>
      </c>
      <c r="C3" s="36" t="str">
        <f>"This Period: "&amp;IF('Concessioner Info'!$D$3="","YYYY",YEAR('Concessioner Info'!$D$3))</f>
        <v>This Period: YYYY</v>
      </c>
    </row>
    <row r="4" spans="1:3" x14ac:dyDescent="0.2">
      <c r="B4" s="22" t="s">
        <v>22</v>
      </c>
    </row>
    <row r="5" spans="1:3" x14ac:dyDescent="0.2">
      <c r="A5" s="28">
        <v>1</v>
      </c>
      <c r="B5" s="38" t="s">
        <v>23</v>
      </c>
      <c r="C5" s="59"/>
    </row>
    <row r="6" spans="1:3" x14ac:dyDescent="0.2">
      <c r="A6" s="28">
        <v>2</v>
      </c>
      <c r="B6" s="22" t="s">
        <v>24</v>
      </c>
      <c r="C6" s="59"/>
    </row>
    <row r="7" spans="1:3" x14ac:dyDescent="0.2">
      <c r="A7" s="28">
        <v>3</v>
      </c>
      <c r="B7" s="38" t="s">
        <v>25</v>
      </c>
      <c r="C7" s="59"/>
    </row>
    <row r="8" spans="1:3" x14ac:dyDescent="0.2">
      <c r="A8" s="28">
        <v>4</v>
      </c>
      <c r="B8" s="22" t="s">
        <v>260</v>
      </c>
      <c r="C8" s="59"/>
    </row>
    <row r="9" spans="1:3" x14ac:dyDescent="0.2">
      <c r="A9" s="28">
        <v>5</v>
      </c>
      <c r="B9" s="38" t="s">
        <v>26</v>
      </c>
      <c r="C9" s="59"/>
    </row>
    <row r="10" spans="1:3" ht="13.5" thickBot="1" x14ac:dyDescent="0.25">
      <c r="A10" s="28">
        <v>6</v>
      </c>
      <c r="B10" s="37" t="s">
        <v>195</v>
      </c>
      <c r="C10" s="60"/>
    </row>
    <row r="11" spans="1:3" ht="13.5" thickBot="1" x14ac:dyDescent="0.25">
      <c r="A11" s="22">
        <v>7</v>
      </c>
      <c r="B11" s="38" t="s">
        <v>27</v>
      </c>
      <c r="C11" s="61">
        <f>SUM(C5:C10)</f>
        <v>0</v>
      </c>
    </row>
    <row r="12" spans="1:3" x14ac:dyDescent="0.2">
      <c r="A12" s="22"/>
      <c r="B12" s="22" t="s">
        <v>28</v>
      </c>
    </row>
    <row r="13" spans="1:3" x14ac:dyDescent="0.2">
      <c r="A13" s="22">
        <v>8</v>
      </c>
      <c r="B13" s="38" t="s">
        <v>257</v>
      </c>
      <c r="C13" s="59"/>
    </row>
    <row r="14" spans="1:3" ht="13.5" thickBot="1" x14ac:dyDescent="0.25">
      <c r="A14" s="22">
        <v>9</v>
      </c>
      <c r="B14" s="22" t="s">
        <v>258</v>
      </c>
      <c r="C14" s="60"/>
    </row>
    <row r="15" spans="1:3" ht="13.5" thickBot="1" x14ac:dyDescent="0.25">
      <c r="A15" s="22">
        <v>10</v>
      </c>
      <c r="B15" s="38" t="s">
        <v>259</v>
      </c>
      <c r="C15" s="61">
        <f>C13-C14</f>
        <v>0</v>
      </c>
    </row>
    <row r="16" spans="1:3" ht="13.5" thickBot="1" x14ac:dyDescent="0.25">
      <c r="A16" s="22">
        <v>11</v>
      </c>
      <c r="B16" s="22" t="s">
        <v>29</v>
      </c>
      <c r="C16" s="61">
        <f>SUM(C15:C15)</f>
        <v>0</v>
      </c>
    </row>
    <row r="17" spans="1:3" x14ac:dyDescent="0.2">
      <c r="A17" s="22">
        <v>12</v>
      </c>
      <c r="B17" s="38" t="s">
        <v>236</v>
      </c>
      <c r="C17" s="62"/>
    </row>
    <row r="18" spans="1:3" ht="13.5" thickBot="1" x14ac:dyDescent="0.25">
      <c r="A18" s="22">
        <v>13</v>
      </c>
      <c r="B18" s="37" t="s">
        <v>185</v>
      </c>
      <c r="C18" s="60"/>
    </row>
    <row r="19" spans="1:3" ht="13.5" thickBot="1" x14ac:dyDescent="0.25">
      <c r="A19" s="22">
        <v>14</v>
      </c>
      <c r="B19" s="38" t="s">
        <v>30</v>
      </c>
      <c r="C19" s="61">
        <f>SUM(C17:C18)</f>
        <v>0</v>
      </c>
    </row>
    <row r="20" spans="1:3" ht="13.5" thickBot="1" x14ac:dyDescent="0.25">
      <c r="A20" s="22">
        <v>15</v>
      </c>
      <c r="B20" s="22" t="s">
        <v>31</v>
      </c>
      <c r="C20" s="61">
        <f>SUM(C11,C16,C19)</f>
        <v>0</v>
      </c>
    </row>
    <row r="21" spans="1:3" x14ac:dyDescent="0.2">
      <c r="A21" s="22"/>
    </row>
    <row r="22" spans="1:3" x14ac:dyDescent="0.2">
      <c r="A22" s="22"/>
      <c r="B22" s="22" t="s">
        <v>32</v>
      </c>
    </row>
    <row r="23" spans="1:3" x14ac:dyDescent="0.2">
      <c r="A23" s="22"/>
      <c r="B23" s="22" t="s">
        <v>33</v>
      </c>
    </row>
    <row r="24" spans="1:3" x14ac:dyDescent="0.2">
      <c r="A24" s="22">
        <v>16</v>
      </c>
      <c r="B24" s="22" t="s">
        <v>261</v>
      </c>
      <c r="C24" s="59"/>
    </row>
    <row r="25" spans="1:3" x14ac:dyDescent="0.2">
      <c r="A25" s="22">
        <v>17</v>
      </c>
      <c r="B25" s="38" t="s">
        <v>34</v>
      </c>
      <c r="C25" s="59"/>
    </row>
    <row r="26" spans="1:3" x14ac:dyDescent="0.2">
      <c r="A26" s="22">
        <v>18</v>
      </c>
      <c r="B26" s="22" t="s">
        <v>35</v>
      </c>
      <c r="C26" s="59"/>
    </row>
    <row r="27" spans="1:3" x14ac:dyDescent="0.2">
      <c r="A27" s="22">
        <v>19</v>
      </c>
      <c r="B27" s="38" t="s">
        <v>36</v>
      </c>
      <c r="C27" s="59"/>
    </row>
    <row r="28" spans="1:3" x14ac:dyDescent="0.2">
      <c r="A28" s="22">
        <v>20</v>
      </c>
      <c r="B28" s="22" t="s">
        <v>37</v>
      </c>
      <c r="C28" s="59"/>
    </row>
    <row r="29" spans="1:3" x14ac:dyDescent="0.2">
      <c r="A29" s="22">
        <v>21</v>
      </c>
      <c r="B29" s="38" t="s">
        <v>38</v>
      </c>
      <c r="C29" s="59"/>
    </row>
    <row r="30" spans="1:3" ht="13.5" thickBot="1" x14ac:dyDescent="0.25">
      <c r="A30" s="22">
        <v>22</v>
      </c>
      <c r="B30" s="37" t="s">
        <v>188</v>
      </c>
      <c r="C30" s="60"/>
    </row>
    <row r="31" spans="1:3" ht="13.5" thickBot="1" x14ac:dyDescent="0.25">
      <c r="A31" s="22">
        <v>23</v>
      </c>
      <c r="B31" s="22" t="s">
        <v>39</v>
      </c>
      <c r="C31" s="61">
        <f>SUM(C24:C30)</f>
        <v>0</v>
      </c>
    </row>
    <row r="32" spans="1:3" x14ac:dyDescent="0.2">
      <c r="A32" s="22"/>
      <c r="B32" s="22" t="s">
        <v>40</v>
      </c>
    </row>
    <row r="33" spans="1:3" x14ac:dyDescent="0.2">
      <c r="A33" s="22">
        <v>24</v>
      </c>
      <c r="B33" s="38" t="s">
        <v>41</v>
      </c>
      <c r="C33" s="59"/>
    </row>
    <row r="34" spans="1:3" ht="13.5" thickBot="1" x14ac:dyDescent="0.25">
      <c r="A34" s="22">
        <v>25</v>
      </c>
      <c r="B34" s="37" t="s">
        <v>187</v>
      </c>
      <c r="C34" s="60"/>
    </row>
    <row r="35" spans="1:3" ht="13.5" thickBot="1" x14ac:dyDescent="0.25">
      <c r="A35" s="22">
        <v>26</v>
      </c>
      <c r="B35" s="38" t="s">
        <v>42</v>
      </c>
      <c r="C35" s="61">
        <f>SUM(C33:C34)</f>
        <v>0</v>
      </c>
    </row>
    <row r="36" spans="1:3" ht="13.5" thickBot="1" x14ac:dyDescent="0.25">
      <c r="A36" s="22">
        <v>27</v>
      </c>
      <c r="B36" s="22" t="s">
        <v>43</v>
      </c>
      <c r="C36" s="61">
        <f>SUM(C31,C35)</f>
        <v>0</v>
      </c>
    </row>
    <row r="37" spans="1:3" x14ac:dyDescent="0.2">
      <c r="A37" s="22"/>
    </row>
    <row r="38" spans="1:3" x14ac:dyDescent="0.2">
      <c r="A38" s="22"/>
      <c r="B38" s="22" t="s">
        <v>44</v>
      </c>
    </row>
    <row r="39" spans="1:3" x14ac:dyDescent="0.2">
      <c r="A39" s="22">
        <v>28</v>
      </c>
      <c r="B39" s="38" t="s">
        <v>45</v>
      </c>
      <c r="C39" s="59"/>
    </row>
    <row r="40" spans="1:3" x14ac:dyDescent="0.2">
      <c r="A40" s="22">
        <v>29</v>
      </c>
      <c r="B40" s="22" t="s">
        <v>46</v>
      </c>
      <c r="C40" s="59"/>
    </row>
    <row r="41" spans="1:3" x14ac:dyDescent="0.2">
      <c r="A41" s="22">
        <v>30</v>
      </c>
      <c r="B41" s="37" t="s">
        <v>186</v>
      </c>
      <c r="C41" s="59"/>
    </row>
    <row r="42" spans="1:3" x14ac:dyDescent="0.2">
      <c r="A42" s="22">
        <v>31</v>
      </c>
      <c r="B42" s="22" t="s">
        <v>47</v>
      </c>
      <c r="C42" s="59"/>
    </row>
    <row r="43" spans="1:3" x14ac:dyDescent="0.2">
      <c r="A43" s="22">
        <v>32</v>
      </c>
      <c r="B43" s="38" t="s">
        <v>48</v>
      </c>
      <c r="C43" s="59"/>
    </row>
    <row r="44" spans="1:3" ht="13.5" thickBot="1" x14ac:dyDescent="0.25">
      <c r="A44" s="22">
        <v>33</v>
      </c>
      <c r="B44" s="22" t="s">
        <v>278</v>
      </c>
      <c r="C44" s="60"/>
    </row>
    <row r="45" spans="1:3" ht="13.5" thickBot="1" x14ac:dyDescent="0.25">
      <c r="A45" s="22">
        <v>34</v>
      </c>
      <c r="B45" s="22" t="s">
        <v>49</v>
      </c>
      <c r="C45" s="61">
        <f>SUM(C39:C42,-C43,C44:C44)</f>
        <v>0</v>
      </c>
    </row>
    <row r="46" spans="1:3" ht="13.5" thickBot="1" x14ac:dyDescent="0.25">
      <c r="A46" s="22">
        <v>35</v>
      </c>
      <c r="B46" s="38" t="s">
        <v>50</v>
      </c>
      <c r="C46" s="61">
        <f>SUM(C36,C45)</f>
        <v>0</v>
      </c>
    </row>
  </sheetData>
  <sheetProtection password="E641" sheet="1" objects="1" scenarios="1" selectLockedCells="1"/>
  <pageMargins left="0.5" right="0.5" top="0.5" bottom="0.5" header="0.3" footer="0.3"/>
  <pageSetup orientation="portrait" verticalDpi="1200" r:id="rId1"/>
  <headerFooter>
    <oddHeader>&amp;C&amp;"-,Bold"&amp;10SCHEDULE C - BALANCE SHEET (For Concessioners with Gross Receipts Between $250,000 and $500,000)</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E56"/>
  <sheetViews>
    <sheetView showGridLines="0" view="pageLayout" zoomScaleNormal="100" workbookViewId="0">
      <selection activeCell="C11" sqref="C11"/>
    </sheetView>
  </sheetViews>
  <sheetFormatPr defaultColWidth="9.140625" defaultRowHeight="12.75" x14ac:dyDescent="0.2"/>
  <cols>
    <col min="1" max="1" width="2.85546875" style="22" bestFit="1" customWidth="1"/>
    <col min="2" max="2" width="37.5703125" style="22" customWidth="1"/>
    <col min="3" max="5" width="18.28515625" style="22" customWidth="1"/>
    <col min="6" max="16384" width="9.140625" style="22"/>
  </cols>
  <sheetData>
    <row r="1" spans="1:5" x14ac:dyDescent="0.2">
      <c r="B1" s="11" t="str">
        <f>"CONCESSIONER: "&amp;'Concessioner Info'!$B$5:$D$5&amp;" - "&amp;'Concessioner Info'!$B$6:$D$6</f>
        <v xml:space="preserve">CONCESSIONER:  - </v>
      </c>
      <c r="C1" s="27"/>
      <c r="D1" s="27"/>
      <c r="E1" s="14" t="str">
        <f>"PERIOD ENDING: "&amp;TEXT(IF('Concessioner Info'!$D$3="","MM/DD/YYYY",'Concessioner Info'!$D$3),"MM/DD/YYY")</f>
        <v>PERIOD ENDING: MM/DD/YYYY</v>
      </c>
    </row>
    <row r="3" spans="1:5" x14ac:dyDescent="0.2">
      <c r="B3" s="22" t="s">
        <v>138</v>
      </c>
      <c r="C3" s="37"/>
    </row>
    <row r="4" spans="1:5" x14ac:dyDescent="0.2">
      <c r="B4" s="22" t="s">
        <v>161</v>
      </c>
      <c r="C4" s="63"/>
    </row>
    <row r="5" spans="1:5" ht="8.25" customHeight="1" x14ac:dyDescent="0.2"/>
    <row r="6" spans="1:5" x14ac:dyDescent="0.2">
      <c r="B6" s="22" t="s">
        <v>53</v>
      </c>
      <c r="C6" s="30"/>
    </row>
    <row r="7" spans="1:5" x14ac:dyDescent="0.2">
      <c r="A7" s="22">
        <v>1</v>
      </c>
      <c r="B7" s="38" t="s">
        <v>139</v>
      </c>
      <c r="C7" s="44"/>
    </row>
    <row r="8" spans="1:5" x14ac:dyDescent="0.2">
      <c r="A8" s="22">
        <v>2</v>
      </c>
      <c r="B8" s="22" t="s">
        <v>140</v>
      </c>
      <c r="C8" s="44"/>
    </row>
    <row r="9" spans="1:5" ht="13.5" thickBot="1" x14ac:dyDescent="0.25">
      <c r="A9" s="22">
        <v>3</v>
      </c>
      <c r="B9" s="38" t="s">
        <v>141</v>
      </c>
      <c r="C9" s="45"/>
    </row>
    <row r="10" spans="1:5" ht="13.5" thickBot="1" x14ac:dyDescent="0.25">
      <c r="A10" s="22">
        <v>4</v>
      </c>
      <c r="B10" s="22" t="s">
        <v>142</v>
      </c>
      <c r="C10" s="39" t="str">
        <f>IFERROR(C9/C8,"0%")</f>
        <v>0%</v>
      </c>
    </row>
    <row r="11" spans="1:5" ht="13.5" thickBot="1" x14ac:dyDescent="0.25">
      <c r="A11" s="22">
        <v>5</v>
      </c>
      <c r="B11" s="38" t="s">
        <v>143</v>
      </c>
      <c r="C11" s="65"/>
    </row>
    <row r="12" spans="1:5" ht="13.5" thickBot="1" x14ac:dyDescent="0.25">
      <c r="A12" s="22">
        <v>6</v>
      </c>
      <c r="B12" s="22" t="s">
        <v>144</v>
      </c>
      <c r="C12" s="61">
        <f>C10*C11</f>
        <v>0</v>
      </c>
    </row>
    <row r="13" spans="1:5" x14ac:dyDescent="0.2">
      <c r="A13" s="22">
        <v>7</v>
      </c>
      <c r="B13" s="38" t="s">
        <v>145</v>
      </c>
      <c r="C13" s="47"/>
    </row>
    <row r="14" spans="1:5" x14ac:dyDescent="0.2">
      <c r="A14" s="22">
        <v>8</v>
      </c>
      <c r="B14" s="22" t="s">
        <v>146</v>
      </c>
      <c r="C14" s="44"/>
    </row>
    <row r="15" spans="1:5" ht="8.25" customHeight="1" x14ac:dyDescent="0.2"/>
    <row r="16" spans="1:5" x14ac:dyDescent="0.2">
      <c r="B16" s="22" t="s">
        <v>62</v>
      </c>
      <c r="C16" s="30"/>
    </row>
    <row r="17" spans="1:5" x14ac:dyDescent="0.2">
      <c r="A17" s="22">
        <v>9</v>
      </c>
      <c r="B17" s="38" t="s">
        <v>147</v>
      </c>
      <c r="C17" s="44"/>
    </row>
    <row r="18" spans="1:5" x14ac:dyDescent="0.2">
      <c r="A18" s="22">
        <v>10</v>
      </c>
      <c r="B18" s="22" t="s">
        <v>148</v>
      </c>
      <c r="C18" s="44"/>
    </row>
    <row r="19" spans="1:5" x14ac:dyDescent="0.2">
      <c r="A19" s="22">
        <v>11</v>
      </c>
      <c r="B19" s="38" t="s">
        <v>181</v>
      </c>
      <c r="C19" s="44"/>
    </row>
    <row r="20" spans="1:5" x14ac:dyDescent="0.2">
      <c r="A20" s="22">
        <v>12</v>
      </c>
      <c r="B20" s="22" t="s">
        <v>202</v>
      </c>
      <c r="C20" s="59"/>
    </row>
    <row r="21" spans="1:5" x14ac:dyDescent="0.2">
      <c r="A21" s="22">
        <v>13</v>
      </c>
      <c r="B21" s="38" t="s">
        <v>158</v>
      </c>
      <c r="C21" s="44"/>
    </row>
    <row r="22" spans="1:5" ht="7.5" customHeight="1" x14ac:dyDescent="0.2"/>
    <row r="23" spans="1:5" x14ac:dyDescent="0.2">
      <c r="B23" s="22" t="s">
        <v>149</v>
      </c>
      <c r="C23" s="30"/>
    </row>
    <row r="24" spans="1:5" x14ac:dyDescent="0.2">
      <c r="A24" s="22">
        <v>14</v>
      </c>
      <c r="B24" s="38" t="s">
        <v>150</v>
      </c>
      <c r="C24" s="44"/>
    </row>
    <row r="25" spans="1:5" x14ac:dyDescent="0.2">
      <c r="A25" s="22">
        <v>15</v>
      </c>
      <c r="B25" s="22" t="s">
        <v>160</v>
      </c>
      <c r="C25" s="59"/>
    </row>
    <row r="26" spans="1:5" x14ac:dyDescent="0.2">
      <c r="A26" s="22">
        <v>16</v>
      </c>
      <c r="B26" s="38" t="s">
        <v>151</v>
      </c>
      <c r="C26" s="44"/>
    </row>
    <row r="27" spans="1:5" ht="7.5" customHeight="1" x14ac:dyDescent="0.2"/>
    <row r="28" spans="1:5" ht="13.5" thickBot="1" x14ac:dyDescent="0.25">
      <c r="B28" s="22" t="s">
        <v>152</v>
      </c>
      <c r="C28" s="30" t="s">
        <v>167</v>
      </c>
      <c r="D28" s="30" t="s">
        <v>166</v>
      </c>
      <c r="E28" s="30" t="s">
        <v>168</v>
      </c>
    </row>
    <row r="29" spans="1:5" ht="13.5" thickBot="1" x14ac:dyDescent="0.25">
      <c r="A29" s="22">
        <v>17</v>
      </c>
      <c r="B29" s="38" t="s">
        <v>169</v>
      </c>
      <c r="C29" s="44"/>
      <c r="D29" s="48"/>
      <c r="E29" s="39" t="str">
        <f>IFERROR(D29/C29,"0%")</f>
        <v>0%</v>
      </c>
    </row>
    <row r="30" spans="1:5" ht="13.5" thickBot="1" x14ac:dyDescent="0.25">
      <c r="A30" s="22">
        <v>18</v>
      </c>
      <c r="B30" s="22" t="s">
        <v>170</v>
      </c>
      <c r="C30" s="44"/>
      <c r="D30" s="48"/>
      <c r="E30" s="39" t="str">
        <f t="shared" ref="E30:E32" si="0">IFERROR(D30/C30,"0%")</f>
        <v>0%</v>
      </c>
    </row>
    <row r="31" spans="1:5" ht="13.5" thickBot="1" x14ac:dyDescent="0.25">
      <c r="A31" s="22">
        <v>19</v>
      </c>
      <c r="B31" s="38" t="s">
        <v>171</v>
      </c>
      <c r="C31" s="44"/>
      <c r="D31" s="48"/>
      <c r="E31" s="39" t="str">
        <f t="shared" si="0"/>
        <v>0%</v>
      </c>
    </row>
    <row r="32" spans="1:5" ht="13.5" thickBot="1" x14ac:dyDescent="0.25">
      <c r="A32" s="22">
        <v>20</v>
      </c>
      <c r="B32" s="22" t="s">
        <v>172</v>
      </c>
      <c r="C32" s="44"/>
      <c r="D32" s="48"/>
      <c r="E32" s="39" t="str">
        <f t="shared" si="0"/>
        <v>0%</v>
      </c>
    </row>
    <row r="33" spans="1:5" x14ac:dyDescent="0.2">
      <c r="A33" s="22">
        <v>21</v>
      </c>
      <c r="B33" s="38" t="s">
        <v>182</v>
      </c>
      <c r="C33" s="44"/>
    </row>
    <row r="34" spans="1:5" x14ac:dyDescent="0.2">
      <c r="A34" s="22">
        <v>22</v>
      </c>
      <c r="B34" s="22" t="s">
        <v>153</v>
      </c>
      <c r="C34" s="44"/>
    </row>
    <row r="35" spans="1:5" ht="7.5" customHeight="1" x14ac:dyDescent="0.2"/>
    <row r="36" spans="1:5" ht="13.5" thickBot="1" x14ac:dyDescent="0.25">
      <c r="B36" s="22" t="s">
        <v>154</v>
      </c>
      <c r="C36" s="30" t="s">
        <v>162</v>
      </c>
      <c r="D36" s="30" t="s">
        <v>163</v>
      </c>
      <c r="E36" s="30" t="s">
        <v>164</v>
      </c>
    </row>
    <row r="37" spans="1:5" ht="13.5" thickBot="1" x14ac:dyDescent="0.25">
      <c r="A37" s="22">
        <v>23</v>
      </c>
      <c r="B37" s="37" t="s">
        <v>165</v>
      </c>
      <c r="C37" s="44"/>
      <c r="D37" s="48"/>
      <c r="E37" s="66" t="str">
        <f>IFERROR(D37/C37,"0")</f>
        <v>0</v>
      </c>
    </row>
    <row r="38" spans="1:5" ht="13.5" thickBot="1" x14ac:dyDescent="0.25">
      <c r="A38" s="22">
        <v>24</v>
      </c>
      <c r="B38" s="37" t="s">
        <v>165</v>
      </c>
      <c r="C38" s="44"/>
      <c r="D38" s="48"/>
      <c r="E38" s="66" t="str">
        <f t="shared" ref="E38:E41" si="1">IFERROR(D38/C38,"0")</f>
        <v>0</v>
      </c>
    </row>
    <row r="39" spans="1:5" ht="13.5" thickBot="1" x14ac:dyDescent="0.25">
      <c r="A39" s="22">
        <v>25</v>
      </c>
      <c r="B39" s="37" t="s">
        <v>165</v>
      </c>
      <c r="C39" s="44"/>
      <c r="D39" s="48"/>
      <c r="E39" s="66" t="str">
        <f t="shared" si="1"/>
        <v>0</v>
      </c>
    </row>
    <row r="40" spans="1:5" ht="13.5" thickBot="1" x14ac:dyDescent="0.25">
      <c r="A40" s="22">
        <v>26</v>
      </c>
      <c r="B40" s="37" t="s">
        <v>165</v>
      </c>
      <c r="C40" s="44"/>
      <c r="D40" s="48"/>
      <c r="E40" s="66" t="str">
        <f t="shared" si="1"/>
        <v>0</v>
      </c>
    </row>
    <row r="41" spans="1:5" ht="13.5" thickBot="1" x14ac:dyDescent="0.25">
      <c r="A41" s="22">
        <v>27</v>
      </c>
      <c r="B41" s="37" t="s">
        <v>165</v>
      </c>
      <c r="C41" s="44"/>
      <c r="D41" s="48"/>
      <c r="E41" s="66" t="str">
        <f t="shared" si="1"/>
        <v>0</v>
      </c>
    </row>
    <row r="42" spans="1:5" x14ac:dyDescent="0.2">
      <c r="A42" s="22">
        <v>28</v>
      </c>
      <c r="B42" s="22" t="s">
        <v>155</v>
      </c>
      <c r="C42" s="44"/>
    </row>
    <row r="43" spans="1:5" ht="8.25" customHeight="1" x14ac:dyDescent="0.2"/>
    <row r="44" spans="1:5" ht="13.5" thickBot="1" x14ac:dyDescent="0.25">
      <c r="B44" s="22" t="s">
        <v>156</v>
      </c>
      <c r="C44" s="30" t="s">
        <v>167</v>
      </c>
      <c r="D44" s="30" t="s">
        <v>166</v>
      </c>
      <c r="E44" s="30" t="s">
        <v>168</v>
      </c>
    </row>
    <row r="45" spans="1:5" ht="13.5" thickBot="1" x14ac:dyDescent="0.25">
      <c r="A45" s="22">
        <v>29</v>
      </c>
      <c r="B45" s="38" t="s">
        <v>173</v>
      </c>
      <c r="C45" s="44"/>
      <c r="D45" s="48"/>
      <c r="E45" s="39" t="str">
        <f>IFERROR(D45/C45,"0%")</f>
        <v>0%</v>
      </c>
    </row>
    <row r="46" spans="1:5" x14ac:dyDescent="0.2">
      <c r="A46" s="22">
        <v>30</v>
      </c>
      <c r="B46" s="22" t="s">
        <v>157</v>
      </c>
      <c r="C46" s="44"/>
    </row>
    <row r="47" spans="1:5" ht="7.5" customHeight="1" x14ac:dyDescent="0.2"/>
    <row r="48" spans="1:5" x14ac:dyDescent="0.2">
      <c r="B48" s="22" t="s">
        <v>177</v>
      </c>
      <c r="C48" s="30" t="s">
        <v>159</v>
      </c>
    </row>
    <row r="49" spans="1:5" x14ac:dyDescent="0.2">
      <c r="A49" s="22">
        <v>31</v>
      </c>
      <c r="B49" s="38" t="s">
        <v>174</v>
      </c>
      <c r="C49" s="44"/>
    </row>
    <row r="50" spans="1:5" x14ac:dyDescent="0.2">
      <c r="A50" s="22">
        <v>32</v>
      </c>
      <c r="B50" s="22" t="s">
        <v>178</v>
      </c>
      <c r="C50" s="44"/>
    </row>
    <row r="51" spans="1:5" ht="25.5" x14ac:dyDescent="0.2">
      <c r="A51" s="10">
        <v>33</v>
      </c>
      <c r="B51" s="13" t="s">
        <v>279</v>
      </c>
      <c r="C51" s="64"/>
    </row>
    <row r="52" spans="1:5" ht="8.25" customHeight="1" x14ac:dyDescent="0.2"/>
    <row r="53" spans="1:5" ht="13.5" thickBot="1" x14ac:dyDescent="0.25">
      <c r="B53" s="22" t="s">
        <v>176</v>
      </c>
      <c r="C53" s="30" t="s">
        <v>167</v>
      </c>
      <c r="D53" s="30" t="s">
        <v>166</v>
      </c>
      <c r="E53" s="30" t="s">
        <v>168</v>
      </c>
    </row>
    <row r="54" spans="1:5" ht="13.5" thickBot="1" x14ac:dyDescent="0.25">
      <c r="A54" s="22">
        <v>34</v>
      </c>
      <c r="B54" s="38" t="s">
        <v>175</v>
      </c>
      <c r="C54" s="44"/>
      <c r="D54" s="48"/>
      <c r="E54" s="39" t="str">
        <f>IFERROR(D54/C54,"0%")</f>
        <v>0%</v>
      </c>
    </row>
    <row r="55" spans="1:5" ht="13.5" thickBot="1" x14ac:dyDescent="0.25">
      <c r="C55" s="30" t="s">
        <v>52</v>
      </c>
      <c r="D55" s="30" t="s">
        <v>179</v>
      </c>
      <c r="E55" s="30"/>
    </row>
    <row r="56" spans="1:5" ht="13.5" thickBot="1" x14ac:dyDescent="0.25">
      <c r="A56" s="22">
        <v>35</v>
      </c>
      <c r="B56" s="38" t="s">
        <v>180</v>
      </c>
      <c r="C56" s="48"/>
      <c r="D56" s="67">
        <f>IFERROR(C56/D54,0)</f>
        <v>0</v>
      </c>
    </row>
  </sheetData>
  <sheetProtection password="E641" sheet="1" objects="1" scenarios="1" selectLockedCells="1"/>
  <pageMargins left="0.5" right="0.5" top="0.5" bottom="0.5" header="0.3" footer="0.3"/>
  <pageSetup orientation="portrait" r:id="rId1"/>
  <headerFooter>
    <oddHeader>&amp;C&amp;"-,Bold"&amp;10SCHEDULE &amp;A - OPERATIONAL STATISTICS</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E46"/>
  <sheetViews>
    <sheetView showGridLines="0" view="pageLayout" topLeftCell="A7" zoomScaleNormal="100" workbookViewId="0">
      <selection activeCell="C25" activeCellId="2" sqref="C11 C20 C25"/>
    </sheetView>
  </sheetViews>
  <sheetFormatPr defaultColWidth="9.140625" defaultRowHeight="12.75" x14ac:dyDescent="0.2"/>
  <cols>
    <col min="1" max="1" width="2.85546875" style="22" bestFit="1" customWidth="1"/>
    <col min="2" max="2" width="37.5703125" style="22" customWidth="1"/>
    <col min="3" max="5" width="18.28515625" style="22" customWidth="1"/>
    <col min="6" max="16384" width="9.140625" style="22"/>
  </cols>
  <sheetData>
    <row r="1" spans="1:5" x14ac:dyDescent="0.2">
      <c r="B1" s="11" t="str">
        <f>"CONCESSIONER: "&amp;'Concessioner Info'!$B$5:$D$5&amp;" - "&amp;'Concessioner Info'!$B$6:$D$6</f>
        <v xml:space="preserve">CONCESSIONER:  - </v>
      </c>
      <c r="C1" s="27"/>
      <c r="D1" s="27"/>
      <c r="E1" s="14" t="str">
        <f>"PERIOD ENDING: "&amp;TEXT(IF('Concessioner Info'!$D$3="","MM/DD/YYYY",'Concessioner Info'!$D$3),"MM/DD/YYY")</f>
        <v>PERIOD ENDING: MM/DD/YYYY</v>
      </c>
    </row>
    <row r="3" spans="1:5" x14ac:dyDescent="0.2">
      <c r="B3" s="22" t="s">
        <v>138</v>
      </c>
      <c r="C3" s="37"/>
    </row>
    <row r="4" spans="1:5" x14ac:dyDescent="0.2">
      <c r="B4" s="22" t="s">
        <v>161</v>
      </c>
      <c r="C4" s="63"/>
    </row>
    <row r="6" spans="1:5" x14ac:dyDescent="0.2">
      <c r="B6" s="22" t="s">
        <v>53</v>
      </c>
      <c r="C6" s="30"/>
    </row>
    <row r="7" spans="1:5" x14ac:dyDescent="0.2">
      <c r="A7" s="22">
        <v>1</v>
      </c>
      <c r="B7" s="38" t="s">
        <v>139</v>
      </c>
      <c r="C7" s="44"/>
    </row>
    <row r="8" spans="1:5" x14ac:dyDescent="0.2">
      <c r="A8" s="22">
        <v>2</v>
      </c>
      <c r="B8" s="22" t="s">
        <v>140</v>
      </c>
      <c r="C8" s="44"/>
    </row>
    <row r="9" spans="1:5" ht="13.5" thickBot="1" x14ac:dyDescent="0.25">
      <c r="A9" s="22">
        <v>3</v>
      </c>
      <c r="B9" s="38" t="s">
        <v>141</v>
      </c>
      <c r="C9" s="45"/>
    </row>
    <row r="10" spans="1:5" ht="13.5" thickBot="1" x14ac:dyDescent="0.25">
      <c r="A10" s="22">
        <v>4</v>
      </c>
      <c r="B10" s="22" t="s">
        <v>142</v>
      </c>
      <c r="C10" s="39" t="str">
        <f>IFERROR(C9/C8,"0%")</f>
        <v>0%</v>
      </c>
    </row>
    <row r="11" spans="1:5" ht="13.5" thickBot="1" x14ac:dyDescent="0.25">
      <c r="A11" s="22">
        <v>5</v>
      </c>
      <c r="B11" s="38" t="s">
        <v>143</v>
      </c>
      <c r="C11" s="65"/>
    </row>
    <row r="12" spans="1:5" ht="13.5" thickBot="1" x14ac:dyDescent="0.25">
      <c r="A12" s="22">
        <v>6</v>
      </c>
      <c r="B12" s="22" t="s">
        <v>144</v>
      </c>
      <c r="C12" s="61">
        <f>C10*C11</f>
        <v>0</v>
      </c>
    </row>
    <row r="13" spans="1:5" x14ac:dyDescent="0.2">
      <c r="A13" s="22">
        <v>7</v>
      </c>
      <c r="B13" s="38" t="s">
        <v>145</v>
      </c>
      <c r="C13" s="47"/>
    </row>
    <row r="14" spans="1:5" x14ac:dyDescent="0.2">
      <c r="A14" s="22">
        <v>8</v>
      </c>
      <c r="B14" s="22" t="s">
        <v>146</v>
      </c>
      <c r="C14" s="44"/>
    </row>
    <row r="16" spans="1:5" x14ac:dyDescent="0.2">
      <c r="B16" s="22" t="s">
        <v>62</v>
      </c>
      <c r="C16" s="30"/>
    </row>
    <row r="17" spans="1:5" x14ac:dyDescent="0.2">
      <c r="A17" s="22">
        <v>9</v>
      </c>
      <c r="B17" s="38" t="s">
        <v>147</v>
      </c>
      <c r="C17" s="44"/>
    </row>
    <row r="18" spans="1:5" x14ac:dyDescent="0.2">
      <c r="A18" s="22">
        <v>10</v>
      </c>
      <c r="B18" s="22" t="s">
        <v>148</v>
      </c>
      <c r="C18" s="44"/>
    </row>
    <row r="19" spans="1:5" x14ac:dyDescent="0.2">
      <c r="A19" s="22">
        <v>11</v>
      </c>
      <c r="B19" s="38" t="s">
        <v>181</v>
      </c>
      <c r="C19" s="44"/>
    </row>
    <row r="20" spans="1:5" x14ac:dyDescent="0.2">
      <c r="A20" s="22">
        <v>12</v>
      </c>
      <c r="B20" s="22" t="s">
        <v>202</v>
      </c>
      <c r="C20" s="59"/>
    </row>
    <row r="21" spans="1:5" x14ac:dyDescent="0.2">
      <c r="A21" s="22">
        <v>13</v>
      </c>
      <c r="B21" s="38" t="s">
        <v>158</v>
      </c>
      <c r="C21" s="44"/>
    </row>
    <row r="23" spans="1:5" x14ac:dyDescent="0.2">
      <c r="B23" s="22" t="s">
        <v>149</v>
      </c>
      <c r="C23" s="30"/>
    </row>
    <row r="24" spans="1:5" x14ac:dyDescent="0.2">
      <c r="A24" s="22">
        <v>14</v>
      </c>
      <c r="B24" s="38" t="s">
        <v>150</v>
      </c>
      <c r="C24" s="44"/>
    </row>
    <row r="25" spans="1:5" x14ac:dyDescent="0.2">
      <c r="A25" s="22">
        <v>15</v>
      </c>
      <c r="B25" s="22" t="s">
        <v>160</v>
      </c>
      <c r="C25" s="59"/>
    </row>
    <row r="26" spans="1:5" x14ac:dyDescent="0.2">
      <c r="A26" s="22">
        <v>16</v>
      </c>
      <c r="B26" s="38" t="s">
        <v>151</v>
      </c>
      <c r="C26" s="44"/>
    </row>
    <row r="28" spans="1:5" ht="13.5" thickBot="1" x14ac:dyDescent="0.25">
      <c r="B28" s="22" t="s">
        <v>152</v>
      </c>
      <c r="C28" s="30" t="s">
        <v>167</v>
      </c>
      <c r="D28" s="30" t="s">
        <v>166</v>
      </c>
      <c r="E28" s="30" t="s">
        <v>168</v>
      </c>
    </row>
    <row r="29" spans="1:5" ht="13.5" thickBot="1" x14ac:dyDescent="0.25">
      <c r="A29" s="22">
        <v>17</v>
      </c>
      <c r="B29" s="38" t="s">
        <v>169</v>
      </c>
      <c r="C29" s="44"/>
      <c r="D29" s="48"/>
      <c r="E29" s="39" t="str">
        <f>IFERROR(D29/C29,"0%")</f>
        <v>0%</v>
      </c>
    </row>
    <row r="30" spans="1:5" ht="13.5" thickBot="1" x14ac:dyDescent="0.25">
      <c r="A30" s="22">
        <v>18</v>
      </c>
      <c r="B30" s="22" t="s">
        <v>170</v>
      </c>
      <c r="C30" s="44"/>
      <c r="D30" s="48"/>
      <c r="E30" s="39" t="str">
        <f t="shared" ref="E30:E32" si="0">IFERROR(D30/C30,"0%")</f>
        <v>0%</v>
      </c>
    </row>
    <row r="31" spans="1:5" ht="13.5" thickBot="1" x14ac:dyDescent="0.25">
      <c r="A31" s="22">
        <v>19</v>
      </c>
      <c r="B31" s="38" t="s">
        <v>171</v>
      </c>
      <c r="C31" s="44"/>
      <c r="D31" s="48"/>
      <c r="E31" s="39" t="str">
        <f t="shared" si="0"/>
        <v>0%</v>
      </c>
    </row>
    <row r="32" spans="1:5" ht="13.5" thickBot="1" x14ac:dyDescent="0.25">
      <c r="A32" s="22">
        <v>20</v>
      </c>
      <c r="B32" s="22" t="s">
        <v>172</v>
      </c>
      <c r="C32" s="44"/>
      <c r="D32" s="48"/>
      <c r="E32" s="39" t="str">
        <f t="shared" si="0"/>
        <v>0%</v>
      </c>
    </row>
    <row r="33" spans="1:5" x14ac:dyDescent="0.2">
      <c r="A33" s="22">
        <v>21</v>
      </c>
      <c r="B33" s="38" t="s">
        <v>182</v>
      </c>
      <c r="C33" s="44"/>
    </row>
    <row r="34" spans="1:5" x14ac:dyDescent="0.2">
      <c r="A34" s="22">
        <v>22</v>
      </c>
      <c r="B34" s="22" t="s">
        <v>153</v>
      </c>
      <c r="C34" s="44"/>
    </row>
    <row r="36" spans="1:5" ht="13.5" thickBot="1" x14ac:dyDescent="0.25">
      <c r="B36" s="22" t="s">
        <v>154</v>
      </c>
      <c r="C36" s="30" t="s">
        <v>162</v>
      </c>
      <c r="D36" s="30" t="s">
        <v>163</v>
      </c>
      <c r="E36" s="30" t="s">
        <v>164</v>
      </c>
    </row>
    <row r="37" spans="1:5" ht="13.5" thickBot="1" x14ac:dyDescent="0.25">
      <c r="A37" s="22">
        <v>23</v>
      </c>
      <c r="B37" s="37" t="s">
        <v>165</v>
      </c>
      <c r="C37" s="44"/>
      <c r="D37" s="48"/>
      <c r="E37" s="66" t="str">
        <f>IFERROR(D37/C37,"0")</f>
        <v>0</v>
      </c>
    </row>
    <row r="38" spans="1:5" ht="13.5" thickBot="1" x14ac:dyDescent="0.25">
      <c r="A38" s="22">
        <v>24</v>
      </c>
      <c r="B38" s="37" t="s">
        <v>165</v>
      </c>
      <c r="C38" s="44"/>
      <c r="D38" s="48"/>
      <c r="E38" s="66" t="str">
        <f t="shared" ref="E38:E41" si="1">IFERROR(D38/C38,"0")</f>
        <v>0</v>
      </c>
    </row>
    <row r="39" spans="1:5" ht="13.5" thickBot="1" x14ac:dyDescent="0.25">
      <c r="A39" s="22">
        <v>25</v>
      </c>
      <c r="B39" s="37" t="s">
        <v>165</v>
      </c>
      <c r="C39" s="44"/>
      <c r="D39" s="48"/>
      <c r="E39" s="66" t="str">
        <f t="shared" si="1"/>
        <v>0</v>
      </c>
    </row>
    <row r="40" spans="1:5" ht="13.5" thickBot="1" x14ac:dyDescent="0.25">
      <c r="A40" s="22">
        <v>26</v>
      </c>
      <c r="B40" s="37" t="s">
        <v>165</v>
      </c>
      <c r="C40" s="44"/>
      <c r="D40" s="48"/>
      <c r="E40" s="66" t="str">
        <f t="shared" si="1"/>
        <v>0</v>
      </c>
    </row>
    <row r="41" spans="1:5" ht="13.5" thickBot="1" x14ac:dyDescent="0.25">
      <c r="A41" s="22">
        <v>27</v>
      </c>
      <c r="B41" s="37" t="s">
        <v>165</v>
      </c>
      <c r="C41" s="44"/>
      <c r="D41" s="48"/>
      <c r="E41" s="66" t="str">
        <f t="shared" si="1"/>
        <v>0</v>
      </c>
    </row>
    <row r="42" spans="1:5" x14ac:dyDescent="0.2">
      <c r="A42" s="22">
        <v>28</v>
      </c>
      <c r="B42" s="22" t="s">
        <v>155</v>
      </c>
      <c r="C42" s="44"/>
    </row>
    <row r="44" spans="1:5" ht="13.5" thickBot="1" x14ac:dyDescent="0.25">
      <c r="B44" s="22" t="s">
        <v>156</v>
      </c>
      <c r="C44" s="30" t="s">
        <v>167</v>
      </c>
      <c r="D44" s="30" t="s">
        <v>166</v>
      </c>
      <c r="E44" s="30" t="s">
        <v>168</v>
      </c>
    </row>
    <row r="45" spans="1:5" ht="13.5" thickBot="1" x14ac:dyDescent="0.25">
      <c r="A45" s="22">
        <v>29</v>
      </c>
      <c r="B45" s="38" t="s">
        <v>173</v>
      </c>
      <c r="C45" s="44"/>
      <c r="D45" s="48"/>
      <c r="E45" s="39" t="str">
        <f>IFERROR(D45/C45,"0%")</f>
        <v>0%</v>
      </c>
    </row>
    <row r="46" spans="1:5" x14ac:dyDescent="0.2">
      <c r="A46" s="22">
        <v>30</v>
      </c>
      <c r="B46" s="22" t="s">
        <v>157</v>
      </c>
      <c r="C46" s="44"/>
    </row>
  </sheetData>
  <sheetProtection password="E641" sheet="1" objects="1" scenarios="1" selectLockedCells="1"/>
  <pageMargins left="0.5" right="0.5" top="0.5" bottom="0.5" header="0.3" footer="0.3"/>
  <pageSetup orientation="portrait" r:id="rId1"/>
  <headerFooter>
    <oddHeader>&amp;C&amp;"-,Bold"&amp;10SCHEDULE &amp;A - OPERATIONAL STATISTICS</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E46"/>
  <sheetViews>
    <sheetView showGridLines="0" view="pageLayout" zoomScaleNormal="100" workbookViewId="0">
      <selection activeCell="B38" sqref="B38"/>
    </sheetView>
  </sheetViews>
  <sheetFormatPr defaultColWidth="9.140625" defaultRowHeight="12.75" x14ac:dyDescent="0.2"/>
  <cols>
    <col min="1" max="1" width="2.85546875" style="2" bestFit="1" customWidth="1"/>
    <col min="2" max="2" width="37.5703125" style="2" customWidth="1"/>
    <col min="3" max="5" width="18.28515625" style="2" customWidth="1"/>
    <col min="6" max="16384" width="9.140625" style="2"/>
  </cols>
  <sheetData>
    <row r="1" spans="1:5" x14ac:dyDescent="0.2">
      <c r="B1" s="6" t="str">
        <f>"CONCESSIONER: "&amp;'Concessioner Info'!$B$5:$D$5&amp;" - "&amp;'Concessioner Info'!$B$6:$D$6</f>
        <v xml:space="preserve">CONCESSIONER:  - </v>
      </c>
      <c r="C1" s="5"/>
      <c r="D1" s="5"/>
      <c r="E1" s="7" t="str">
        <f>"PERIOD ENDING: "&amp;TEXT(IF('Concessioner Info'!$D$3="","MM/DD/YYYY",'Concessioner Info'!$D$3),"MM/DD/YYY")</f>
        <v>PERIOD ENDING: MM/DD/YYYY</v>
      </c>
    </row>
    <row r="3" spans="1:5" x14ac:dyDescent="0.2">
      <c r="B3" s="2" t="s">
        <v>138</v>
      </c>
      <c r="C3" s="37"/>
    </row>
    <row r="4" spans="1:5" x14ac:dyDescent="0.2">
      <c r="B4" s="2" t="s">
        <v>161</v>
      </c>
      <c r="C4" s="63"/>
    </row>
    <row r="6" spans="1:5" x14ac:dyDescent="0.2">
      <c r="B6" s="2" t="s">
        <v>53</v>
      </c>
      <c r="C6" s="4"/>
    </row>
    <row r="7" spans="1:5" x14ac:dyDescent="0.2">
      <c r="A7" s="2">
        <v>1</v>
      </c>
      <c r="B7" s="3" t="s">
        <v>139</v>
      </c>
      <c r="C7" s="44"/>
    </row>
    <row r="8" spans="1:5" x14ac:dyDescent="0.2">
      <c r="A8" s="2">
        <v>2</v>
      </c>
      <c r="B8" s="2" t="s">
        <v>140</v>
      </c>
      <c r="C8" s="44"/>
    </row>
    <row r="9" spans="1:5" ht="13.5" thickBot="1" x14ac:dyDescent="0.25">
      <c r="A9" s="2">
        <v>3</v>
      </c>
      <c r="B9" s="3" t="s">
        <v>141</v>
      </c>
      <c r="C9" s="45"/>
    </row>
    <row r="10" spans="1:5" ht="13.5" thickBot="1" x14ac:dyDescent="0.25">
      <c r="A10" s="2">
        <v>4</v>
      </c>
      <c r="B10" s="2" t="s">
        <v>142</v>
      </c>
      <c r="C10" s="42" t="str">
        <f>IFERROR(C9/C8,"0%")</f>
        <v>0%</v>
      </c>
    </row>
    <row r="11" spans="1:5" ht="13.5" thickBot="1" x14ac:dyDescent="0.25">
      <c r="A11" s="2">
        <v>5</v>
      </c>
      <c r="B11" s="3" t="s">
        <v>143</v>
      </c>
      <c r="C11" s="65"/>
    </row>
    <row r="12" spans="1:5" ht="13.5" thickBot="1" x14ac:dyDescent="0.25">
      <c r="A12" s="2">
        <v>6</v>
      </c>
      <c r="B12" s="2" t="s">
        <v>144</v>
      </c>
      <c r="C12" s="68">
        <f>C10*C11</f>
        <v>0</v>
      </c>
    </row>
    <row r="13" spans="1:5" x14ac:dyDescent="0.2">
      <c r="A13" s="2">
        <v>7</v>
      </c>
      <c r="B13" s="3" t="s">
        <v>145</v>
      </c>
      <c r="C13" s="47"/>
    </row>
    <row r="14" spans="1:5" x14ac:dyDescent="0.2">
      <c r="A14" s="2">
        <v>8</v>
      </c>
      <c r="B14" s="2" t="s">
        <v>146</v>
      </c>
      <c r="C14" s="44"/>
    </row>
    <row r="16" spans="1:5" x14ac:dyDescent="0.2">
      <c r="B16" s="2" t="s">
        <v>62</v>
      </c>
      <c r="C16" s="4"/>
    </row>
    <row r="17" spans="1:5" x14ac:dyDescent="0.2">
      <c r="A17" s="2">
        <v>9</v>
      </c>
      <c r="B17" s="3" t="s">
        <v>147</v>
      </c>
      <c r="C17" s="44"/>
    </row>
    <row r="18" spans="1:5" x14ac:dyDescent="0.2">
      <c r="A18" s="2">
        <v>10</v>
      </c>
      <c r="B18" s="2" t="s">
        <v>148</v>
      </c>
      <c r="C18" s="44"/>
    </row>
    <row r="19" spans="1:5" x14ac:dyDescent="0.2">
      <c r="A19" s="2">
        <v>11</v>
      </c>
      <c r="B19" s="3" t="s">
        <v>181</v>
      </c>
      <c r="C19" s="44"/>
    </row>
    <row r="20" spans="1:5" x14ac:dyDescent="0.2">
      <c r="A20" s="2">
        <v>12</v>
      </c>
      <c r="B20" s="2" t="s">
        <v>202</v>
      </c>
      <c r="C20" s="59"/>
    </row>
    <row r="21" spans="1:5" x14ac:dyDescent="0.2">
      <c r="A21" s="2">
        <v>13</v>
      </c>
      <c r="B21" s="3" t="s">
        <v>158</v>
      </c>
      <c r="C21" s="44"/>
    </row>
    <row r="23" spans="1:5" x14ac:dyDescent="0.2">
      <c r="B23" s="2" t="s">
        <v>149</v>
      </c>
      <c r="C23" s="4"/>
    </row>
    <row r="24" spans="1:5" x14ac:dyDescent="0.2">
      <c r="A24" s="2">
        <v>14</v>
      </c>
      <c r="B24" s="3" t="s">
        <v>150</v>
      </c>
      <c r="C24" s="44"/>
    </row>
    <row r="25" spans="1:5" x14ac:dyDescent="0.2">
      <c r="A25" s="2">
        <v>15</v>
      </c>
      <c r="B25" s="2" t="s">
        <v>160</v>
      </c>
      <c r="C25" s="59"/>
    </row>
    <row r="26" spans="1:5" x14ac:dyDescent="0.2">
      <c r="A26" s="2">
        <v>16</v>
      </c>
      <c r="B26" s="3" t="s">
        <v>151</v>
      </c>
      <c r="C26" s="44"/>
    </row>
    <row r="28" spans="1:5" ht="13.5" thickBot="1" x14ac:dyDescent="0.25">
      <c r="B28" s="2" t="s">
        <v>152</v>
      </c>
      <c r="C28" s="4" t="s">
        <v>167</v>
      </c>
      <c r="D28" s="4" t="s">
        <v>166</v>
      </c>
      <c r="E28" s="4" t="s">
        <v>168</v>
      </c>
    </row>
    <row r="29" spans="1:5" ht="13.5" thickBot="1" x14ac:dyDescent="0.25">
      <c r="A29" s="2">
        <v>17</v>
      </c>
      <c r="B29" s="3" t="s">
        <v>169</v>
      </c>
      <c r="C29" s="44"/>
      <c r="D29" s="48"/>
      <c r="E29" s="42" t="str">
        <f>IFERROR(D29/C29,"0%")</f>
        <v>0%</v>
      </c>
    </row>
    <row r="30" spans="1:5" ht="13.5" thickBot="1" x14ac:dyDescent="0.25">
      <c r="A30" s="2">
        <v>18</v>
      </c>
      <c r="B30" s="2" t="s">
        <v>170</v>
      </c>
      <c r="C30" s="44"/>
      <c r="D30" s="48"/>
      <c r="E30" s="42" t="str">
        <f t="shared" ref="E30:E32" si="0">IFERROR(D30/C30,"0%")</f>
        <v>0%</v>
      </c>
    </row>
    <row r="31" spans="1:5" ht="13.5" thickBot="1" x14ac:dyDescent="0.25">
      <c r="A31" s="2">
        <v>19</v>
      </c>
      <c r="B31" s="3" t="s">
        <v>171</v>
      </c>
      <c r="C31" s="44"/>
      <c r="D31" s="48"/>
      <c r="E31" s="42" t="str">
        <f t="shared" si="0"/>
        <v>0%</v>
      </c>
    </row>
    <row r="32" spans="1:5" ht="13.5" thickBot="1" x14ac:dyDescent="0.25">
      <c r="A32" s="2">
        <v>20</v>
      </c>
      <c r="B32" s="2" t="s">
        <v>172</v>
      </c>
      <c r="C32" s="44"/>
      <c r="D32" s="48"/>
      <c r="E32" s="42" t="str">
        <f t="shared" si="0"/>
        <v>0%</v>
      </c>
    </row>
    <row r="33" spans="1:5" x14ac:dyDescent="0.2">
      <c r="A33" s="2">
        <v>21</v>
      </c>
      <c r="B33" s="3" t="s">
        <v>182</v>
      </c>
      <c r="C33" s="44"/>
    </row>
    <row r="34" spans="1:5" x14ac:dyDescent="0.2">
      <c r="A34" s="2">
        <v>22</v>
      </c>
      <c r="B34" s="2" t="s">
        <v>153</v>
      </c>
      <c r="C34" s="44"/>
    </row>
    <row r="36" spans="1:5" ht="13.5" thickBot="1" x14ac:dyDescent="0.25">
      <c r="B36" s="2" t="s">
        <v>154</v>
      </c>
      <c r="C36" s="4" t="s">
        <v>162</v>
      </c>
      <c r="D36" s="4" t="s">
        <v>163</v>
      </c>
      <c r="E36" s="4" t="s">
        <v>164</v>
      </c>
    </row>
    <row r="37" spans="1:5" ht="13.5" thickBot="1" x14ac:dyDescent="0.25">
      <c r="A37" s="2">
        <v>23</v>
      </c>
      <c r="B37" s="37" t="s">
        <v>165</v>
      </c>
      <c r="C37" s="44"/>
      <c r="D37" s="48"/>
      <c r="E37" s="69" t="str">
        <f>IFERROR(D37/C37,"0")</f>
        <v>0</v>
      </c>
    </row>
    <row r="38" spans="1:5" ht="13.5" thickBot="1" x14ac:dyDescent="0.25">
      <c r="A38" s="2">
        <v>24</v>
      </c>
      <c r="B38" s="37" t="s">
        <v>165</v>
      </c>
      <c r="C38" s="44"/>
      <c r="D38" s="48"/>
      <c r="E38" s="69" t="str">
        <f t="shared" ref="E38:E41" si="1">IFERROR(D38/C38,"0")</f>
        <v>0</v>
      </c>
    </row>
    <row r="39" spans="1:5" ht="13.5" thickBot="1" x14ac:dyDescent="0.25">
      <c r="A39" s="2">
        <v>25</v>
      </c>
      <c r="B39" s="37" t="s">
        <v>165</v>
      </c>
      <c r="C39" s="44"/>
      <c r="D39" s="48"/>
      <c r="E39" s="69" t="str">
        <f t="shared" si="1"/>
        <v>0</v>
      </c>
    </row>
    <row r="40" spans="1:5" ht="13.5" thickBot="1" x14ac:dyDescent="0.25">
      <c r="A40" s="2">
        <v>26</v>
      </c>
      <c r="B40" s="37" t="s">
        <v>165</v>
      </c>
      <c r="C40" s="44"/>
      <c r="D40" s="48"/>
      <c r="E40" s="69" t="str">
        <f t="shared" si="1"/>
        <v>0</v>
      </c>
    </row>
    <row r="41" spans="1:5" ht="13.5" thickBot="1" x14ac:dyDescent="0.25">
      <c r="A41" s="2">
        <v>27</v>
      </c>
      <c r="B41" s="37" t="s">
        <v>165</v>
      </c>
      <c r="C41" s="44"/>
      <c r="D41" s="48"/>
      <c r="E41" s="69" t="str">
        <f t="shared" si="1"/>
        <v>0</v>
      </c>
    </row>
    <row r="42" spans="1:5" x14ac:dyDescent="0.2">
      <c r="A42" s="2">
        <v>28</v>
      </c>
      <c r="B42" s="2" t="s">
        <v>155</v>
      </c>
      <c r="C42" s="44"/>
    </row>
    <row r="44" spans="1:5" ht="13.5" thickBot="1" x14ac:dyDescent="0.25">
      <c r="B44" s="2" t="s">
        <v>156</v>
      </c>
      <c r="C44" s="4" t="s">
        <v>167</v>
      </c>
      <c r="D44" s="4" t="s">
        <v>166</v>
      </c>
      <c r="E44" s="4" t="s">
        <v>168</v>
      </c>
    </row>
    <row r="45" spans="1:5" ht="13.5" thickBot="1" x14ac:dyDescent="0.25">
      <c r="A45" s="2">
        <v>29</v>
      </c>
      <c r="B45" s="3" t="s">
        <v>173</v>
      </c>
      <c r="C45" s="44"/>
      <c r="D45" s="48"/>
      <c r="E45" s="42" t="str">
        <f>IFERROR(D45/C45,"0%")</f>
        <v>0%</v>
      </c>
    </row>
    <row r="46" spans="1:5" x14ac:dyDescent="0.2">
      <c r="A46" s="2">
        <v>30</v>
      </c>
      <c r="B46" s="2" t="s">
        <v>157</v>
      </c>
      <c r="C46" s="44"/>
    </row>
  </sheetData>
  <sheetProtection password="E641" sheet="1" objects="1" scenarios="1" selectLockedCells="1"/>
  <pageMargins left="0.5" right="0.5" top="0.5" bottom="0.5" header="0.3" footer="0.3"/>
  <pageSetup orientation="portrait" r:id="rId1"/>
  <headerFooter>
    <oddHeader>&amp;C&amp;"-,Bold"&amp;10SCHEDULE &amp;A - OPERATIONAL STATISTICS</oddHead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E4143E96F736D44BE623366050D10EA" ma:contentTypeVersion="4" ma:contentTypeDescription="Create a new document." ma:contentTypeScope="" ma:versionID="ad831c73f21333131c4f5e5fc6a82952">
  <xsd:schema xmlns:xsd="http://www.w3.org/2001/XMLSchema" xmlns:xs="http://www.w3.org/2001/XMLSchema" xmlns:p="http://schemas.microsoft.com/office/2006/metadata/properties" xmlns:ns2="f242f46c-053b-4f3c-a747-7e79a8553d8b" targetNamespace="http://schemas.microsoft.com/office/2006/metadata/properties" ma:root="true" ma:fieldsID="a5a4327002b77b6e0c7b32502fc961e0" ns2:_="">
    <xsd:import namespace="f242f46c-053b-4f3c-a747-7e79a8553d8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42f46c-053b-4f3c-a747-7e79a8553d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9D07FC-A272-4EC9-8EED-23AD35AEF398}">
  <ds:schemaRefs>
    <ds:schemaRef ds:uri="http://schemas.microsoft.com/office/2006/documentManagement/types"/>
    <ds:schemaRef ds:uri="http://www.w3.org/XML/1998/namespace"/>
    <ds:schemaRef ds:uri="http://purl.org/dc/term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f242f46c-053b-4f3c-a747-7e79a8553d8b"/>
    <ds:schemaRef ds:uri="http://purl.org/dc/elements/1.1/"/>
  </ds:schemaRefs>
</ds:datastoreItem>
</file>

<file path=customXml/itemProps2.xml><?xml version="1.0" encoding="utf-8"?>
<ds:datastoreItem xmlns:ds="http://schemas.openxmlformats.org/officeDocument/2006/customXml" ds:itemID="{5335FE6C-06F4-4734-B2E4-8A6DAECF6DDD}">
  <ds:schemaRefs>
    <ds:schemaRef ds:uri="http://schemas.microsoft.com/sharepoint/v3/contenttype/forms"/>
  </ds:schemaRefs>
</ds:datastoreItem>
</file>

<file path=customXml/itemProps3.xml><?xml version="1.0" encoding="utf-8"?>
<ds:datastoreItem xmlns:ds="http://schemas.openxmlformats.org/officeDocument/2006/customXml" ds:itemID="{2B26DA1B-5299-4308-837F-5655A8836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42f46c-053b-4f3c-a747-7e79a8553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Instructions</vt:lpstr>
      <vt:lpstr>Notices</vt:lpstr>
      <vt:lpstr>Concessioner Info</vt:lpstr>
      <vt:lpstr>A</vt:lpstr>
      <vt:lpstr>B</vt:lpstr>
      <vt:lpstr>C</vt:lpstr>
      <vt:lpstr>M1</vt:lpstr>
      <vt:lpstr>M2</vt:lpstr>
      <vt:lpstr>M3</vt:lpstr>
      <vt:lpstr>M4</vt:lpstr>
      <vt:lpstr>M5</vt:lpstr>
      <vt:lpstr>M6</vt:lpstr>
      <vt:lpstr>M7</vt:lpstr>
      <vt:lpstr>backup--&gt;</vt:lpstr>
      <vt:lpstr>lookups</vt:lpstr>
      <vt:lpstr>A!Print_Titles</vt:lpstr>
      <vt:lpstr>B!Print_Titles</vt:lpstr>
      <vt:lpstr>'C'!Print_Titles</vt:lpstr>
    </vt:vector>
  </TitlesOfParts>
  <Company>National Park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Thomas Drake</dc:creator>
  <cp:lastModifiedBy>Walker, Timothy W</cp:lastModifiedBy>
  <cp:lastPrinted>2017-06-01T16:36:54Z</cp:lastPrinted>
  <dcterms:created xsi:type="dcterms:W3CDTF">2015-09-03T22:42:16Z</dcterms:created>
  <dcterms:modified xsi:type="dcterms:W3CDTF">2023-11-20T14:24:17Z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0x0101007E4143E96F736D44BE623366050D10EA</vt:lpwstr>
  </property>
  <property fmtid="{D5CDD505-2E9C-101B-9397-08002B2CF9AE}" pid="3" name="Order">
    <vt:r8>400</vt:r8>
  </property>
</Properties>
</file>