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shore\Desktop\"/>
    </mc:Choice>
  </mc:AlternateContent>
  <xr:revisionPtr revIDLastSave="0" documentId="13_ncr:1_{9965FB26-CE0B-4A9E-ACA2-C2E18CFD2DA4}" xr6:coauthVersionLast="47" xr6:coauthVersionMax="47" xr10:uidLastSave="{00000000-0000-0000-0000-000000000000}"/>
  <bookViews>
    <workbookView xWindow="-110" yWindow="-110" windowWidth="19420" windowHeight="10420" tabRatio="756" xr2:uid="{E605DFE4-23C5-479C-BFB6-1C9D60F2D003}"/>
  </bookViews>
  <sheets>
    <sheet name="Instructions &amp; Glossary" sheetId="42" r:id="rId1"/>
    <sheet name="Cover Sheet" sheetId="39" r:id="rId2"/>
    <sheet name="Assessments &amp; Plans" sheetId="41" r:id="rId3"/>
    <sheet name="Museum Environment" sheetId="17" r:id="rId4"/>
    <sheet name="Museum IPM_Housekeeping" sheetId="20" r:id="rId5"/>
    <sheet name="Handling_Packing (Museum-wide)" sheetId="28" r:id="rId6"/>
    <sheet name="Museum Storage" sheetId="29" r:id="rId7"/>
    <sheet name="Museum Emergency Planning" sheetId="33" r:id="rId8"/>
    <sheet name="Museum Fire Protection" sheetId="30" r:id="rId9"/>
    <sheet name="Health_Safety (Museum-wide)" sheetId="31" r:id="rId10"/>
    <sheet name="Museum Security" sheetId="32" r:id="rId11"/>
    <sheet name="Museum Structure" sheetId="34" r:id="rId12"/>
    <sheet name="Changelog" sheetId="4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2" i="39" l="1"/>
  <c r="K182" i="39"/>
  <c r="M181" i="39"/>
  <c r="K181" i="39"/>
  <c r="M180" i="39"/>
  <c r="K180" i="39"/>
  <c r="M179" i="39"/>
  <c r="K179" i="39"/>
  <c r="M178" i="39"/>
  <c r="K178" i="39"/>
  <c r="M177" i="39"/>
  <c r="K177" i="39"/>
  <c r="K176" i="39"/>
  <c r="K175" i="39"/>
  <c r="K174" i="39"/>
  <c r="J56" i="17"/>
  <c r="M174" i="39" s="1"/>
  <c r="J55" i="20"/>
  <c r="M175" i="39" s="1"/>
  <c r="J50" i="28"/>
  <c r="M176" i="39" s="1"/>
  <c r="J53" i="29"/>
  <c r="J63" i="33"/>
  <c r="J70" i="30"/>
  <c r="J40" i="34"/>
  <c r="J72" i="32"/>
  <c r="J59" i="31"/>
  <c r="E25" i="31"/>
  <c r="E24" i="31"/>
  <c r="E23" i="31"/>
  <c r="E22" i="31"/>
  <c r="B3" i="34"/>
  <c r="B3" i="32"/>
  <c r="B3" i="31"/>
  <c r="B3" i="30"/>
  <c r="B3" i="33"/>
  <c r="B3" i="29"/>
  <c r="B3" i="28"/>
  <c r="B3" i="20"/>
  <c r="B3" i="17"/>
  <c r="E14" i="17"/>
  <c r="M183" i="39" l="1"/>
  <c r="E37" i="32"/>
  <c r="E13" i="32"/>
  <c r="E34" i="32"/>
  <c r="E6" i="34"/>
  <c r="E6" i="29"/>
  <c r="E21" i="29"/>
  <c r="E9" i="20"/>
  <c r="E7" i="20"/>
  <c r="E7" i="17"/>
  <c r="E6" i="17"/>
  <c r="E6" i="30" l="1"/>
  <c r="I39" i="34"/>
  <c r="H38" i="34"/>
  <c r="I182" i="39" s="1"/>
  <c r="I71" i="32"/>
  <c r="H70" i="32"/>
  <c r="I181" i="39" s="1"/>
  <c r="H53" i="20"/>
  <c r="I175" i="39" s="1"/>
  <c r="I62" i="33"/>
  <c r="H61" i="33"/>
  <c r="I178" i="39" s="1"/>
  <c r="I69" i="30"/>
  <c r="H68" i="30"/>
  <c r="I179" i="39" s="1"/>
  <c r="I58" i="31"/>
  <c r="H57" i="31"/>
  <c r="I180" i="39" s="1"/>
  <c r="E10" i="32"/>
  <c r="E12" i="32"/>
  <c r="E13" i="17"/>
  <c r="E12" i="17"/>
  <c r="E5" i="17"/>
  <c r="E17" i="17"/>
  <c r="E29" i="30" l="1"/>
  <c r="E26" i="30"/>
  <c r="E5" i="33"/>
  <c r="I169" i="39"/>
  <c r="H169" i="39"/>
  <c r="G169" i="39"/>
  <c r="F169" i="39"/>
  <c r="I55" i="17"/>
  <c r="H54" i="17"/>
  <c r="F52" i="17"/>
  <c r="F51" i="17"/>
  <c r="F50" i="17"/>
  <c r="C41" i="17"/>
  <c r="C40" i="17"/>
  <c r="C39" i="17"/>
  <c r="C38" i="17"/>
  <c r="E13" i="20" l="1"/>
  <c r="E6" i="28"/>
  <c r="E5" i="28"/>
  <c r="E19" i="33"/>
  <c r="E18" i="33"/>
  <c r="E7" i="33"/>
  <c r="E6" i="33"/>
  <c r="E11" i="29"/>
  <c r="E7" i="29"/>
  <c r="E5" i="29"/>
  <c r="E40" i="30"/>
  <c r="E28" i="30"/>
  <c r="E25" i="30"/>
  <c r="E13" i="30"/>
  <c r="E11" i="30"/>
  <c r="E10" i="30"/>
  <c r="E7" i="30"/>
  <c r="E5" i="30"/>
  <c r="E28" i="31"/>
  <c r="E17" i="31"/>
  <c r="E18" i="31"/>
  <c r="E15" i="31"/>
  <c r="E5" i="31"/>
  <c r="E21" i="32"/>
  <c r="E7" i="32"/>
  <c r="E6" i="32"/>
  <c r="I110" i="39"/>
  <c r="H110" i="39"/>
  <c r="E47" i="17" l="1"/>
  <c r="E44" i="17"/>
  <c r="E46" i="17"/>
  <c r="E45" i="17"/>
  <c r="F68" i="32"/>
  <c r="F67" i="32"/>
  <c r="F66" i="32"/>
  <c r="C57" i="32"/>
  <c r="C56" i="32"/>
  <c r="C55" i="32"/>
  <c r="C54" i="32"/>
  <c r="F54" i="31"/>
  <c r="F53" i="31"/>
  <c r="C44" i="31"/>
  <c r="C43" i="31"/>
  <c r="C42" i="31"/>
  <c r="C41" i="31"/>
  <c r="F66" i="30"/>
  <c r="F65" i="30"/>
  <c r="F64" i="30"/>
  <c r="C55" i="30"/>
  <c r="C54" i="30"/>
  <c r="C53" i="30"/>
  <c r="C52" i="30"/>
  <c r="I54" i="20"/>
  <c r="F51" i="20"/>
  <c r="F50" i="20"/>
  <c r="F49" i="20"/>
  <c r="C40" i="20"/>
  <c r="C39" i="20"/>
  <c r="C38" i="20"/>
  <c r="C37" i="20"/>
  <c r="E47" i="31"/>
  <c r="F167" i="39" s="1"/>
  <c r="E46" i="20"/>
  <c r="I162" i="39" s="1"/>
  <c r="E5" i="32"/>
  <c r="E28" i="34"/>
  <c r="E50" i="31"/>
  <c r="I167" i="39" s="1"/>
  <c r="E63" i="32" l="1"/>
  <c r="I168" i="39" s="1"/>
  <c r="E62" i="32"/>
  <c r="H168" i="39" s="1"/>
  <c r="E61" i="32"/>
  <c r="G168" i="39" s="1"/>
  <c r="E48" i="31"/>
  <c r="G167" i="39" s="1"/>
  <c r="E49" i="31"/>
  <c r="H167" i="39" s="1"/>
  <c r="F161" i="39"/>
  <c r="E61" i="30"/>
  <c r="I166" i="39" s="1"/>
  <c r="E43" i="20"/>
  <c r="F162" i="39" s="1"/>
  <c r="E45" i="20"/>
  <c r="H162" i="39" s="1"/>
  <c r="E44" i="20"/>
  <c r="G162" i="39" s="1"/>
  <c r="E60" i="32"/>
  <c r="F168" i="39" s="1"/>
  <c r="E59" i="30"/>
  <c r="G166" i="39" s="1"/>
  <c r="E58" i="30"/>
  <c r="F166" i="39" s="1"/>
  <c r="E60" i="30"/>
  <c r="H166" i="39" s="1"/>
  <c r="E38" i="28"/>
  <c r="F163" i="39" s="1"/>
  <c r="E29" i="34"/>
  <c r="E41" i="29"/>
  <c r="F164" i="39" s="1"/>
  <c r="E39" i="28"/>
  <c r="G163" i="39" s="1"/>
  <c r="E53" i="33"/>
  <c r="H165" i="39" s="1"/>
  <c r="E51" i="33"/>
  <c r="F165" i="39" s="1"/>
  <c r="E52" i="33"/>
  <c r="G165" i="39" s="1"/>
  <c r="E42" i="29"/>
  <c r="G164" i="39" s="1"/>
  <c r="E31" i="34"/>
  <c r="E30" i="34"/>
  <c r="F34" i="34"/>
  <c r="E54" i="33"/>
  <c r="I165" i="39" s="1"/>
  <c r="F57" i="33"/>
  <c r="E44" i="29"/>
  <c r="I164" i="39" s="1"/>
  <c r="E43" i="29"/>
  <c r="H164" i="39" s="1"/>
  <c r="F47" i="29"/>
  <c r="E41" i="28"/>
  <c r="I163" i="39" s="1"/>
  <c r="E40" i="28"/>
  <c r="H163" i="39" s="1"/>
  <c r="F44" i="28"/>
  <c r="F55" i="31"/>
  <c r="G161" i="39" l="1"/>
  <c r="H161" i="39"/>
  <c r="C24" i="41"/>
  <c r="C23" i="41"/>
  <c r="I52" i="29"/>
  <c r="H51" i="29"/>
  <c r="I177" i="39" s="1"/>
  <c r="I49" i="28"/>
  <c r="H48" i="28"/>
  <c r="I174" i="39"/>
  <c r="C144" i="39"/>
  <c r="C143" i="39"/>
  <c r="G170" i="39" l="1"/>
  <c r="H170" i="39"/>
  <c r="I161" i="39"/>
  <c r="I176" i="39"/>
  <c r="G181" i="39"/>
  <c r="H180" i="39"/>
  <c r="F180" i="39"/>
  <c r="F59" i="33"/>
  <c r="H178" i="39" s="1"/>
  <c r="F58" i="33"/>
  <c r="F49" i="29"/>
  <c r="F48" i="29"/>
  <c r="G177" i="39" s="1"/>
  <c r="F177" i="39"/>
  <c r="F46" i="28"/>
  <c r="F45" i="28"/>
  <c r="G176" i="39" s="1"/>
  <c r="F176" i="39"/>
  <c r="G175" i="39"/>
  <c r="F175" i="39"/>
  <c r="F150" i="39"/>
  <c r="F36" i="34"/>
  <c r="H182" i="39" s="1"/>
  <c r="F35" i="34"/>
  <c r="G182" i="39" s="1"/>
  <c r="F182" i="39"/>
  <c r="K183" i="39" l="1"/>
  <c r="I183" i="39"/>
  <c r="I170" i="39"/>
  <c r="H181" i="39"/>
  <c r="F181" i="39"/>
  <c r="G180" i="39"/>
  <c r="F179" i="39"/>
  <c r="G179" i="39"/>
  <c r="H179" i="39"/>
  <c r="F178" i="39"/>
  <c r="G178" i="39"/>
  <c r="H174" i="39"/>
  <c r="F174" i="39"/>
  <c r="G174" i="39"/>
  <c r="H175" i="39"/>
  <c r="H176" i="39"/>
  <c r="H177" i="39"/>
  <c r="C25" i="34"/>
  <c r="I157" i="39" s="1"/>
  <c r="C24" i="34"/>
  <c r="H157" i="39" s="1"/>
  <c r="C23" i="34"/>
  <c r="G157" i="39" s="1"/>
  <c r="C22" i="34"/>
  <c r="I156" i="39"/>
  <c r="I155" i="39"/>
  <c r="H155" i="39"/>
  <c r="F155" i="39"/>
  <c r="I154" i="39"/>
  <c r="H154" i="39"/>
  <c r="F154" i="39"/>
  <c r="C48" i="33"/>
  <c r="I153" i="39" s="1"/>
  <c r="C47" i="33"/>
  <c r="H153" i="39" s="1"/>
  <c r="C46" i="33"/>
  <c r="C45" i="33"/>
  <c r="F153" i="39" s="1"/>
  <c r="C38" i="29"/>
  <c r="I152" i="39" s="1"/>
  <c r="C37" i="29"/>
  <c r="H152" i="39" s="1"/>
  <c r="C36" i="29"/>
  <c r="G152" i="39" s="1"/>
  <c r="C35" i="29"/>
  <c r="F152" i="39" s="1"/>
  <c r="C35" i="28"/>
  <c r="C34" i="28"/>
  <c r="H151" i="39" s="1"/>
  <c r="C33" i="28"/>
  <c r="C32" i="28"/>
  <c r="F151" i="39" s="1"/>
  <c r="H150" i="39"/>
  <c r="G150" i="39"/>
  <c r="F149" i="39"/>
  <c r="F183" i="39" l="1"/>
  <c r="H183" i="39"/>
  <c r="G183" i="39"/>
  <c r="F157" i="39"/>
  <c r="G156" i="39"/>
  <c r="H156" i="39"/>
  <c r="F156" i="39"/>
  <c r="G155" i="39"/>
  <c r="G154" i="39"/>
  <c r="G153" i="39"/>
  <c r="G151" i="39"/>
  <c r="I151" i="39"/>
  <c r="I150" i="39"/>
  <c r="I149" i="39"/>
  <c r="G149" i="39"/>
  <c r="H149" i="39"/>
  <c r="F170" i="39"/>
  <c r="F158" i="39" l="1"/>
  <c r="I158" i="39"/>
  <c r="H158" i="39"/>
  <c r="G158" i="39"/>
</calcChain>
</file>

<file path=xl/sharedStrings.xml><?xml version="1.0" encoding="utf-8"?>
<sst xmlns="http://schemas.openxmlformats.org/spreadsheetml/2006/main" count="1328" uniqueCount="755">
  <si>
    <t>Fire extinguishers are inspected annually to ensure that they are operational.</t>
  </si>
  <si>
    <t>Paths and aisles are kept clear and unobstructed.</t>
  </si>
  <si>
    <t>Rodent snap traps are inspected daily.</t>
  </si>
  <si>
    <t>Bird and rodent-proof chimney guards are installed over fireplace chimneys.</t>
  </si>
  <si>
    <t>Self-closing devices, sweeps, and gaskets are installed on all exterior and interior doors in areas housing collections.</t>
  </si>
  <si>
    <t>Park Name:</t>
  </si>
  <si>
    <t>Completed by:</t>
  </si>
  <si>
    <t>A9</t>
  </si>
  <si>
    <t>A6</t>
  </si>
  <si>
    <t>B8</t>
  </si>
  <si>
    <t>B10</t>
  </si>
  <si>
    <t>B14</t>
  </si>
  <si>
    <t>B15</t>
  </si>
  <si>
    <t>B24</t>
  </si>
  <si>
    <t>B18</t>
  </si>
  <si>
    <t>B25</t>
  </si>
  <si>
    <t>B19</t>
  </si>
  <si>
    <t>C5</t>
  </si>
  <si>
    <t>C6</t>
  </si>
  <si>
    <t>C7</t>
  </si>
  <si>
    <t>E1</t>
  </si>
  <si>
    <t>E2</t>
  </si>
  <si>
    <t>E4</t>
  </si>
  <si>
    <t>E11</t>
  </si>
  <si>
    <t>E9</t>
  </si>
  <si>
    <t>E12</t>
  </si>
  <si>
    <t>G1</t>
  </si>
  <si>
    <t>G3</t>
  </si>
  <si>
    <t>Response Times:</t>
  </si>
  <si>
    <t>Yes</t>
  </si>
  <si>
    <t>No</t>
  </si>
  <si>
    <t>NA</t>
  </si>
  <si>
    <t>Unknown</t>
  </si>
  <si>
    <t>H3</t>
  </si>
  <si>
    <t>F13</t>
  </si>
  <si>
    <t>F1</t>
  </si>
  <si>
    <t>F5</t>
  </si>
  <si>
    <t>F2</t>
  </si>
  <si>
    <t>B27</t>
  </si>
  <si>
    <t>F6</t>
  </si>
  <si>
    <t>F10</t>
  </si>
  <si>
    <t>B29</t>
  </si>
  <si>
    <t>F11</t>
  </si>
  <si>
    <t>B20</t>
  </si>
  <si>
    <t>B23</t>
  </si>
  <si>
    <t>B9</t>
  </si>
  <si>
    <t>D12</t>
  </si>
  <si>
    <t>D6</t>
  </si>
  <si>
    <t>D8</t>
  </si>
  <si>
    <t>A12</t>
  </si>
  <si>
    <t>A8</t>
  </si>
  <si>
    <t>Estimated Cost</t>
  </si>
  <si>
    <t>Insect sticky traps are installed, inspected and logged weekly, and replaced monthly.</t>
  </si>
  <si>
    <t>Dumpsters are kept at a distance from the building and loading dock.</t>
  </si>
  <si>
    <t>D5</t>
  </si>
  <si>
    <t>D9</t>
  </si>
  <si>
    <t>D10</t>
  </si>
  <si>
    <t>D16</t>
  </si>
  <si>
    <t xml:space="preserve">Particulates (dust) in museum storage and exhibit spaces are controlled. </t>
  </si>
  <si>
    <t>B12</t>
  </si>
  <si>
    <t>B3</t>
  </si>
  <si>
    <t>B21</t>
  </si>
  <si>
    <t>A4</t>
  </si>
  <si>
    <t>F3</t>
  </si>
  <si>
    <t>F4</t>
  </si>
  <si>
    <t>F7</t>
  </si>
  <si>
    <t>F8</t>
  </si>
  <si>
    <t>B30</t>
  </si>
  <si>
    <t>C1</t>
  </si>
  <si>
    <t>C4</t>
  </si>
  <si>
    <t>E3</t>
  </si>
  <si>
    <t>Emergency access key box such as KnoxBox is installed to allow emergency responder access to spaces housing collections.</t>
  </si>
  <si>
    <t>Emergency exit doors have a fire rating consistent with surrounding walls.</t>
  </si>
  <si>
    <t>Fire/smoke dampers are installed in HVAC ducts, fire barriers, and fire doors to limit fire spread and smoke infiltration.</t>
  </si>
  <si>
    <t>Temporary object removal slip (Form 10-97) is used when objects are removed from exhibit or storage.</t>
  </si>
  <si>
    <r>
      <t xml:space="preserve">Source 
(Handbook/NPS </t>
    </r>
    <r>
      <rPr>
        <b/>
        <i/>
        <sz val="9"/>
        <rFont val="Times New Roman"/>
        <family val="1"/>
      </rPr>
      <t>Checklist</t>
    </r>
    <r>
      <rPr>
        <b/>
        <sz val="9"/>
        <rFont val="Times New Roman"/>
        <family val="1"/>
      </rPr>
      <t>)</t>
    </r>
  </si>
  <si>
    <t>Mitigation</t>
  </si>
  <si>
    <t xml:space="preserve">Response </t>
  </si>
  <si>
    <t>(Yes/No/ NA/ Unknown)</t>
  </si>
  <si>
    <t>Trash is disposed of in sealed containers and removed from the building daily.</t>
  </si>
  <si>
    <t>Mesh screens are installed on air vents, hot air registers, and floor drains.</t>
  </si>
  <si>
    <t>Sources of harborage are eliminated from the building interior and immediately adjacent to the exterior.</t>
  </si>
  <si>
    <t>Sources of moisture and high humidity that encourage mold growth and attract pests are eliminated.</t>
  </si>
  <si>
    <t>Receiving/unloading dock or area is located away from collections.</t>
  </si>
  <si>
    <t>Total Yes</t>
  </si>
  <si>
    <t>Total No</t>
  </si>
  <si>
    <t>Total NA</t>
  </si>
  <si>
    <t>Total Unknown</t>
  </si>
  <si>
    <t>RISK ASSESSMENTS</t>
  </si>
  <si>
    <t>(Required)</t>
  </si>
  <si>
    <t>Building has a designated emergency storm shelter area, such as a basement or windowless interior hallway on the ground floor.</t>
  </si>
  <si>
    <t>Security lighting is installed inside the space storing or exhibiting collections.</t>
  </si>
  <si>
    <t>PIV cards are safeguarded and kept in the possession of issued staff at all times.</t>
  </si>
  <si>
    <t>(Yes/No)</t>
  </si>
  <si>
    <t>(Curatorial Responses)</t>
  </si>
  <si>
    <t>(Facility Manager &amp; Others)</t>
  </si>
  <si>
    <t>A5, D1</t>
  </si>
  <si>
    <t>SYSTEMS</t>
  </si>
  <si>
    <t>(Facility Manager)</t>
  </si>
  <si>
    <t>(Facility Manager, Emergency Operations Coordinator &amp; Others)</t>
  </si>
  <si>
    <t>Total Immediate</t>
  </si>
  <si>
    <t>Total Intermediate</t>
  </si>
  <si>
    <t>Total Long-Term</t>
  </si>
  <si>
    <t>Immediate</t>
  </si>
  <si>
    <t>Intermediate</t>
  </si>
  <si>
    <t>Long-Term</t>
  </si>
  <si>
    <t>Name (print)</t>
  </si>
  <si>
    <t>Date</t>
  </si>
  <si>
    <t>E-mail</t>
  </si>
  <si>
    <t>Title</t>
  </si>
  <si>
    <t>Park/Region/Division</t>
  </si>
  <si>
    <t>Telephone Number</t>
  </si>
  <si>
    <t>Other (Describe):</t>
  </si>
  <si>
    <t>Research Room</t>
  </si>
  <si>
    <t>Exhibit (Visitor Center)</t>
  </si>
  <si>
    <t>Exhibit (Furnished Historic Structure)</t>
  </si>
  <si>
    <t>cubic ft</t>
  </si>
  <si>
    <t>%</t>
  </si>
  <si>
    <t>Year Completed</t>
  </si>
  <si>
    <t>Museum Security Survey</t>
  </si>
  <si>
    <t>Wildland Fire Risk Assessment</t>
  </si>
  <si>
    <t>Scope of Collections Statement</t>
  </si>
  <si>
    <t>Museum Collections Emergency</t>
  </si>
  <si>
    <t>Operations Plan (MCEOP)</t>
  </si>
  <si>
    <t>Collection Management Plan</t>
  </si>
  <si>
    <t>Collections Storage Plan</t>
  </si>
  <si>
    <t>Integrated Pest Management Plan</t>
  </si>
  <si>
    <t>Historic Furnishing Plan</t>
  </si>
  <si>
    <t>(Curatorial Review)</t>
  </si>
  <si>
    <t>Automatic fire detection</t>
  </si>
  <si>
    <t>Intrusion detection and alarm</t>
  </si>
  <si>
    <t>HVAC</t>
  </si>
  <si>
    <t>Elevator</t>
  </si>
  <si>
    <t>Fire Department</t>
  </si>
  <si>
    <t>Law Enforcement</t>
  </si>
  <si>
    <t>Exhibit (Administrative Office)</t>
  </si>
  <si>
    <t>sq ft</t>
  </si>
  <si>
    <t>Public programming</t>
  </si>
  <si>
    <t>Describe:</t>
  </si>
  <si>
    <t>Facility Manager:</t>
  </si>
  <si>
    <t>Structural Fire Coordinator:</t>
  </si>
  <si>
    <t>Emergency Planning:</t>
  </si>
  <si>
    <t>Safety Officer:</t>
  </si>
  <si>
    <t>Other:</t>
  </si>
  <si>
    <t>Systems Installed:</t>
  </si>
  <si>
    <t>Corrective Action Priorities:</t>
  </si>
  <si>
    <t>Total (Entire building)</t>
  </si>
  <si>
    <t>Total (Museum program)</t>
  </si>
  <si>
    <t>When Installed:</t>
  </si>
  <si>
    <t>Building is free of significant health and safety risks from hazardous chemicals.</t>
  </si>
  <si>
    <t>Signature</t>
  </si>
  <si>
    <t>(Envelope &amp; Interior)</t>
  </si>
  <si>
    <t xml:space="preserve"> Protection of Museum Collections</t>
  </si>
  <si>
    <t>NPS Checklist for Preservation and</t>
  </si>
  <si>
    <t>Structural Fire Management Plan</t>
  </si>
  <si>
    <t>Museum Fire Section of Park</t>
  </si>
  <si>
    <t>Automatic fire sprinkler / suppression</t>
  </si>
  <si>
    <t>(Facility Manager, Integrated Pest Management (IPM) Coordinator &amp; Others)</t>
  </si>
  <si>
    <t>Hazardous supplies such as chemicals used in collections management are safely stored and labeled in accordance with 29 CFR 1910.1200(f)(6): Workplace labeling, and with appropriate Hazard Communication Standard placards.</t>
  </si>
  <si>
    <t>Collections Storage (Archives)</t>
  </si>
  <si>
    <t>Collections Storage (Objects)</t>
  </si>
  <si>
    <t>Temporary Holding Area</t>
  </si>
  <si>
    <t>Total Yes:</t>
  </si>
  <si>
    <t>Total No:</t>
  </si>
  <si>
    <t>Total PMIS Statements Needed</t>
  </si>
  <si>
    <t>FACILITY FUNCTION</t>
  </si>
  <si>
    <t>Ownership:</t>
  </si>
  <si>
    <t>Is facility solely used for
museum functions?</t>
  </si>
  <si>
    <t>Percentage of objects in the entire collection stored or exhibited in this facility (estimate)</t>
  </si>
  <si>
    <t>takes place in facility?</t>
  </si>
  <si>
    <t>Total Work Orders Needed</t>
  </si>
  <si>
    <t>minutes</t>
  </si>
  <si>
    <t>Comments</t>
  </si>
  <si>
    <t>Exhibit (Gallery/Museum)</t>
  </si>
  <si>
    <t>E8</t>
  </si>
  <si>
    <t>B5</t>
  </si>
  <si>
    <t>G6</t>
  </si>
  <si>
    <t xml:space="preserve">Corrective Action Needed </t>
  </si>
  <si>
    <t>Responsible Individual</t>
  </si>
  <si>
    <r>
      <t xml:space="preserve">PMIS </t>
    </r>
    <r>
      <rPr>
        <sz val="9"/>
        <rFont val="Times New Roman"/>
        <family val="1"/>
      </rPr>
      <t>(Needed, Not Needed or PMIS #)</t>
    </r>
  </si>
  <si>
    <r>
      <t xml:space="preserve">Work Order </t>
    </r>
    <r>
      <rPr>
        <sz val="9"/>
        <rFont val="Times New Roman"/>
        <family val="1"/>
      </rPr>
      <t>(Needed, Not Needed, or Work Order #)</t>
    </r>
  </si>
  <si>
    <t>Corrective Action Priority</t>
  </si>
  <si>
    <t>Corrective Action Schedule:</t>
  </si>
  <si>
    <t xml:space="preserve">Corrective Action Schedule </t>
  </si>
  <si>
    <t>High</t>
  </si>
  <si>
    <t>Medium</t>
  </si>
  <si>
    <t>Low</t>
  </si>
  <si>
    <t>Total</t>
  </si>
  <si>
    <t>Risk Factor Responses:</t>
  </si>
  <si>
    <t>Superintendent:</t>
  </si>
  <si>
    <t>Critical</t>
  </si>
  <si>
    <t>Packing materials are kept separate from collection areas, and are immediately discarded if dirty or traces of pests are found.</t>
  </si>
  <si>
    <t>Sodium vapor lighting is installed in outdoor fixtures to avoid attracting insects.</t>
  </si>
  <si>
    <t>Objects are stored for easy and safe access without disturbing or damaging adjacent objects.</t>
  </si>
  <si>
    <t>Space is large enough to accommodate the current museum collection and anticipated growth.</t>
  </si>
  <si>
    <t>B17</t>
  </si>
  <si>
    <t>B16</t>
  </si>
  <si>
    <t>Supplies and equipment, including paper supplies and audiovisual equipment, are stored outside the museum storage space.</t>
  </si>
  <si>
    <t>Museum staff is trained in basic salvage techniques.</t>
  </si>
  <si>
    <t>Small arms ammunition is housed separately from firearms.  (If there is no small arms ammunition in collection respond NA)</t>
  </si>
  <si>
    <t>Building is free of mice, rats and other rodents, including droppings.</t>
  </si>
  <si>
    <t>Building is free of sources of radiation such as radon.</t>
  </si>
  <si>
    <t>Designated staff is present in exhibit spaces, including visitor centers and furnished historic structures, during public hours.</t>
  </si>
  <si>
    <t>Sufficient and clean work space is available for housing and packing objects.</t>
  </si>
  <si>
    <t>Only pencils are used when working with objects.</t>
  </si>
  <si>
    <t>Objects are moved through public spaces outside of visitation hours, or during periods of low visitation.</t>
  </si>
  <si>
    <t>When using a ladder, objects are passed to staff on ground rather than carried up and down.</t>
  </si>
  <si>
    <r>
      <t xml:space="preserve">Inventory is conducted annually and reconciled in accordance with the </t>
    </r>
    <r>
      <rPr>
        <i/>
        <sz val="10"/>
        <rFont val="Times New Roman"/>
        <family val="1"/>
      </rPr>
      <t>NPS Museum Handbook</t>
    </r>
    <r>
      <rPr>
        <sz val="10"/>
        <rFont val="Times New Roman"/>
        <family val="1"/>
      </rPr>
      <t>.</t>
    </r>
  </si>
  <si>
    <t>Access to museum records and databases, including computers and server rooms, is controlled.</t>
  </si>
  <si>
    <t>Objects on open display are protected by physical barriers such as hardened acrylic panes. (If there are no objects on open display, respond NA)</t>
  </si>
  <si>
    <t>(Facility Manager, Park Structural Fire Coordinator, Chief of Interpretation &amp; Others)</t>
  </si>
  <si>
    <t>(Facility Manager, Safety Officer &amp; Others)</t>
  </si>
  <si>
    <t>Metal objects are stored in microenvironments with low RH.</t>
  </si>
  <si>
    <t>Objects made of organic materials (including artwork) and photographs are not exposed to UV radiation.</t>
  </si>
  <si>
    <t>G4, G5</t>
  </si>
  <si>
    <t>D4</t>
  </si>
  <si>
    <t>Air pollution is monitored and controlled.</t>
  </si>
  <si>
    <t>Incoming collections are inspected, isolated, and monitored for at least 30 days before entering collections storage or exhibit areas.</t>
  </si>
  <si>
    <t>Dusting and vacuuming museum objects is only performed by appropriately trained staff.</t>
  </si>
  <si>
    <t>Exhibit cases are designed and fabricated for ease of access for cleaning and rotation of organic materials.</t>
  </si>
  <si>
    <t>Carts and other equipment are available and in good condition to safely move objects.</t>
  </si>
  <si>
    <t>Objects are housed using appropriate methods, such as cavity packing, to minimize vibration and movement.</t>
  </si>
  <si>
    <t>Handling and moving objects is planned in advance to minimize damage.</t>
  </si>
  <si>
    <t>When moving objects, new storage location of appropriate size has been identified ahead of time.</t>
  </si>
  <si>
    <t>ID cards and jewelry such as necklaces and rings that can catch on objects are removed when handling objects.</t>
  </si>
  <si>
    <t>B1, B2</t>
  </si>
  <si>
    <t>Open shelving is free of burrs, splinters, exposed nails, screws, and bolts that can damage museum objects.</t>
  </si>
  <si>
    <t>Storage cabinet drawers and shelves are loaded within manufacturer's recommended weight capacity.</t>
  </si>
  <si>
    <t>Appropriate route and shipping method is selected to minimize potential damage.</t>
  </si>
  <si>
    <t>Shipping containers are sealed to prevent water and pest infiltration.</t>
  </si>
  <si>
    <t>Object condition is evaluated to determine if safe to ship, and Object Condition Report completed for short-term outgoing loans.</t>
  </si>
  <si>
    <t>Object is photographed before packing for shipping or transportation.</t>
  </si>
  <si>
    <t>Collections are housed away from sources of running water such as restrooms and water, waste, steam, fuel, or other liquid pipes.</t>
  </si>
  <si>
    <t>Exhibits are confirmed free of live small arms ammunition.</t>
  </si>
  <si>
    <t>Storage and exhibit areas are free of drains to prevent backups and minimize moisture that can lead to mold and pest issues.</t>
  </si>
  <si>
    <t>Interior of space has functioning emergency lighting.</t>
  </si>
  <si>
    <t>Storage cabinets and exhibit cases are at least 18 inches from fire suppression system discharge heads.</t>
  </si>
  <si>
    <r>
      <t>Accession book is kept in a locking, insulated fire-resistive filing cabinet, safe, or vault with a UL rating of 350</t>
    </r>
    <r>
      <rPr>
        <sz val="10"/>
        <rFont val="Calibri"/>
        <family val="2"/>
      </rPr>
      <t>°</t>
    </r>
    <r>
      <rPr>
        <sz val="10"/>
        <rFont val="Times New Roman"/>
        <family val="1"/>
      </rPr>
      <t>F 1-hour.</t>
    </r>
  </si>
  <si>
    <t>NPS Checklist</t>
  </si>
  <si>
    <t>Hot Work Permit (HW-1) is approved for hot work.  Collections are protected or moved to a secure location during hot work.</t>
  </si>
  <si>
    <t>Demonstrations such as cooking or blacksmithing using wood stoves, oil lamps, or forges are performed at least 300 feet from the structure.</t>
  </si>
  <si>
    <t>Air handling and air exchange systems meet OSHA and ASHRAE health and safety standards.</t>
  </si>
  <si>
    <t>C7, E7</t>
  </si>
  <si>
    <t>A2, E6</t>
  </si>
  <si>
    <t>All park non-museum staff and others who enter storage areas are accompanied and/or monitored at all times by park museum staff.</t>
  </si>
  <si>
    <t>Storage cabinet and exhibit case keys are controlled by the curator and secured in a locking museum key box installed in a secure, monitored location with limited access.</t>
  </si>
  <si>
    <t>Structure or space has as few doors as possible to enhance security, but sufficient to meet fire safety requirements.</t>
  </si>
  <si>
    <t>Curator:</t>
  </si>
  <si>
    <t>Curatorial Office(s)</t>
  </si>
  <si>
    <t>Work/Preparation Room(s)</t>
  </si>
  <si>
    <t xml:space="preserve">Collections Storage (Other) </t>
  </si>
  <si>
    <t>housing collections at park</t>
  </si>
  <si>
    <t>Comment:</t>
  </si>
  <si>
    <t>Year Approved</t>
  </si>
  <si>
    <t>Collections Condition Survey(s)</t>
  </si>
  <si>
    <t>Year(s) Approved</t>
  </si>
  <si>
    <t>Historic Structures Report(s)</t>
  </si>
  <si>
    <t>Describe</t>
  </si>
  <si>
    <t>Needed</t>
  </si>
  <si>
    <t>PMIS</t>
  </si>
  <si>
    <t>Work Orders</t>
  </si>
  <si>
    <t>Space has functioning active or mechanical systems (heating, ventilation and air conditioning (HVAC)) to control relative humidity (RH).</t>
  </si>
  <si>
    <t>Dataloggers or similar equipment are calibrated and regularly maintained.</t>
  </si>
  <si>
    <t>Visible spectrum of light is routinely monitored and recorded for illuminance level and duration.</t>
  </si>
  <si>
    <t>If RH and temperature exceed acceptable ranges, corrective actions are taken to return to acceptable ranges.</t>
  </si>
  <si>
    <t>Objects made of organic materials are regularly rotated off exhibit under an appropriate schedule to limit cumulative UV damage.</t>
  </si>
  <si>
    <t>Museum objects are displayed away from heating and air-conditioning vents.</t>
  </si>
  <si>
    <t>Storage cabinets and exhibit cases are situated away from poorly-insulated exterior walls to minimize RH and temperature fluctuations.</t>
  </si>
  <si>
    <t>Museum Housekeeping Plan has been developed and implemented</t>
  </si>
  <si>
    <t>Museum Housekeeping Plan</t>
  </si>
  <si>
    <t>Park has capacity to freeze infested objects in-house or through contract.</t>
  </si>
  <si>
    <t>Windows, gaps, and holes in the building envelope are sealed, caulked, or otherwise blocked.</t>
  </si>
  <si>
    <t>Outdoor park lights are mounted 30 feet away from the building and face away from the building.</t>
  </si>
  <si>
    <t>An 18-30" wide vegetation-free zone is maintained around building perimeter. (For furnished historic structures, respond NA or describe in Comments column)</t>
  </si>
  <si>
    <t>Staff wear nitrile gloves when handling all museum objects.</t>
  </si>
  <si>
    <t>Objects in storage are tagged with their catalog number to aid in identification and minimize handling.</t>
  </si>
  <si>
    <t>Park uses a reputable and experienced professional art shipper to ship art objects.</t>
  </si>
  <si>
    <t>Bagged small items such as archeological sherds are handled to prevent damage or dropping.</t>
  </si>
  <si>
    <t>Storage facility, room, or space is dedicated solely to storage of museum objects, and is separated from offices, research, work and preparation areas.</t>
  </si>
  <si>
    <t>Objects stored on open shelving are protected from leaks and water damage.  (If there is no open shelving, respond NA)</t>
  </si>
  <si>
    <t>Photographic negatives and film are stored in cold storage.</t>
  </si>
  <si>
    <t>Museum Collections Emergency Operations Plan (MCEOP), including Emergency Response Steps for different emergency incidents, has been developed, is up to date, has been incorporated into park Emergency Operations Plan, and includes this facility.</t>
  </si>
  <si>
    <t>(Select one)</t>
  </si>
  <si>
    <t>Museum Housekeeping Plan is reviewed annually and revised as needed.</t>
  </si>
  <si>
    <t>COMPLETED IN COLLABORATION WITH:</t>
  </si>
  <si>
    <t xml:space="preserve">         Museum Environment</t>
  </si>
  <si>
    <t xml:space="preserve">        Museum Storage</t>
  </si>
  <si>
    <t xml:space="preserve">          Museum Emergency Planning</t>
  </si>
  <si>
    <t xml:space="preserve">         Museum Fire Protection</t>
  </si>
  <si>
    <t xml:space="preserve">        Museum Security</t>
  </si>
  <si>
    <t>Museum Structure</t>
  </si>
  <si>
    <t>Corrective Action Schedule</t>
  </si>
  <si>
    <t>Total Critical</t>
  </si>
  <si>
    <t>Total High</t>
  </si>
  <si>
    <t>Total Medium</t>
  </si>
  <si>
    <t>Total Low</t>
  </si>
  <si>
    <t>Corrective Action Priorities</t>
  </si>
  <si>
    <t xml:space="preserve">          Handling &amp; Packing (museum-wide)</t>
  </si>
  <si>
    <t xml:space="preserve">         Health &amp; Safety (museum-wide)</t>
  </si>
  <si>
    <t>A Life Safety and Fire Protection Risk Assessment for structures housing collections has been conducted.</t>
  </si>
  <si>
    <r>
      <rPr>
        <sz val="10"/>
        <rFont val="Times New Roman"/>
        <family val="1"/>
      </rPr>
      <t>9.B.1</t>
    </r>
    <r>
      <rPr>
        <u/>
        <sz val="10"/>
        <color theme="10"/>
        <rFont val="Times New Roman"/>
        <family val="1"/>
      </rPr>
      <t xml:space="preserve">
Museum Fire Protection</t>
    </r>
  </si>
  <si>
    <t>Museum staff are trained to secure and/or relocate collections to a designated secure and stable location for emergency incidents with advanced notice (hurricane, wildland fire, etc).</t>
  </si>
  <si>
    <t>(Select "Yes" for all that apply)</t>
  </si>
  <si>
    <t>100-year floodplain</t>
  </si>
  <si>
    <t>Area with frequent hurricanes</t>
  </si>
  <si>
    <t>Area with frequent tornadoes</t>
  </si>
  <si>
    <t>Area of high-medium seismic activity</t>
  </si>
  <si>
    <t>Near active volcano</t>
  </si>
  <si>
    <t>Structure has been built or modified to withstand earthquake damage. (For furnished historic structure, describe in Comments column.)</t>
  </si>
  <si>
    <t>Lightning rods or other lightning protection are installed on structures housing collections.</t>
  </si>
  <si>
    <t>Automatic fire sprinkler and/or suppression systems are installed and function as intended.</t>
  </si>
  <si>
    <t>Mobile storage carriages have opening of at least 4 inches to allow for penetration by sprinkler or suppression systems.</t>
  </si>
  <si>
    <t>Building is free of unstable or actively degrading cellulose nitrate negatives or motion picture film.</t>
  </si>
  <si>
    <t>Museum fire protection survey has been completed.</t>
  </si>
  <si>
    <t>Wildland-Urban Interface</t>
  </si>
  <si>
    <t>Disinfection procedures and social practices during a health emergency are implemented in accordance with federal, state, and local laws and regulations.</t>
  </si>
  <si>
    <t>NPS Visitor and Staff Log and Conditions for Access to Museum Collections is implemented.</t>
  </si>
  <si>
    <t>All objects in the collection have been cataloged.</t>
  </si>
  <si>
    <t>All objects in the collection have been accessioned.</t>
  </si>
  <si>
    <t>Building exteriors are illuminated using equipment such as time switches and/or motion-activated lighting.</t>
  </si>
  <si>
    <t>Tours of furnished historic structures are not larger than 8-15 visitors per staff member.</t>
  </si>
  <si>
    <t>Storage space is free of dropped ceilings.</t>
  </si>
  <si>
    <t>Structure has equipment or system to remove water, such as a sump pump.</t>
  </si>
  <si>
    <t>Facility Condition Index:</t>
  </si>
  <si>
    <t>Asset Priority Index:</t>
  </si>
  <si>
    <r>
      <t xml:space="preserve">Museum Handbook </t>
    </r>
    <r>
      <rPr>
        <b/>
        <sz val="10"/>
        <rFont val="Times New Roman"/>
        <family val="1"/>
      </rPr>
      <t>I</t>
    </r>
  </si>
  <si>
    <t xml:space="preserve">Fire protection needs of collections in this structure are addressed in the Museum Fire Section of park Structural Fire Management Plan. </t>
  </si>
  <si>
    <t>Museum staff are trained and practice safe object handling and lifting techniques.</t>
  </si>
  <si>
    <t>Space has functioning active or mechanical systems (heating, ventilation and air conditioning (HVAC) to control temperature.</t>
  </si>
  <si>
    <t>Park has established acceptable relative humidity (RH) and temperature set points and ranges based on an ongoing environmental monitoring program.</t>
  </si>
  <si>
    <t>Museum Mitigation Action Plan</t>
  </si>
  <si>
    <t xml:space="preserve">Exhibit Plan </t>
  </si>
  <si>
    <t xml:space="preserve">Park Physical Security Assessment
</t>
  </si>
  <si>
    <t>Life Safety and Fire Protection Risk Assessment</t>
  </si>
  <si>
    <t>NPS Object Assessment</t>
  </si>
  <si>
    <r>
      <t>(</t>
    </r>
    <r>
      <rPr>
        <i/>
        <sz val="9.5"/>
        <rFont val="Times New Roman"/>
        <family val="1"/>
      </rPr>
      <t>MH I</t>
    </r>
    <r>
      <rPr>
        <sz val="9.5"/>
        <rFont val="Times New Roman"/>
        <family val="1"/>
      </rPr>
      <t xml:space="preserve"> Figure 9.3)</t>
    </r>
  </si>
  <si>
    <t>(Completed by National Interagency Fire Center &amp; ArcGIS)</t>
  </si>
  <si>
    <r>
      <t>(</t>
    </r>
    <r>
      <rPr>
        <i/>
        <sz val="9.5"/>
        <color theme="1"/>
        <rFont val="Times New Roman"/>
        <family val="1"/>
      </rPr>
      <t>MH I</t>
    </r>
    <r>
      <rPr>
        <sz val="9.5"/>
        <color theme="1"/>
        <rFont val="Times New Roman"/>
        <family val="1"/>
      </rPr>
      <t xml:space="preserve"> Fig 10.3)</t>
    </r>
  </si>
  <si>
    <t>(Park Facilities &amp; Management Division)</t>
  </si>
  <si>
    <t>FMSS Number:</t>
  </si>
  <si>
    <t>Facility Name:</t>
  </si>
  <si>
    <t>FBMS ID:</t>
  </si>
  <si>
    <t>(Federal Building Management System, PFMD)</t>
  </si>
  <si>
    <t>(Facility Management Software System, PFMD)</t>
  </si>
  <si>
    <r>
      <t xml:space="preserve">FACILITY EXECUTIVE SUMMARY </t>
    </r>
    <r>
      <rPr>
        <sz val="10"/>
        <color theme="1"/>
        <rFont val="Times New Roman"/>
        <family val="1"/>
      </rPr>
      <t>(Complete narrative after identifying risks)</t>
    </r>
  </si>
  <si>
    <t>Facility is:</t>
  </si>
  <si>
    <t>Facility is located in:</t>
  </si>
  <si>
    <t>(Determined by Fire Dept.)</t>
  </si>
  <si>
    <r>
      <t xml:space="preserve">Yes/No 
</t>
    </r>
    <r>
      <rPr>
        <sz val="9.5"/>
        <color theme="1"/>
        <rFont val="Times New Roman"/>
        <family val="1"/>
      </rPr>
      <t>(Indicate all that apply)</t>
    </r>
  </si>
  <si>
    <r>
      <t xml:space="preserve">Sq ft </t>
    </r>
    <r>
      <rPr>
        <sz val="9.5"/>
        <color theme="1"/>
        <rFont val="Times New Roman"/>
        <family val="1"/>
      </rPr>
      <t>(estimate)</t>
    </r>
  </si>
  <si>
    <r>
      <t xml:space="preserve">Cubic ft 
</t>
    </r>
    <r>
      <rPr>
        <sz val="9.5"/>
        <color theme="1"/>
        <rFont val="Times New Roman"/>
        <family val="1"/>
      </rPr>
      <t>(estimate)</t>
    </r>
  </si>
  <si>
    <t>Most Recent Maintenance:</t>
  </si>
  <si>
    <r>
      <t xml:space="preserve">TOTALS </t>
    </r>
    <r>
      <rPr>
        <sz val="10"/>
        <color theme="1"/>
        <rFont val="Times New Roman"/>
        <family val="1"/>
      </rPr>
      <t>(DO NOT manually fill in, populates automatically)</t>
    </r>
  </si>
  <si>
    <t>Signature (optional)</t>
  </si>
  <si>
    <t>FACILITY INFORMATION</t>
  </si>
  <si>
    <t>Comments:</t>
  </si>
  <si>
    <t>Number of exterior doors:</t>
  </si>
  <si>
    <t>Number of exterior windows:</t>
  </si>
  <si>
    <t>Building materials:</t>
  </si>
  <si>
    <t>Year built:</t>
  </si>
  <si>
    <t>Number of floors:</t>
  </si>
  <si>
    <t>#</t>
  </si>
  <si>
    <t>Museum storage cabinets are not stacked more than two high.</t>
  </si>
  <si>
    <t>Staff food and drink are stored and consumed only in designated breakrooms.  Food and drinks are not left open, and are stored in sealed containers in the breakroom.</t>
  </si>
  <si>
    <t>Dataloggers or similar equipment record RH and temperature levels 24/7/365.</t>
  </si>
  <si>
    <t>Datalogger records, outside temperatures, weather observations, and seasonal changes are analyzed to determine extremes, frequency and extent of fluctuations.</t>
  </si>
  <si>
    <t>HVAC system is &lt;15 years old, is inspected annually, and has scheduled preventative maintenance services (filter replacement, duct cleaning, duct/register/vent balancing).</t>
  </si>
  <si>
    <t>HVAC vents are free of obstruction.</t>
  </si>
  <si>
    <t>Control of museum pests is implemented in coordination with the park's Integrated Pest Management Program.</t>
  </si>
  <si>
    <t>Drinking, eating, and displaying living plants, fresh flowers, and foodstuffs are prohibited from storage, research and work, preparation, and exhibit areas in writing.</t>
  </si>
  <si>
    <t>Housekeeping is performed according to the Plan's established schedule.</t>
  </si>
  <si>
    <r>
      <rPr>
        <b/>
        <i/>
        <sz val="10"/>
        <rFont val="Times New Roman"/>
        <family val="1"/>
      </rPr>
      <t>Museum Handbook</t>
    </r>
    <r>
      <rPr>
        <b/>
        <sz val="10"/>
        <rFont val="Times New Roman"/>
        <family val="1"/>
      </rPr>
      <t xml:space="preserve"> I</t>
    </r>
  </si>
  <si>
    <r>
      <rPr>
        <b/>
        <sz val="10"/>
        <rFont val="Times New Roman"/>
        <family val="1"/>
      </rPr>
      <t xml:space="preserve">NPS </t>
    </r>
    <r>
      <rPr>
        <b/>
        <i/>
        <sz val="10"/>
        <rFont val="Times New Roman"/>
        <family val="1"/>
      </rPr>
      <t>Conserve O Gram</t>
    </r>
  </si>
  <si>
    <t>Museum storage cabinets and shelving units are raised 4" to 6" off the floor as a precaution against flooding.</t>
  </si>
  <si>
    <t>Heavy and oversize museum objects are housed off the floor or on bottom shelves.</t>
  </si>
  <si>
    <t>Freestanding museum storage cabinets are attached to the wall and have steel cross-braces.</t>
  </si>
  <si>
    <t>Heavy, oversized, and/or tall storage furniture, including mobile storage systems and open shelving, are braced or bolted and secured to load-bearing walls and/or floor to prevent tipping.</t>
  </si>
  <si>
    <t>Restraining bars, cords, or similar devices are installed on edges of shelves to prevent objects from sliding off shelving.</t>
  </si>
  <si>
    <t>Electronic museum records and digital images are backed up and stored in multiple locations, at least one of which is off-site.</t>
  </si>
  <si>
    <t>Staff are trained biannually and drilled in evacuation procedures for all emergency types.</t>
  </si>
  <si>
    <t>Museum staff have access to weather band radios or other weather alert equipment when cellular coverage is not available.</t>
  </si>
  <si>
    <t>Space is free of water, waste, and fuel pipes other than those needed for fire suppression.</t>
  </si>
  <si>
    <t>Building’s floor loading capacity is known, and equipment and contents are within floor loading capacity.</t>
  </si>
  <si>
    <t>Building has a back-up power source such as generator, batteries or a solar panel for utilities and systems (such as fire and security) in case of power outage.</t>
  </si>
  <si>
    <t>Building has adequate (1 per staff member) and functioning emergency flashlights and communications tools such as walkie-talkies.</t>
  </si>
  <si>
    <t>Building is free of construction or renovation, including HVAC, roof, and plumbing or wiring work.</t>
  </si>
  <si>
    <t>All drains, conduits, and pipes are clearly marked on building plans so they can be found quickly in case of leaks.</t>
  </si>
  <si>
    <t>Building has good drainage near the footings or has been landscaped to move water away from the building.</t>
  </si>
  <si>
    <t>Trees and shrubs within 15 feet of the building are marked on landscaping plans so that tree roots acting as water courses can be found.</t>
  </si>
  <si>
    <t>Check valves are installed in building sewer traps to prevent floodwaters from backing up.</t>
  </si>
  <si>
    <t>Building utilities (such as electrical, HVAC, lighting) each have their own conduits and poles, rather than sharing.</t>
  </si>
  <si>
    <t>The building is away from (not in direct contact with) power lines, electrical cabling, or other major lightening attractant.</t>
  </si>
  <si>
    <t>If there is construction work on the roof, the contract includes provision to protect space from water damage 24/7.</t>
  </si>
  <si>
    <t>Building elements such as roof and foundation and utilities such as HVAC are secured to structure to prevent separation during severe weather.</t>
  </si>
  <si>
    <t>Exterior windows have storm shutters or are hurricane-rated as appropriate.  (For historic structures describe in Comments column)</t>
  </si>
  <si>
    <t>Windows are made of tempered glass. (For historic structures respond NA as appropriate)</t>
  </si>
  <si>
    <t>Automatic fire detection and alarm systems are installed and function as intended.</t>
  </si>
  <si>
    <t>Smoking is prohibited in writing within the building and within 25 feet of structures storing and exhibiting collections and museum work areas.</t>
  </si>
  <si>
    <t>Wet specimens are housed separately in well-sealed jars, with appropriate ventilation in accordance with nationally-recognized fire codes.</t>
  </si>
  <si>
    <t>Stable cellulose nitrate film and negatives are labeled and stored in cold storage away from other collections or off-site in accordance with NPS and NFPA fire safety guidelines.</t>
  </si>
  <si>
    <t>Fuel, gas, or oil is totally drained from historic vehicles, appliances, and machinery in the collection, and tanks are vapor free.</t>
  </si>
  <si>
    <t>Staff are trained annually in the use of fire extinguishers.</t>
  </si>
  <si>
    <t>Building and structural components (walls, floors, ceilings, doors and windows) are made fire-resistant to the extent possible.  (For furnished historic structure, describe in the Comments column)</t>
  </si>
  <si>
    <t>Structure is free of open flames, including lit matches, candles, lanterns, active fireplaces, ovens, space and kerosene heaters, and wood-burning stoves.</t>
  </si>
  <si>
    <t>Appliance and computer vents are kept clear of obstructions to prevent heat buildup.</t>
  </si>
  <si>
    <r>
      <t xml:space="preserve">Building electrical system and wiring is installed, inspected, and maintained by a professional electrician in accordance with NFPA 70: </t>
    </r>
    <r>
      <rPr>
        <i/>
        <sz val="10"/>
        <rFont val="Times New Roman"/>
        <family val="1"/>
      </rPr>
      <t>National Electric Code</t>
    </r>
    <r>
      <rPr>
        <sz val="10"/>
        <rFont val="Times New Roman"/>
        <family val="1"/>
      </rPr>
      <t xml:space="preserve"> and other local and national electrical codes.</t>
    </r>
  </si>
  <si>
    <t>Concrete flooring is free of air passages between floors to limit fire spread and smoke infiltration.</t>
  </si>
  <si>
    <t>Older (&gt;15 years) fluorescent light bulb ballasts have been replaced with thermally-protected Class P ballasts.</t>
  </si>
  <si>
    <t>Spaces and/or cabinets housing specimens stored in fluids, objects treated with pesticides, radioactive minerals and fossils, or nitrate film are identified by appropriate health and safety signs.</t>
  </si>
  <si>
    <t>Museum staff are trained in how to recognize hazardous objects and materials such as asbestos, arsenic, lead, old medicines, drugs, and chemicals, radioactive objects; corrosion, bulging, odors, and residues; mold, presence of insects and rodents, and pesticides.</t>
  </si>
  <si>
    <t>Hazardous materials in collections, such as medicines and needles in medical bags or kerosene in lamps, are removed or mitigated to the extent possible.  (Describe in the Comments column)</t>
  </si>
  <si>
    <t>Collections are free of asbestos contamination.</t>
  </si>
  <si>
    <t xml:space="preserve">Museum program maintains complete first aid kit(s) appropriate to staff size in accordance with OSHA 1910.266 App A: First-aid Kits. </t>
  </si>
  <si>
    <t>Designated museum staff have CPR and basic first aid training.</t>
  </si>
  <si>
    <t>Hazardous substances and chemicals used in the museum are listed and inventoried annually with accompanying Safety Data Sheets (SDS).</t>
  </si>
  <si>
    <t>Building is free of damaged or flaking asbestos insulation (such as wiring insulation), floor tiles, wallboard, or ceiling tiles and lead paint.</t>
  </si>
  <si>
    <t>Designated park staff is trained in hazardous material handling.</t>
  </si>
  <si>
    <t>Park uses a trained hazardous waste coordinator as needed.</t>
  </si>
  <si>
    <t>Designated staff have fitted with appropriate PPE, including rated-breathing apparatus.</t>
  </si>
  <si>
    <t>Space is free of water, gas, or electric meters, panels, and valves that require monitoring and servicing by non-curatorial staff.</t>
  </si>
  <si>
    <t>Building has a well-lit exterior for nighttime security, implemented in accordance with NPS Night Skies best practices.</t>
  </si>
  <si>
    <t>Structure is sound and free from cracks and/or weakened support beams or other substantial structural damage.</t>
  </si>
  <si>
    <t>Structure is free from sagging floors or ceilings.</t>
  </si>
  <si>
    <t>Stairways and other passageways within the building are enclosed and/or insulated.</t>
  </si>
  <si>
    <t>Structure has sound vapor barrier or damp course (barrier against rising moisture). (For furnished historic structures respond NA or describe in Comments column)</t>
  </si>
  <si>
    <t>Water leak detectors are installed throughout the building to detect flooding.</t>
  </si>
  <si>
    <t>Structure basement is free of leaks and is above the water table level.</t>
  </si>
  <si>
    <t>Structure roof is in good repair and free of leaks, routinely maintained, and functions as intended.</t>
  </si>
  <si>
    <t>Structure gutters are well attached, cleaned bi-annually, routinely maintained, and function as intended.</t>
  </si>
  <si>
    <t>Structure downspouts are well-placed, clear, unobstructed, and direct water away from the building.</t>
  </si>
  <si>
    <t>Structure has been inspected and found adequate by a structural engineer within the last 10 years.</t>
  </si>
  <si>
    <t>Structure has a well-maintained elevator or lift with alarm, working 24-hour-a-day phone, and escape hatch.  (Respond NA if structure does not have an elevator or lift)</t>
  </si>
  <si>
    <t>Last Updated</t>
  </si>
  <si>
    <t>Overhead water pipes for fire suppression are installed in aisles rather than over the top of freestanding storage cabinets to protect from potential water damage.</t>
  </si>
  <si>
    <t>Facility contains</t>
  </si>
  <si>
    <t>NATIONAL PARK SERVICE
MUSEUM RISK ASSESSMENT WORKSHEET</t>
  </si>
  <si>
    <t>MUSEUM ASSESSMENTS &amp; PLANS</t>
  </si>
  <si>
    <t>Total number of facilities</t>
  </si>
  <si>
    <t>Health &amp; Safety (museum-wide)</t>
  </si>
  <si>
    <t>Handling &amp; Packing (museum-wide)</t>
  </si>
  <si>
    <t xml:space="preserve">        Museum IPM &amp; Housekeeping</t>
  </si>
  <si>
    <t>Does facility house collections</t>
  </si>
  <si>
    <t>from multiple parks?</t>
  </si>
  <si>
    <t>individuals</t>
  </si>
  <si>
    <t>Describe, including materials and if original/historic/reproduction:</t>
  </si>
  <si>
    <t>Facility has designated secure</t>
  </si>
  <si>
    <t>package receiving station?</t>
  </si>
  <si>
    <t>Facility has:</t>
  </si>
  <si>
    <t>Basement</t>
  </si>
  <si>
    <t>Attic</t>
  </si>
  <si>
    <t>Loading dock</t>
  </si>
  <si>
    <t>Yes/No</t>
  </si>
  <si>
    <t>Near source of potential chemical spill / accident</t>
  </si>
  <si>
    <t>Wildland Fire Vulnerability</t>
  </si>
  <si>
    <t>Score</t>
  </si>
  <si>
    <t>Area susceptible to flooding from tidal action</t>
  </si>
  <si>
    <t>Occupant Load</t>
  </si>
  <si>
    <t>(Completed by LESES (Law Enforcement))</t>
  </si>
  <si>
    <t>(Formerly Fire Protection Condition Assessment, 
Completed by NPS Structural Fire Management Program)</t>
  </si>
  <si>
    <t>(Under Development)</t>
  </si>
  <si>
    <t>Related Documents Addressing Museum Collections</t>
  </si>
  <si>
    <t>Filters are regularly replaced.</t>
  </si>
  <si>
    <t xml:space="preserve">Structure excludes doors, windows, skylights, and chimneys to the extent possible, and is appropriately insulated to maintain a stable environment. </t>
  </si>
  <si>
    <t>RH and temperature are stable within established set point and fluctuation range 24/7/365.</t>
  </si>
  <si>
    <t>UV filtering material is monitored to ensure continued effectiveness.</t>
  </si>
  <si>
    <t>Exhibit cases are illuminated with lighting that does not generate UV or heat buildup (such as LED bulbs), or are externally illuminated.</t>
  </si>
  <si>
    <t xml:space="preserve">Framed 2-D artwork is UV filtered with museum-quality glass, acrylic, or equivalent material. </t>
  </si>
  <si>
    <t>If historic glass on 2-D artwork does not filter UV, the artwork is displayed in an area that does not receive direct sunlight, or nearby exterior windows UV filtered to block UV rays.</t>
  </si>
  <si>
    <t>Light sources that do not emit UV radiation have been installed in storage and on exhibit.</t>
  </si>
  <si>
    <t>HVAC system drainage and condensation collection pans are unimpeded, checked routinely and are free from leaks.</t>
  </si>
  <si>
    <t>Pipes (including sprinkler pipes), fan coils, faucets, storm drains, and plumbing are up-to-code and free of leaks.</t>
  </si>
  <si>
    <t>Drains (including storm drains), pipes, and sewer lines are unimpeded and checked at least annually.</t>
  </si>
  <si>
    <t>Storm drains are fitted with screens to prevent small items from washing down the drain.</t>
  </si>
  <si>
    <t>Building pipes and other conduits are enclosed and/or insulated to prevent freezing in winter.</t>
  </si>
  <si>
    <t>Building, including attics, basements, HVAC vents, and drains, is free from active mold.</t>
  </si>
  <si>
    <t>Risk Factor Responses</t>
  </si>
  <si>
    <r>
      <t xml:space="preserve">A museum IPM plan has been developed and implemented to preserve the collection.  (If no formal museum IPM Plan exists, duties are carried out in accordance with </t>
    </r>
    <r>
      <rPr>
        <i/>
        <sz val="10"/>
        <rFont val="Times New Roman"/>
        <family val="1"/>
      </rPr>
      <t>Museum Handbook</t>
    </r>
    <r>
      <rPr>
        <sz val="10"/>
        <rFont val="Times New Roman"/>
        <family val="1"/>
      </rPr>
      <t>, Part I.)</t>
    </r>
  </si>
  <si>
    <t>Museum objects are inspected for evidence of insect, mold, and rodent infestations regularly (such as every three to six months).</t>
  </si>
  <si>
    <t>Cracks and openings into the structure are repaired to prevent pest entry.</t>
  </si>
  <si>
    <t>Museum objects that are stacked (such as plates) are protected by cushioning materials.</t>
  </si>
  <si>
    <t>Objects in cabinet drawers are placed in trays or containers, padded, or otherwise prevented from shifting when drawers are opened.</t>
  </si>
  <si>
    <t>Fragile and/or small objects such as ceramics are housed using cradle or ring mounts, cavity packing, and/or in bags such as for archeological sherds.</t>
  </si>
  <si>
    <t>Objects in museum storage cabinets and on shelving are cushioned with museum-quality materials.
(If natural history specimens are to be used for analysis of organic chemicals, do not use any kind of plastic in storage containers.)</t>
  </si>
  <si>
    <t>Heavy and/or large objects or containers are moved by two or more people.</t>
  </si>
  <si>
    <t>Objects are always accompanied when being moved.</t>
  </si>
  <si>
    <t>Museum staff follow federal packaging and shipping laws and regulations for hazardous materials such as cellulose nitrate.</t>
  </si>
  <si>
    <t>Risk Factors: HANDLING &amp; PACKING (Museum-wide)</t>
  </si>
  <si>
    <t>Risk Factors: MUSEUM IPM &amp; HOUSEKEEPING</t>
  </si>
  <si>
    <t>Risk Factors: MUSEUM ENVIRONMENT</t>
  </si>
  <si>
    <t>Risk Factors: MUSEUM STORAGE</t>
  </si>
  <si>
    <t>Risk Factors: MUSEUM EMERGENCY PLANNING</t>
  </si>
  <si>
    <t>Risk Factors: MUSEUM FIRE PROTECTION</t>
  </si>
  <si>
    <t>Risk Factors: HEALTH &amp; SAFETY (Museum-wide)</t>
  </si>
  <si>
    <t>Risk Factors: MUSEUM SECURITY</t>
  </si>
  <si>
    <t>Risk Factors: MUSEUM STRUCTURE</t>
  </si>
  <si>
    <t>Only one object (such as a basket) is lifted or handled at a time, using both hands as appropriate.</t>
  </si>
  <si>
    <t>Exhibit mounts are designed to fully support objects and are constructed of museum-quality materials. (If no mounts are used respond NA)</t>
  </si>
  <si>
    <t>Damaged objects are housed to prevent further damage and scheduled for conservation treatment.</t>
  </si>
  <si>
    <t>Collections are stored in spaces other than outbuildings, closets, unimproved basements, attics, or temporary buildings such as trailers.</t>
  </si>
  <si>
    <t>B11, B13</t>
  </si>
  <si>
    <t>Storage room is organized to allow for safe and easy access to storage furniture, proper use of equipment such as carts, and movement of staff.</t>
  </si>
  <si>
    <t>Storage furniture such as cabinetry is sufficient to store museum objects safely without crowding or hindrance.</t>
  </si>
  <si>
    <t>Objects and archival items are housed using museum-quality materials, including containers, folders, herbarium sheets, and/or boxes.</t>
  </si>
  <si>
    <t>Framed artwork on storage screens is attached with steel “S” hooks.</t>
  </si>
  <si>
    <t>Object storage shelving is metal.  (If there is no open shelving, respond NA)</t>
  </si>
  <si>
    <t>Museum storage cabinets (including mobile compact carriages) are of sealed, powder-coated steel construction.</t>
  </si>
  <si>
    <t>Collections are housed away from floors susceptible to flooding (i.e. above the basement and below the attic).</t>
  </si>
  <si>
    <t>Floor and wall materials and coverings are of materials such as tile that will minimize flood water retention (e.g. free of carpeting or wallpaper).  (For furnished historic structures respond NA and describe in Comments column)</t>
  </si>
  <si>
    <t xml:space="preserve">Designated staff knows how to use (turn on and off) utilities such as water shut-offs to stop leaks, or can contact appropriate individual in a timely fashion.  </t>
  </si>
  <si>
    <t>Museum staff knows how to secure the building in the event of an emergency incident.</t>
  </si>
  <si>
    <r>
      <t>Container such as media safe or box with a UL rating of 125</t>
    </r>
    <r>
      <rPr>
        <sz val="10"/>
        <rFont val="Calibri"/>
        <family val="2"/>
      </rPr>
      <t>°</t>
    </r>
    <r>
      <rPr>
        <sz val="10"/>
        <rFont val="Times New Roman"/>
        <family val="1"/>
      </rPr>
      <t>F 1-hour is used to store backup copies of ICMS data, digital images, and other electronic media.</t>
    </r>
  </si>
  <si>
    <t>Flammable and hazardous liquids and supplies are stored in appropriate cabinets in accordance with nationally-recognized fire codes and labeled accordingly, and are housed separately from collections storage rooms.</t>
  </si>
  <si>
    <t>Local fire department has been toured through the facility and familiarized with special needs of collections during a fire, with follow-up tours as needed.</t>
  </si>
  <si>
    <t>Automatic fire detection and alarm systems are fully operational 24/7/365, and are inspected and maintained on a regular schedule.</t>
  </si>
  <si>
    <t>Automatic fire suppression systems are fully operational 24/7/365, and are inspected and maintained on a regular schedule.</t>
  </si>
  <si>
    <t>Automatic fire protection systems were designed and installed to provide full coverage by a structural fire protection professional with concurrence from Regional Structural Fire Manager or Fire Code Official.</t>
  </si>
  <si>
    <t>Furnished historic structures housing collections are separated by function to the extent possible.  (For non-historic structures respond NA)</t>
  </si>
  <si>
    <t>Space is separated (compartmented) by appropriate fire-rated doors, walls, and other assemblies and structural elements.  (For furnished historic structure, respond NA and describe in risk factor #22 immediately below)</t>
  </si>
  <si>
    <t>F7, F9</t>
  </si>
  <si>
    <t>Flame-retardant (impregnated or treated) fabrics and other materials are used in curtains, draperies, banners, bunting, articial plants, and floor treatments such carpets.</t>
  </si>
  <si>
    <t>Portable fire extinguishers are selected and installed according to potential fire sources, object materials, and size of protected area.</t>
  </si>
  <si>
    <t>Objects that have been treated with pesticides or otherwise contaminated are housed and labeled appropriately.</t>
  </si>
  <si>
    <t>Building has emergency eyewash and shower stations when corrosive or caustic materials are used in a preparation room or laboratory.</t>
  </si>
  <si>
    <t>When the building is under renovation or repair, contract or work order includes provisions for collections security and fire protection.</t>
  </si>
  <si>
    <t>(Facility Manager, Physical Security Coordinator, Chief of Interpretation &amp; Others)</t>
  </si>
  <si>
    <t>Furnished historic structures are secured with locking exterior doors, secure windows, and controlled and/or monitored access.</t>
  </si>
  <si>
    <t>Collections storage cabinets have working locking mechanisms. (If object size or type does not require storage equipment, respond NA and describe in Comments column)</t>
  </si>
  <si>
    <t>Museum storage cabinets are in good condition (e.g., rust free, well-sealed, free of leaks, smoothly operating doors).</t>
  </si>
  <si>
    <t>Regular patrols are conducted during non-public hours.</t>
  </si>
  <si>
    <r>
      <rPr>
        <sz val="9.5"/>
        <rFont val="Times New Roman"/>
        <family val="1"/>
      </rPr>
      <t>7.B.1</t>
    </r>
    <r>
      <rPr>
        <u/>
        <sz val="9.5"/>
        <color theme="10"/>
        <rFont val="Times New Roman"/>
        <family val="1"/>
      </rPr>
      <t xml:space="preserve">
Museum Collection Storage</t>
    </r>
  </si>
  <si>
    <r>
      <rPr>
        <sz val="9.5"/>
        <rFont val="Times New Roman"/>
        <family val="1"/>
      </rPr>
      <t>14.E.12</t>
    </r>
    <r>
      <rPr>
        <u/>
        <sz val="9.5"/>
        <color theme="10"/>
        <rFont val="Times New Roman"/>
        <family val="1"/>
      </rPr>
      <t xml:space="preserve">
Museum Security</t>
    </r>
  </si>
  <si>
    <r>
      <rPr>
        <sz val="9.5"/>
        <rFont val="Times New Roman"/>
        <family val="1"/>
      </rPr>
      <t xml:space="preserve">MHII.4 </t>
    </r>
    <r>
      <rPr>
        <u/>
        <sz val="9.5"/>
        <color theme="10"/>
        <rFont val="Times New Roman"/>
        <family val="1"/>
      </rPr>
      <t xml:space="preserve">
Inventory &amp; Other Special Instructions</t>
    </r>
  </si>
  <si>
    <r>
      <rPr>
        <sz val="9.5"/>
        <rFont val="Times New Roman"/>
        <family val="1"/>
      </rPr>
      <t>10.E.1</t>
    </r>
    <r>
      <rPr>
        <u/>
        <sz val="9.5"/>
        <color theme="10"/>
        <rFont val="Times New Roman"/>
        <family val="1"/>
      </rPr>
      <t xml:space="preserve">
Emergency Planning</t>
    </r>
  </si>
  <si>
    <r>
      <rPr>
        <sz val="9.5"/>
        <rFont val="Times New Roman"/>
        <family val="1"/>
      </rPr>
      <t>10.E.12</t>
    </r>
    <r>
      <rPr>
        <u/>
        <sz val="9.5"/>
        <color theme="10"/>
        <rFont val="Times New Roman"/>
        <family val="1"/>
      </rPr>
      <t xml:space="preserve">
Emergency Planning</t>
    </r>
  </si>
  <si>
    <r>
      <rPr>
        <sz val="9.5"/>
        <rFont val="Times New Roman"/>
        <family val="1"/>
      </rPr>
      <t>14.F.3</t>
    </r>
    <r>
      <rPr>
        <u/>
        <sz val="9.5"/>
        <color theme="10"/>
        <rFont val="Times New Roman"/>
        <family val="1"/>
      </rPr>
      <t xml:space="preserve">
Museum Security</t>
    </r>
  </si>
  <si>
    <r>
      <rPr>
        <sz val="9.5"/>
        <rFont val="Times New Roman"/>
        <family val="1"/>
      </rPr>
      <t xml:space="preserve">MHII.2 </t>
    </r>
    <r>
      <rPr>
        <u/>
        <sz val="9.5"/>
        <color theme="10"/>
        <rFont val="Times New Roman"/>
        <family val="1"/>
      </rPr>
      <t xml:space="preserve">
Accessioning</t>
    </r>
  </si>
  <si>
    <r>
      <rPr>
        <sz val="9.5"/>
        <rFont val="Times New Roman"/>
        <family val="1"/>
      </rPr>
      <t>14.F.5</t>
    </r>
    <r>
      <rPr>
        <u/>
        <sz val="9.5"/>
        <color theme="10"/>
        <rFont val="Times New Roman"/>
        <family val="1"/>
      </rPr>
      <t xml:space="preserve">
Museum Security</t>
    </r>
  </si>
  <si>
    <r>
      <rPr>
        <sz val="9.5"/>
        <rFont val="Times New Roman"/>
        <family val="1"/>
      </rPr>
      <t>14.G.4</t>
    </r>
    <r>
      <rPr>
        <u/>
        <sz val="9.5"/>
        <color theme="10"/>
        <rFont val="Times New Roman"/>
        <family val="1"/>
      </rPr>
      <t xml:space="preserve">
Museum Security</t>
    </r>
  </si>
  <si>
    <r>
      <rPr>
        <sz val="9.5"/>
        <rFont val="Times New Roman"/>
        <family val="1"/>
      </rPr>
      <t>14.G.9</t>
    </r>
    <r>
      <rPr>
        <u/>
        <sz val="9.5"/>
        <color theme="10"/>
        <rFont val="Times New Roman"/>
        <family val="1"/>
      </rPr>
      <t xml:space="preserve">
Museum Security</t>
    </r>
  </si>
  <si>
    <r>
      <t>NPS Museum Handbook</t>
    </r>
    <r>
      <rPr>
        <sz val="10"/>
        <rFont val="Times New Roman"/>
        <family val="1"/>
      </rPr>
      <t xml:space="preserve">
</t>
    </r>
    <r>
      <rPr>
        <sz val="9"/>
        <rFont val="Times New Roman"/>
        <family val="1"/>
      </rPr>
      <t>(MH I.14: Museum Security revision under development)</t>
    </r>
  </si>
  <si>
    <t>14.B.1 (Draft 2022)
Museum Security</t>
  </si>
  <si>
    <t>14.D.3 (Draft 2022)
Museum Security</t>
  </si>
  <si>
    <t>14.E.5 (Draft 2022)
Museum Security</t>
  </si>
  <si>
    <t>14.H.15 (Draft 2022)
Museum Security</t>
  </si>
  <si>
    <t>14.E.3 (Draft 2022)
Museum Security</t>
  </si>
  <si>
    <t>14.E.4 (Draft 2022)
Museum Security</t>
  </si>
  <si>
    <t>14.E.6 (Draft 2022)
Museum Security</t>
  </si>
  <si>
    <t>14.H.11 (Draft 2022)
Museum Security</t>
  </si>
  <si>
    <t>14.F.1 (Draft 2022)
Museum Security</t>
  </si>
  <si>
    <t>14.H.12 (Draft 2022)
Museum Security</t>
  </si>
  <si>
    <t>14.I.4 (Draft 2022)
Museum Security</t>
  </si>
  <si>
    <t>14.H.1 (Draft 2022)
Museum Security</t>
  </si>
  <si>
    <t>14.G.2 (Draft 2022)
Museum Security</t>
  </si>
  <si>
    <t>14.F.7 (Draft 2022)
Museum Security</t>
  </si>
  <si>
    <t>14.E.10 (Draft 2022)
Museum Security</t>
  </si>
  <si>
    <t>14.E.11 (Draft 2022)
Museum Security</t>
  </si>
  <si>
    <t>14.C.8 (Draft 2022)
Museum Security</t>
  </si>
  <si>
    <t>14.H.2 (Draft 2022)
Museum Security</t>
  </si>
  <si>
    <t>14.H.3 (Draft 2022)
Museum Security</t>
  </si>
  <si>
    <r>
      <rPr>
        <sz val="9.5"/>
        <rFont val="Times New Roman"/>
        <family val="1"/>
      </rPr>
      <t>14.G.5</t>
    </r>
    <r>
      <rPr>
        <u/>
        <sz val="9.5"/>
        <color theme="10"/>
        <rFont val="Times New Roman"/>
        <family val="1"/>
      </rPr>
      <t xml:space="preserve">
Museum Security</t>
    </r>
  </si>
  <si>
    <r>
      <rPr>
        <sz val="9.5"/>
        <rFont val="Times New Roman"/>
        <family val="1"/>
      </rPr>
      <t>14.E.5</t>
    </r>
    <r>
      <rPr>
        <u/>
        <sz val="9.5"/>
        <color theme="10"/>
        <rFont val="Times New Roman"/>
        <family val="1"/>
      </rPr>
      <t xml:space="preserve">
Museum Security</t>
    </r>
  </si>
  <si>
    <r>
      <rPr>
        <sz val="9.5"/>
        <rFont val="Times New Roman"/>
        <family val="1"/>
      </rPr>
      <t>14.C.7</t>
    </r>
    <r>
      <rPr>
        <u/>
        <sz val="9.5"/>
        <color theme="10"/>
        <rFont val="Times New Roman"/>
        <family val="1"/>
      </rPr>
      <t xml:space="preserve">
Museum Security</t>
    </r>
  </si>
  <si>
    <r>
      <rPr>
        <sz val="9.5"/>
        <rFont val="Times New Roman"/>
        <family val="1"/>
      </rPr>
      <t>14.C.3</t>
    </r>
    <r>
      <rPr>
        <u/>
        <sz val="9.5"/>
        <color theme="10"/>
        <rFont val="Times New Roman"/>
        <family val="1"/>
      </rPr>
      <t xml:space="preserve">
Museum Security</t>
    </r>
  </si>
  <si>
    <r>
      <rPr>
        <sz val="9.5"/>
        <rFont val="Times New Roman"/>
        <family val="1"/>
      </rPr>
      <t>14.C.2</t>
    </r>
    <r>
      <rPr>
        <u/>
        <sz val="9.5"/>
        <color theme="10"/>
        <rFont val="Times New Roman"/>
        <family val="1"/>
      </rPr>
      <t xml:space="preserve">
Museum Security</t>
    </r>
  </si>
  <si>
    <r>
      <rPr>
        <sz val="9.5"/>
        <rFont val="Times New Roman"/>
        <family val="1"/>
      </rPr>
      <t>MHIII I.6</t>
    </r>
    <r>
      <rPr>
        <u/>
        <sz val="9.5"/>
        <color theme="10"/>
        <rFont val="Times New Roman"/>
        <family val="1"/>
      </rPr>
      <t xml:space="preserve">
Using Museum Collections in Exhibits</t>
    </r>
  </si>
  <si>
    <r>
      <rPr>
        <sz val="9.5"/>
        <rFont val="Times New Roman"/>
        <family val="1"/>
      </rPr>
      <t>14.J.1</t>
    </r>
    <r>
      <rPr>
        <u/>
        <sz val="9.5"/>
        <color theme="10"/>
        <rFont val="Times New Roman"/>
        <family val="1"/>
      </rPr>
      <t xml:space="preserve">
Museum Security</t>
    </r>
  </si>
  <si>
    <t>14.G.3 (Draft 2022)
Museum Security</t>
  </si>
  <si>
    <r>
      <rPr>
        <sz val="9.5"/>
        <rFont val="Times New Roman"/>
        <family val="1"/>
      </rPr>
      <t>14.F.10</t>
    </r>
    <r>
      <rPr>
        <u/>
        <sz val="9.5"/>
        <color theme="10"/>
        <rFont val="Times New Roman"/>
        <family val="1"/>
      </rPr>
      <t xml:space="preserve">
Museum Security</t>
    </r>
  </si>
  <si>
    <r>
      <rPr>
        <sz val="9.5"/>
        <rFont val="Times New Roman"/>
        <family val="1"/>
      </rPr>
      <t>14.F.7</t>
    </r>
    <r>
      <rPr>
        <u/>
        <sz val="9.5"/>
        <color theme="10"/>
        <rFont val="Times New Roman"/>
        <family val="1"/>
      </rPr>
      <t xml:space="preserve">
Museum Security</t>
    </r>
  </si>
  <si>
    <r>
      <rPr>
        <sz val="9.5"/>
        <rFont val="Times New Roman"/>
        <family val="1"/>
      </rPr>
      <t>14.F.11</t>
    </r>
    <r>
      <rPr>
        <u/>
        <sz val="9.5"/>
        <color theme="10"/>
        <rFont val="Times New Roman"/>
        <family val="1"/>
      </rPr>
      <t xml:space="preserve">
Museum Security</t>
    </r>
  </si>
  <si>
    <r>
      <rPr>
        <sz val="9.5"/>
        <rFont val="Times New Roman"/>
        <family val="1"/>
      </rPr>
      <t>14.F.8</t>
    </r>
    <r>
      <rPr>
        <u/>
        <sz val="9.5"/>
        <color theme="10"/>
        <rFont val="Times New Roman"/>
        <family val="1"/>
      </rPr>
      <t xml:space="preserve">
Museum Security</t>
    </r>
  </si>
  <si>
    <r>
      <rPr>
        <sz val="9.5"/>
        <rFont val="Times New Roman"/>
        <family val="1"/>
      </rPr>
      <t>14.G.6</t>
    </r>
    <r>
      <rPr>
        <u/>
        <sz val="9.5"/>
        <color theme="10"/>
        <rFont val="Times New Roman"/>
        <family val="1"/>
      </rPr>
      <t xml:space="preserve">
Museum Security</t>
    </r>
  </si>
  <si>
    <r>
      <rPr>
        <sz val="9.5"/>
        <rFont val="Times New Roman"/>
        <family val="1"/>
      </rPr>
      <t>14.C.1</t>
    </r>
    <r>
      <rPr>
        <u/>
        <sz val="9.5"/>
        <color theme="10"/>
        <rFont val="Times New Roman"/>
        <family val="1"/>
      </rPr>
      <t xml:space="preserve">
Museum Security</t>
    </r>
  </si>
  <si>
    <r>
      <rPr>
        <sz val="9.5"/>
        <rFont val="Times New Roman"/>
        <family val="1"/>
      </rPr>
      <t>14.E.7</t>
    </r>
    <r>
      <rPr>
        <u/>
        <sz val="9.5"/>
        <color theme="10"/>
        <rFont val="Times New Roman"/>
        <family val="1"/>
      </rPr>
      <t xml:space="preserve">
Museum Security</t>
    </r>
  </si>
  <si>
    <r>
      <rPr>
        <sz val="9.5"/>
        <rFont val="Times New Roman"/>
        <family val="1"/>
      </rPr>
      <t>MHII.1.D.7</t>
    </r>
    <r>
      <rPr>
        <u/>
        <sz val="9.5"/>
        <color theme="10"/>
        <rFont val="Times New Roman"/>
        <family val="1"/>
      </rPr>
      <t xml:space="preserve">
Documenting Museum Collections</t>
    </r>
  </si>
  <si>
    <r>
      <rPr>
        <sz val="9.5"/>
        <rFont val="Times New Roman"/>
        <family val="1"/>
      </rPr>
      <t>10.E.5</t>
    </r>
    <r>
      <rPr>
        <u/>
        <sz val="9.5"/>
        <color theme="10"/>
        <rFont val="Times New Roman"/>
        <family val="1"/>
      </rPr>
      <t xml:space="preserve">
Emergency Planning</t>
    </r>
  </si>
  <si>
    <r>
      <rPr>
        <sz val="9.5"/>
        <rFont val="Times New Roman"/>
        <family val="1"/>
      </rPr>
      <t>10.E.4</t>
    </r>
    <r>
      <rPr>
        <u/>
        <sz val="9.5"/>
        <color theme="10"/>
        <rFont val="Times New Roman"/>
        <family val="1"/>
      </rPr>
      <t xml:space="preserve">
Emergency Planning</t>
    </r>
  </si>
  <si>
    <r>
      <rPr>
        <sz val="9.5"/>
        <rFont val="Times New Roman"/>
        <family val="1"/>
      </rPr>
      <t>5.E.10</t>
    </r>
    <r>
      <rPr>
        <u/>
        <sz val="9.5"/>
        <color theme="10"/>
        <rFont val="Times New Roman"/>
        <family val="1"/>
      </rPr>
      <t xml:space="preserve">
Biological Infestations</t>
    </r>
    <r>
      <rPr>
        <sz val="9.5"/>
        <rFont val="Times New Roman"/>
        <family val="1"/>
      </rPr>
      <t>,</t>
    </r>
  </si>
  <si>
    <r>
      <rPr>
        <sz val="9.5"/>
        <rFont val="Times New Roman"/>
        <family val="1"/>
      </rPr>
      <t>7.B.9</t>
    </r>
    <r>
      <rPr>
        <u/>
        <sz val="9.5"/>
        <color theme="10"/>
        <rFont val="Times New Roman"/>
        <family val="1"/>
      </rPr>
      <t xml:space="preserve">
Museum Collection Storage</t>
    </r>
  </si>
  <si>
    <r>
      <rPr>
        <sz val="9.5"/>
        <rFont val="Times New Roman"/>
        <family val="1"/>
      </rPr>
      <t>9.E.19</t>
    </r>
    <r>
      <rPr>
        <u/>
        <sz val="9.5"/>
        <color theme="10"/>
        <rFont val="Times New Roman"/>
        <family val="1"/>
      </rPr>
      <t xml:space="preserve">
Museum Fire Protection</t>
    </r>
  </si>
  <si>
    <r>
      <rPr>
        <sz val="9.5"/>
        <rFont val="Times New Roman"/>
        <family val="1"/>
      </rPr>
      <t>4.G.4</t>
    </r>
    <r>
      <rPr>
        <u/>
        <sz val="9.5"/>
        <color theme="10"/>
        <rFont val="Times New Roman"/>
        <family val="1"/>
      </rPr>
      <t xml:space="preserve">
Museum Environment</t>
    </r>
  </si>
  <si>
    <r>
      <rPr>
        <sz val="9.5"/>
        <rFont val="Times New Roman"/>
        <family val="1"/>
      </rPr>
      <t>10.E.14</t>
    </r>
    <r>
      <rPr>
        <u/>
        <sz val="9.5"/>
        <color theme="10"/>
        <rFont val="Times New Roman"/>
        <family val="1"/>
      </rPr>
      <t xml:space="preserve">
Emergency Planning</t>
    </r>
  </si>
  <si>
    <r>
      <rPr>
        <sz val="9.5"/>
        <rFont val="Times New Roman"/>
        <family val="1"/>
      </rPr>
      <t>10.E.10</t>
    </r>
    <r>
      <rPr>
        <u/>
        <sz val="9.5"/>
        <color theme="10"/>
        <rFont val="Times New Roman"/>
        <family val="1"/>
      </rPr>
      <t xml:space="preserve">
Emergency Planning</t>
    </r>
  </si>
  <si>
    <r>
      <rPr>
        <sz val="9.5"/>
        <rFont val="Times New Roman"/>
        <family val="1"/>
      </rPr>
      <t>11.D.3</t>
    </r>
    <r>
      <rPr>
        <u/>
        <sz val="9.5"/>
        <color theme="10"/>
        <rFont val="Times New Roman"/>
        <family val="1"/>
      </rPr>
      <t xml:space="preserve">
Curatorial Health &amp; Safety</t>
    </r>
  </si>
  <si>
    <r>
      <rPr>
        <sz val="9.5"/>
        <rFont val="Times New Roman"/>
        <family val="1"/>
      </rPr>
      <t>11.D.8</t>
    </r>
    <r>
      <rPr>
        <u/>
        <sz val="9.5"/>
        <color theme="10"/>
        <rFont val="Times New Roman"/>
        <family val="1"/>
      </rPr>
      <t xml:space="preserve">
Curatorial Health &amp; Safety</t>
    </r>
  </si>
  <si>
    <r>
      <rPr>
        <sz val="9.5"/>
        <rFont val="Times New Roman"/>
        <family val="1"/>
      </rPr>
      <t>11.C.10</t>
    </r>
    <r>
      <rPr>
        <u/>
        <sz val="9.5"/>
        <color theme="10"/>
        <rFont val="Times New Roman"/>
        <family val="1"/>
      </rPr>
      <t xml:space="preserve">
Curatorial Health &amp; Safety</t>
    </r>
  </si>
  <si>
    <r>
      <rPr>
        <sz val="9.5"/>
        <rFont val="Times New Roman"/>
        <family val="1"/>
      </rPr>
      <t>11.D.10</t>
    </r>
    <r>
      <rPr>
        <u/>
        <sz val="9.5"/>
        <color theme="10"/>
        <rFont val="Times New Roman"/>
        <family val="1"/>
      </rPr>
      <t xml:space="preserve">
Curatorial Health &amp; Safety</t>
    </r>
  </si>
  <si>
    <r>
      <rPr>
        <sz val="9.5"/>
        <rFont val="Times New Roman"/>
        <family val="1"/>
      </rPr>
      <t>11.D</t>
    </r>
    <r>
      <rPr>
        <u/>
        <sz val="9.5"/>
        <color theme="10"/>
        <rFont val="Times New Roman"/>
        <family val="1"/>
      </rPr>
      <t xml:space="preserve">
Curatorial Health &amp; Safety</t>
    </r>
  </si>
  <si>
    <r>
      <rPr>
        <sz val="9.5"/>
        <rFont val="Times New Roman"/>
        <family val="1"/>
      </rPr>
      <t>11.E.1</t>
    </r>
    <r>
      <rPr>
        <u/>
        <sz val="9.5"/>
        <color theme="10"/>
        <rFont val="Times New Roman"/>
        <family val="1"/>
      </rPr>
      <t xml:space="preserve">
Curatorial Health &amp; Safety</t>
    </r>
  </si>
  <si>
    <r>
      <rPr>
        <sz val="9.5"/>
        <rFont val="Times New Roman"/>
        <family val="1"/>
      </rPr>
      <t>11.D.6</t>
    </r>
    <r>
      <rPr>
        <u/>
        <sz val="9.5"/>
        <color theme="10"/>
        <rFont val="Times New Roman"/>
        <family val="1"/>
      </rPr>
      <t xml:space="preserve">
Curatorial Health &amp; Safety</t>
    </r>
  </si>
  <si>
    <r>
      <rPr>
        <sz val="9.5"/>
        <rFont val="Times New Roman"/>
        <family val="1"/>
      </rPr>
      <t>11.D.5</t>
    </r>
    <r>
      <rPr>
        <u/>
        <sz val="9.5"/>
        <color theme="10"/>
        <rFont val="Times New Roman"/>
        <family val="1"/>
      </rPr>
      <t xml:space="preserve">
Curatorial Health &amp; Safety</t>
    </r>
  </si>
  <si>
    <r>
      <rPr>
        <sz val="9.5"/>
        <rFont val="Times New Roman"/>
        <family val="1"/>
      </rPr>
      <t>11.C.5</t>
    </r>
    <r>
      <rPr>
        <u/>
        <sz val="9.5"/>
        <color theme="10"/>
        <rFont val="Times New Roman"/>
        <family val="1"/>
      </rPr>
      <t xml:space="preserve">
Curatorial Health &amp; Safety</t>
    </r>
  </si>
  <si>
    <r>
      <rPr>
        <sz val="9.5"/>
        <rFont val="Times New Roman"/>
        <family val="1"/>
      </rPr>
      <t>5.G.10</t>
    </r>
    <r>
      <rPr>
        <u/>
        <sz val="9.5"/>
        <color theme="10"/>
        <rFont val="Times New Roman"/>
        <family val="1"/>
      </rPr>
      <t xml:space="preserve">
Biological Infestations</t>
    </r>
  </si>
  <si>
    <r>
      <rPr>
        <sz val="9.5"/>
        <rFont val="Times New Roman"/>
        <family val="1"/>
      </rPr>
      <t>11.E.8</t>
    </r>
    <r>
      <rPr>
        <u/>
        <sz val="9.5"/>
        <color theme="10"/>
        <rFont val="Times New Roman"/>
        <family val="1"/>
      </rPr>
      <t xml:space="preserve">
Curatorial Health &amp; Safety</t>
    </r>
  </si>
  <si>
    <r>
      <rPr>
        <sz val="9.5"/>
        <rFont val="Times New Roman"/>
        <family val="1"/>
      </rPr>
      <t>11.A.4</t>
    </r>
    <r>
      <rPr>
        <u/>
        <sz val="9.5"/>
        <color theme="10"/>
        <rFont val="Times New Roman"/>
        <family val="1"/>
      </rPr>
      <t xml:space="preserve">
Curatorial Health &amp; Safety</t>
    </r>
  </si>
  <si>
    <r>
      <rPr>
        <sz val="9.5"/>
        <rFont val="Times New Roman"/>
        <family val="1"/>
      </rPr>
      <t>11.G.2</t>
    </r>
    <r>
      <rPr>
        <u/>
        <sz val="9.5"/>
        <color theme="10"/>
        <rFont val="Times New Roman"/>
        <family val="1"/>
      </rPr>
      <t xml:space="preserve">
Curatorial Health &amp; Safety</t>
    </r>
  </si>
  <si>
    <r>
      <rPr>
        <sz val="9.5"/>
        <rFont val="Times New Roman"/>
        <family val="1"/>
      </rPr>
      <t>11.D.1</t>
    </r>
    <r>
      <rPr>
        <u/>
        <sz val="9.5"/>
        <color theme="10"/>
        <rFont val="Times New Roman"/>
        <family val="1"/>
      </rPr>
      <t xml:space="preserve">
Curatorial Health &amp; Safety</t>
    </r>
  </si>
  <si>
    <r>
      <rPr>
        <sz val="9.5"/>
        <rFont val="Times New Roman"/>
        <family val="1"/>
      </rPr>
      <t>11.C.11</t>
    </r>
    <r>
      <rPr>
        <u/>
        <sz val="9.5"/>
        <color theme="10"/>
        <rFont val="Times New Roman"/>
        <family val="1"/>
      </rPr>
      <t xml:space="preserve">
Curatorial Health &amp; Safety</t>
    </r>
  </si>
  <si>
    <r>
      <rPr>
        <sz val="9.5"/>
        <rFont val="Times New Roman"/>
        <family val="1"/>
      </rPr>
      <t>11.C.7</t>
    </r>
    <r>
      <rPr>
        <u/>
        <sz val="9.5"/>
        <color theme="10"/>
        <rFont val="Times New Roman"/>
        <family val="1"/>
      </rPr>
      <t xml:space="preserve">
Curatorial Health &amp; Safety</t>
    </r>
  </si>
  <si>
    <r>
      <rPr>
        <sz val="9.5"/>
        <rFont val="Times New Roman"/>
        <family val="1"/>
      </rPr>
      <t>11.C.4</t>
    </r>
    <r>
      <rPr>
        <u/>
        <sz val="9.5"/>
        <color theme="10"/>
        <rFont val="Times New Roman"/>
        <family val="1"/>
      </rPr>
      <t xml:space="preserve">
Curatorial Health &amp; Safety</t>
    </r>
  </si>
  <si>
    <r>
      <rPr>
        <sz val="9.5"/>
        <rFont val="Times New Roman"/>
        <family val="1"/>
      </rPr>
      <t>9.B.1</t>
    </r>
    <r>
      <rPr>
        <u/>
        <sz val="9.5"/>
        <color theme="10"/>
        <rFont val="Times New Roman"/>
        <family val="1"/>
      </rPr>
      <t xml:space="preserve">
Museum Fire Protection</t>
    </r>
  </si>
  <si>
    <r>
      <rPr>
        <sz val="9.5"/>
        <rFont val="Times New Roman"/>
        <family val="1"/>
      </rPr>
      <t>9.E.2</t>
    </r>
    <r>
      <rPr>
        <u/>
        <sz val="9.5"/>
        <color theme="10"/>
        <rFont val="Times New Roman"/>
        <family val="1"/>
      </rPr>
      <t xml:space="preserve">
Museum Fire Protection</t>
    </r>
  </si>
  <si>
    <r>
      <rPr>
        <sz val="9.5"/>
        <rFont val="Times New Roman"/>
        <family val="1"/>
      </rPr>
      <t>9.I.1</t>
    </r>
    <r>
      <rPr>
        <u/>
        <sz val="9.5"/>
        <color theme="10"/>
        <rFont val="Times New Roman"/>
        <family val="1"/>
      </rPr>
      <t xml:space="preserve">
Museum Fire Protection</t>
    </r>
  </si>
  <si>
    <r>
      <rPr>
        <sz val="9.5"/>
        <rFont val="Times New Roman"/>
        <family val="1"/>
      </rPr>
      <t>9.E.3</t>
    </r>
    <r>
      <rPr>
        <u/>
        <sz val="9.5"/>
        <color theme="10"/>
        <rFont val="Times New Roman"/>
        <family val="1"/>
      </rPr>
      <t xml:space="preserve">
Museum Fire Protection</t>
    </r>
  </si>
  <si>
    <r>
      <rPr>
        <sz val="9.5"/>
        <rFont val="Times New Roman"/>
        <family val="1"/>
      </rPr>
      <t>9.E.9</t>
    </r>
    <r>
      <rPr>
        <u/>
        <sz val="9.5"/>
        <color theme="10"/>
        <rFont val="Times New Roman"/>
        <family val="1"/>
      </rPr>
      <t xml:space="preserve">
Museum Fire Protection</t>
    </r>
  </si>
  <si>
    <r>
      <rPr>
        <sz val="9.5"/>
        <rFont val="Times New Roman"/>
        <family val="1"/>
      </rPr>
      <t>9.E.6</t>
    </r>
    <r>
      <rPr>
        <u/>
        <sz val="9.5"/>
        <color theme="10"/>
        <rFont val="Times New Roman"/>
        <family val="1"/>
      </rPr>
      <t xml:space="preserve">
Museum Fire Protection</t>
    </r>
  </si>
  <si>
    <r>
      <rPr>
        <sz val="9.5"/>
        <rFont val="Times New Roman"/>
        <family val="1"/>
      </rPr>
      <t>9.E.7</t>
    </r>
    <r>
      <rPr>
        <u/>
        <sz val="9.5"/>
        <color theme="10"/>
        <rFont val="Times New Roman"/>
        <family val="1"/>
      </rPr>
      <t xml:space="preserve">
Museum Fire Protection</t>
    </r>
  </si>
  <si>
    <r>
      <rPr>
        <sz val="9.5"/>
        <rFont val="Times New Roman"/>
        <family val="1"/>
      </rPr>
      <t>9.E.8</t>
    </r>
    <r>
      <rPr>
        <u/>
        <sz val="9.5"/>
        <color theme="10"/>
        <rFont val="Times New Roman"/>
        <family val="1"/>
      </rPr>
      <t xml:space="preserve">
Museum Fire Protection</t>
    </r>
  </si>
  <si>
    <r>
      <rPr>
        <sz val="9.5"/>
        <rFont val="Times New Roman"/>
        <family val="1"/>
      </rPr>
      <t xml:space="preserve">App M </t>
    </r>
    <r>
      <rPr>
        <u/>
        <sz val="9.5"/>
        <color theme="10"/>
        <rFont val="Times New Roman"/>
        <family val="1"/>
      </rPr>
      <t>Management of Cellulose Nitrate &amp; Cellulose Ester Film</t>
    </r>
  </si>
  <si>
    <r>
      <rPr>
        <sz val="9.5"/>
        <rFont val="Times New Roman"/>
        <family val="1"/>
      </rPr>
      <t>10.E.7</t>
    </r>
    <r>
      <rPr>
        <u/>
        <sz val="9.5"/>
        <color theme="10"/>
        <rFont val="Times New Roman"/>
        <family val="1"/>
      </rPr>
      <t xml:space="preserve">
Emergency Planning</t>
    </r>
  </si>
  <si>
    <r>
      <rPr>
        <sz val="9.5"/>
        <rFont val="Times New Roman"/>
        <family val="1"/>
      </rPr>
      <t>9.C.2</t>
    </r>
    <r>
      <rPr>
        <u/>
        <sz val="9.5"/>
        <color theme="10"/>
        <rFont val="Times New Roman"/>
        <family val="1"/>
      </rPr>
      <t xml:space="preserve">
Museum Fire Protection</t>
    </r>
  </si>
  <si>
    <r>
      <rPr>
        <sz val="9.5"/>
        <rFont val="Times New Roman"/>
        <family val="1"/>
      </rPr>
      <t>9.B.1, 9.F.9</t>
    </r>
    <r>
      <rPr>
        <u/>
        <sz val="9.5"/>
        <color theme="10"/>
        <rFont val="Times New Roman"/>
        <family val="1"/>
      </rPr>
      <t xml:space="preserve">
Museum Fire Protection</t>
    </r>
  </si>
  <si>
    <r>
      <rPr>
        <sz val="9.5"/>
        <rFont val="Times New Roman"/>
        <family val="1"/>
      </rPr>
      <t>9.F.9</t>
    </r>
    <r>
      <rPr>
        <u/>
        <sz val="9.5"/>
        <color theme="10"/>
        <rFont val="Times New Roman"/>
        <family val="1"/>
      </rPr>
      <t xml:space="preserve">
Museum Fire Protection</t>
    </r>
  </si>
  <si>
    <r>
      <rPr>
        <sz val="9.5"/>
        <rFont val="Times New Roman"/>
        <family val="1"/>
      </rPr>
      <t>9.E.21</t>
    </r>
    <r>
      <rPr>
        <u/>
        <sz val="9.5"/>
        <color theme="10"/>
        <rFont val="Times New Roman"/>
        <family val="1"/>
      </rPr>
      <t xml:space="preserve">
Museum Fire Protection</t>
    </r>
  </si>
  <si>
    <r>
      <rPr>
        <sz val="9.5"/>
        <rFont val="Times New Roman"/>
        <family val="1"/>
      </rPr>
      <t>9.F.11</t>
    </r>
    <r>
      <rPr>
        <u/>
        <sz val="9.5"/>
        <color theme="10"/>
        <rFont val="Times New Roman"/>
        <family val="1"/>
      </rPr>
      <t xml:space="preserve">
Museum Fire Protection</t>
    </r>
  </si>
  <si>
    <r>
      <rPr>
        <sz val="9.5"/>
        <rFont val="Times New Roman"/>
        <family val="1"/>
      </rPr>
      <t>9.F.15</t>
    </r>
    <r>
      <rPr>
        <u/>
        <sz val="9.5"/>
        <color theme="10"/>
        <rFont val="Times New Roman"/>
        <family val="1"/>
      </rPr>
      <t xml:space="preserve">
Museum Fire Protection</t>
    </r>
  </si>
  <si>
    <r>
      <rPr>
        <sz val="9.5"/>
        <rFont val="Times New Roman"/>
        <family val="1"/>
      </rPr>
      <t>9.E.17</t>
    </r>
    <r>
      <rPr>
        <u/>
        <sz val="9.5"/>
        <color theme="10"/>
        <rFont val="Times New Roman"/>
        <family val="1"/>
      </rPr>
      <t xml:space="preserve">
Museum Fire Protection</t>
    </r>
  </si>
  <si>
    <r>
      <rPr>
        <sz val="9.5"/>
        <rFont val="Times New Roman"/>
        <family val="1"/>
      </rPr>
      <t>9.E.11</t>
    </r>
    <r>
      <rPr>
        <u/>
        <sz val="9.5"/>
        <color theme="10"/>
        <rFont val="Times New Roman"/>
        <family val="1"/>
      </rPr>
      <t xml:space="preserve">
Museum Fire Protection</t>
    </r>
  </si>
  <si>
    <r>
      <rPr>
        <sz val="9.5"/>
        <rFont val="Times New Roman"/>
        <family val="1"/>
      </rPr>
      <t>9.D.4</t>
    </r>
    <r>
      <rPr>
        <u/>
        <sz val="9.5"/>
        <color theme="10"/>
        <rFont val="Times New Roman"/>
        <family val="1"/>
      </rPr>
      <t xml:space="preserve">
Museum Fire Protection</t>
    </r>
  </si>
  <si>
    <r>
      <rPr>
        <sz val="9.5"/>
        <rFont val="Times New Roman"/>
        <family val="1"/>
      </rPr>
      <t>9.F.2</t>
    </r>
    <r>
      <rPr>
        <u/>
        <sz val="9.5"/>
        <color theme="10"/>
        <rFont val="Times New Roman"/>
        <family val="1"/>
      </rPr>
      <t xml:space="preserve">
Museum Fire Protection</t>
    </r>
  </si>
  <si>
    <r>
      <rPr>
        <sz val="9.5"/>
        <rFont val="Times New Roman"/>
        <family val="1"/>
      </rPr>
      <t>9.E.4</t>
    </r>
    <r>
      <rPr>
        <u/>
        <sz val="9.5"/>
        <color theme="10"/>
        <rFont val="Times New Roman"/>
        <family val="1"/>
      </rPr>
      <t xml:space="preserve">
Museum Fire Protection</t>
    </r>
  </si>
  <si>
    <r>
      <rPr>
        <sz val="9.5"/>
        <rFont val="Times New Roman"/>
        <family val="1"/>
      </rPr>
      <t>9.E.14</t>
    </r>
    <r>
      <rPr>
        <u/>
        <sz val="9.5"/>
        <color theme="10"/>
        <rFont val="Times New Roman"/>
        <family val="1"/>
      </rPr>
      <t xml:space="preserve">
Museum Fire Protection</t>
    </r>
  </si>
  <si>
    <r>
      <rPr>
        <sz val="9.5"/>
        <rFont val="Times New Roman"/>
        <family val="1"/>
      </rPr>
      <t>9.F.19</t>
    </r>
    <r>
      <rPr>
        <u/>
        <sz val="9.5"/>
        <color theme="10"/>
        <rFont val="Times New Roman"/>
        <family val="1"/>
      </rPr>
      <t xml:space="preserve">
Museum Fire Protection</t>
    </r>
  </si>
  <si>
    <r>
      <rPr>
        <sz val="9.5"/>
        <rFont val="Times New Roman"/>
        <family val="1"/>
      </rPr>
      <t>9.E.18</t>
    </r>
    <r>
      <rPr>
        <u/>
        <sz val="9.5"/>
        <color theme="10"/>
        <rFont val="Times New Roman"/>
        <family val="1"/>
      </rPr>
      <t xml:space="preserve">
Museum Fire Protection</t>
    </r>
  </si>
  <si>
    <r>
      <rPr>
        <sz val="9.5"/>
        <rFont val="Times New Roman"/>
        <family val="1"/>
      </rPr>
      <t>10.B.2</t>
    </r>
    <r>
      <rPr>
        <u/>
        <sz val="9.5"/>
        <color theme="10"/>
        <rFont val="Times New Roman"/>
        <family val="1"/>
      </rPr>
      <t xml:space="preserve">
Emergency Planning</t>
    </r>
  </si>
  <si>
    <r>
      <rPr>
        <sz val="9.5"/>
        <rFont val="Times New Roman"/>
        <family val="1"/>
      </rPr>
      <t>10.D.8</t>
    </r>
    <r>
      <rPr>
        <u/>
        <sz val="9.5"/>
        <color theme="10"/>
        <rFont val="Times New Roman"/>
        <family val="1"/>
      </rPr>
      <t xml:space="preserve">
Emergency Planning</t>
    </r>
  </si>
  <si>
    <r>
      <rPr>
        <sz val="9.5"/>
        <rFont val="Times New Roman"/>
        <family val="1"/>
      </rPr>
      <t>10.G.2, 10.H.1</t>
    </r>
    <r>
      <rPr>
        <u/>
        <sz val="9.5"/>
        <color theme="10"/>
        <rFont val="Times New Roman"/>
        <family val="1"/>
      </rPr>
      <t xml:space="preserve">
Emergency Planning</t>
    </r>
  </si>
  <si>
    <r>
      <rPr>
        <sz val="9.5"/>
        <rFont val="Times New Roman"/>
        <family val="1"/>
      </rPr>
      <t>10.J.1</t>
    </r>
    <r>
      <rPr>
        <u/>
        <sz val="9.5"/>
        <color theme="10"/>
        <rFont val="Times New Roman"/>
        <family val="1"/>
      </rPr>
      <t xml:space="preserve">
Emergency Planning</t>
    </r>
  </si>
  <si>
    <r>
      <rPr>
        <sz val="9.5"/>
        <rFont val="Times New Roman"/>
        <family val="1"/>
      </rPr>
      <t>10.I.4</t>
    </r>
    <r>
      <rPr>
        <u/>
        <sz val="9.5"/>
        <color theme="10"/>
        <rFont val="Times New Roman"/>
        <family val="1"/>
      </rPr>
      <t xml:space="preserve">
Emergency Planning</t>
    </r>
  </si>
  <si>
    <r>
      <rPr>
        <sz val="9.5"/>
        <rFont val="Times New Roman"/>
        <family val="1"/>
      </rPr>
      <t>10.F.1</t>
    </r>
    <r>
      <rPr>
        <u/>
        <sz val="9.5"/>
        <color theme="10"/>
        <rFont val="Times New Roman"/>
        <family val="1"/>
      </rPr>
      <t xml:space="preserve">
Emergency Planning</t>
    </r>
  </si>
  <si>
    <r>
      <rPr>
        <sz val="9.5"/>
        <rFont val="Times New Roman"/>
        <family val="1"/>
      </rPr>
      <t>7.B.8</t>
    </r>
    <r>
      <rPr>
        <u/>
        <sz val="9.5"/>
        <color theme="10"/>
        <rFont val="Times New Roman"/>
        <family val="1"/>
      </rPr>
      <t xml:space="preserve">
Museum Collection Storage</t>
    </r>
  </si>
  <si>
    <r>
      <rPr>
        <sz val="9.5"/>
        <rFont val="Times New Roman"/>
        <family val="1"/>
      </rPr>
      <t>10.E.3</t>
    </r>
    <r>
      <rPr>
        <u/>
        <sz val="9.5"/>
        <color theme="10"/>
        <rFont val="Times New Roman"/>
        <family val="1"/>
      </rPr>
      <t xml:space="preserve">
Emergency Planning</t>
    </r>
  </si>
  <si>
    <r>
      <rPr>
        <sz val="9.5"/>
        <rFont val="Times New Roman"/>
        <family val="1"/>
      </rPr>
      <t>10.F.7</t>
    </r>
    <r>
      <rPr>
        <u/>
        <sz val="9.5"/>
        <color theme="10"/>
        <rFont val="Times New Roman"/>
        <family val="1"/>
      </rPr>
      <t xml:space="preserve">
Emergency Planning</t>
    </r>
  </si>
  <si>
    <r>
      <rPr>
        <sz val="9.5"/>
        <rFont val="Times New Roman"/>
        <family val="1"/>
      </rPr>
      <t>10.E.11</t>
    </r>
    <r>
      <rPr>
        <u/>
        <sz val="9.5"/>
        <color theme="10"/>
        <rFont val="Times New Roman"/>
        <family val="1"/>
      </rPr>
      <t xml:space="preserve">
Emergency Planning</t>
    </r>
  </si>
  <si>
    <r>
      <rPr>
        <sz val="9.5"/>
        <rFont val="Times New Roman"/>
        <family val="1"/>
      </rPr>
      <t>7.B.6</t>
    </r>
    <r>
      <rPr>
        <u/>
        <sz val="9.5"/>
        <color theme="10"/>
        <rFont val="Times New Roman"/>
        <family val="1"/>
      </rPr>
      <t xml:space="preserve">
Museum Collection Storage</t>
    </r>
  </si>
  <si>
    <r>
      <rPr>
        <sz val="9.5"/>
        <rFont val="Times New Roman"/>
        <family val="1"/>
      </rPr>
      <t>10.G.3</t>
    </r>
    <r>
      <rPr>
        <u/>
        <sz val="9.5"/>
        <color theme="10"/>
        <rFont val="Times New Roman"/>
        <family val="1"/>
      </rPr>
      <t xml:space="preserve">
Emergency Planning</t>
    </r>
  </si>
  <si>
    <r>
      <rPr>
        <sz val="9.5"/>
        <rFont val="Times New Roman"/>
        <family val="1"/>
      </rPr>
      <t>10.D.4</t>
    </r>
    <r>
      <rPr>
        <u/>
        <sz val="9.5"/>
        <color theme="10"/>
        <rFont val="Times New Roman"/>
        <family val="1"/>
      </rPr>
      <t xml:space="preserve">
Emergency Planning</t>
    </r>
  </si>
  <si>
    <r>
      <rPr>
        <sz val="9.5"/>
        <rFont val="Times New Roman"/>
        <family val="1"/>
      </rPr>
      <t>7.C.1</t>
    </r>
    <r>
      <rPr>
        <u/>
        <sz val="9.5"/>
        <color theme="10"/>
        <rFont val="Times New Roman"/>
        <family val="1"/>
      </rPr>
      <t xml:space="preserve">
Museum Collection Storage</t>
    </r>
  </si>
  <si>
    <r>
      <rPr>
        <sz val="9.5"/>
        <rFont val="Times New Roman"/>
        <family val="1"/>
      </rPr>
      <t>7.B.1</t>
    </r>
    <r>
      <rPr>
        <u/>
        <sz val="9.5"/>
        <color theme="10"/>
        <rFont val="Times New Roman"/>
        <family val="1"/>
      </rPr>
      <t xml:space="preserve">
Museum Collection Storage</t>
    </r>
    <r>
      <rPr>
        <sz val="9.5"/>
        <rFont val="Times New Roman"/>
        <family val="1"/>
      </rPr>
      <t>,</t>
    </r>
    <r>
      <rPr>
        <u/>
        <sz val="9.5"/>
        <color theme="10"/>
        <rFont val="Times New Roman"/>
        <family val="1"/>
      </rPr>
      <t xml:space="preserve"> </t>
    </r>
  </si>
  <si>
    <r>
      <rPr>
        <sz val="9.5"/>
        <rFont val="Times New Roman"/>
        <family val="1"/>
      </rPr>
      <t>9.E.1</t>
    </r>
    <r>
      <rPr>
        <u/>
        <sz val="9.5"/>
        <color theme="10"/>
        <rFont val="Times New Roman"/>
        <family val="1"/>
      </rPr>
      <t xml:space="preserve">
Museum Fire Protection</t>
    </r>
  </si>
  <si>
    <r>
      <rPr>
        <sz val="9.5"/>
        <rFont val="Times New Roman"/>
        <family val="1"/>
      </rPr>
      <t>11.H.2</t>
    </r>
    <r>
      <rPr>
        <u/>
        <sz val="9.5"/>
        <color theme="10"/>
        <rFont val="Times New Roman"/>
        <family val="1"/>
      </rPr>
      <t xml:space="preserve">
Curatorial Health &amp; Safety</t>
    </r>
  </si>
  <si>
    <r>
      <rPr>
        <sz val="9.5"/>
        <rFont val="Times New Roman"/>
        <family val="1"/>
      </rPr>
      <t>7.C.2</t>
    </r>
    <r>
      <rPr>
        <u/>
        <sz val="9.5"/>
        <color theme="10"/>
        <rFont val="Times New Roman"/>
        <family val="1"/>
      </rPr>
      <t xml:space="preserve">
Museum Collection Storage</t>
    </r>
  </si>
  <si>
    <r>
      <rPr>
        <sz val="9.5"/>
        <rFont val="Times New Roman"/>
        <family val="1"/>
      </rPr>
      <t>4.H.3</t>
    </r>
    <r>
      <rPr>
        <u/>
        <sz val="9.5"/>
        <color theme="10"/>
        <rFont val="Times New Roman"/>
        <family val="1"/>
      </rPr>
      <t xml:space="preserve">
Museum Environment</t>
    </r>
  </si>
  <si>
    <r>
      <rPr>
        <sz val="9.5"/>
        <rFont val="Times New Roman"/>
        <family val="1"/>
      </rPr>
      <t>7.H.1</t>
    </r>
    <r>
      <rPr>
        <u/>
        <sz val="9.5"/>
        <color theme="10"/>
        <rFont val="Times New Roman"/>
        <family val="1"/>
      </rPr>
      <t xml:space="preserve">
Museum Collection Storage</t>
    </r>
  </si>
  <si>
    <r>
      <rPr>
        <sz val="9.5"/>
        <rFont val="Times New Roman"/>
        <family val="1"/>
      </rPr>
      <t>6.E.4</t>
    </r>
    <r>
      <rPr>
        <u/>
        <sz val="9.5"/>
        <color theme="10"/>
        <rFont val="Times New Roman"/>
        <family val="1"/>
      </rPr>
      <t xml:space="preserve">
Handling, Packing &amp; Shipping</t>
    </r>
  </si>
  <si>
    <r>
      <rPr>
        <sz val="9.5"/>
        <rFont val="Times New Roman"/>
        <family val="1"/>
      </rPr>
      <t>7.I.2</t>
    </r>
    <r>
      <rPr>
        <u/>
        <sz val="9.5"/>
        <color theme="10"/>
        <rFont val="Times New Roman"/>
        <family val="1"/>
      </rPr>
      <t xml:space="preserve">
Museum Collection Storage</t>
    </r>
  </si>
  <si>
    <r>
      <rPr>
        <sz val="9.5"/>
        <rFont val="Times New Roman"/>
        <family val="1"/>
      </rPr>
      <t>7 Fig 7.2b</t>
    </r>
    <r>
      <rPr>
        <u/>
        <sz val="9.5"/>
        <color theme="10"/>
        <rFont val="Times New Roman"/>
        <family val="1"/>
      </rPr>
      <t xml:space="preserve">
Museum Collection Storage</t>
    </r>
  </si>
  <si>
    <r>
      <rPr>
        <sz val="9.5"/>
        <rFont val="Times New Roman"/>
        <family val="1"/>
      </rPr>
      <t>4.E.4</t>
    </r>
    <r>
      <rPr>
        <u/>
        <sz val="9.5"/>
        <color theme="10"/>
        <rFont val="Times New Roman"/>
        <family val="1"/>
      </rPr>
      <t xml:space="preserve">
Museum Environment</t>
    </r>
  </si>
  <si>
    <r>
      <rPr>
        <sz val="9.5"/>
        <rFont val="Times New Roman"/>
        <family val="1"/>
      </rPr>
      <t>7.B.2</t>
    </r>
    <r>
      <rPr>
        <u/>
        <sz val="9.5"/>
        <color theme="10"/>
        <rFont val="Times New Roman"/>
        <family val="1"/>
      </rPr>
      <t xml:space="preserve">
Museum Collection Storage</t>
    </r>
  </si>
  <si>
    <r>
      <rPr>
        <i/>
        <sz val="9.5"/>
        <rFont val="Times New Roman"/>
        <family val="1"/>
      </rPr>
      <t>COG</t>
    </r>
    <r>
      <rPr>
        <sz val="9.5"/>
        <rFont val="Times New Roman"/>
        <family val="1"/>
      </rPr>
      <t xml:space="preserve"> 1/12</t>
    </r>
    <r>
      <rPr>
        <u/>
        <sz val="9.5"/>
        <color theme="10"/>
        <rFont val="Times New Roman"/>
        <family val="1"/>
      </rPr>
      <t xml:space="preserve"> 
Museum Collection Preservation</t>
    </r>
  </si>
  <si>
    <r>
      <rPr>
        <sz val="9.5"/>
        <rFont val="Times New Roman"/>
        <family val="1"/>
      </rPr>
      <t>6.B.3</t>
    </r>
    <r>
      <rPr>
        <u/>
        <sz val="9.5"/>
        <color theme="10"/>
        <rFont val="Times New Roman"/>
        <family val="1"/>
      </rPr>
      <t xml:space="preserve">
Handling, Packing &amp; Shipping</t>
    </r>
  </si>
  <si>
    <r>
      <rPr>
        <sz val="9.5"/>
        <rFont val="Times New Roman"/>
        <family val="1"/>
      </rPr>
      <t>6.B.1</t>
    </r>
    <r>
      <rPr>
        <u/>
        <sz val="9.5"/>
        <color theme="10"/>
        <rFont val="Times New Roman"/>
        <family val="1"/>
      </rPr>
      <t xml:space="preserve">
Handling, Packing &amp; Shipping</t>
    </r>
  </si>
  <si>
    <r>
      <rPr>
        <sz val="9.5"/>
        <rFont val="Times New Roman"/>
        <family val="1"/>
      </rPr>
      <t>6.C.4</t>
    </r>
    <r>
      <rPr>
        <u/>
        <sz val="9.5"/>
        <color theme="10"/>
        <rFont val="Times New Roman"/>
        <family val="1"/>
      </rPr>
      <t xml:space="preserve">
Handling, Packing &amp; Shipping</t>
    </r>
  </si>
  <si>
    <r>
      <rPr>
        <sz val="9.5"/>
        <rFont val="Times New Roman"/>
        <family val="1"/>
      </rPr>
      <t>6.C.5</t>
    </r>
    <r>
      <rPr>
        <u/>
        <sz val="9.5"/>
        <color theme="10"/>
        <rFont val="Times New Roman"/>
        <family val="1"/>
      </rPr>
      <t xml:space="preserve">
Handling, Packing &amp; Shipping</t>
    </r>
  </si>
  <si>
    <r>
      <rPr>
        <sz val="9.5"/>
        <rFont val="Times New Roman"/>
        <family val="1"/>
      </rPr>
      <t>6.H.3</t>
    </r>
    <r>
      <rPr>
        <u/>
        <sz val="9.5"/>
        <color theme="10"/>
        <rFont val="Times New Roman"/>
        <family val="1"/>
      </rPr>
      <t xml:space="preserve">
Handling, Packing &amp; Shipping</t>
    </r>
  </si>
  <si>
    <r>
      <rPr>
        <sz val="9.5"/>
        <rFont val="Times New Roman"/>
        <family val="1"/>
      </rPr>
      <t>6.G.1</t>
    </r>
    <r>
      <rPr>
        <u/>
        <sz val="9.5"/>
        <color theme="10"/>
        <rFont val="Times New Roman"/>
        <family val="1"/>
      </rPr>
      <t xml:space="preserve">
Handling, Packing &amp; Shipping</t>
    </r>
  </si>
  <si>
    <r>
      <rPr>
        <sz val="9.5"/>
        <rFont val="Times New Roman"/>
        <family val="1"/>
      </rPr>
      <t>6.G.5</t>
    </r>
    <r>
      <rPr>
        <u/>
        <sz val="9.5"/>
        <color theme="10"/>
        <rFont val="Times New Roman"/>
        <family val="1"/>
      </rPr>
      <t xml:space="preserve">
Handling, Packing &amp; Shipping</t>
    </r>
  </si>
  <si>
    <r>
      <rPr>
        <sz val="9.5"/>
        <rFont val="Times New Roman"/>
        <family val="1"/>
      </rPr>
      <t>6.E.6</t>
    </r>
    <r>
      <rPr>
        <u/>
        <sz val="9.5"/>
        <color theme="10"/>
        <rFont val="Times New Roman"/>
        <family val="1"/>
      </rPr>
      <t xml:space="preserve">
Handling, Packing &amp; Shipping</t>
    </r>
  </si>
  <si>
    <r>
      <rPr>
        <sz val="9.5"/>
        <rFont val="Times New Roman"/>
        <family val="1"/>
      </rPr>
      <t>5.F.3</t>
    </r>
    <r>
      <rPr>
        <u/>
        <sz val="9.5"/>
        <color theme="10"/>
        <rFont val="Times New Roman"/>
        <family val="1"/>
      </rPr>
      <t xml:space="preserve">
Biological Infestations</t>
    </r>
  </si>
  <si>
    <r>
      <rPr>
        <sz val="9.5"/>
        <rFont val="Times New Roman"/>
        <family val="1"/>
      </rPr>
      <t>5.D.1</t>
    </r>
    <r>
      <rPr>
        <u/>
        <sz val="9.5"/>
        <color theme="10"/>
        <rFont val="Times New Roman"/>
        <family val="1"/>
      </rPr>
      <t xml:space="preserve">
Biological Infestations</t>
    </r>
  </si>
  <si>
    <r>
      <rPr>
        <sz val="9.5"/>
        <rFont val="Times New Roman"/>
        <family val="1"/>
      </rPr>
      <t>5.B.1</t>
    </r>
    <r>
      <rPr>
        <u/>
        <sz val="9.5"/>
        <color theme="10"/>
        <rFont val="Times New Roman"/>
        <family val="1"/>
      </rPr>
      <t xml:space="preserve">
Biological Infestations</t>
    </r>
  </si>
  <si>
    <r>
      <rPr>
        <sz val="9.5"/>
        <rFont val="Times New Roman"/>
        <family val="1"/>
      </rPr>
      <t>5.E.3</t>
    </r>
    <r>
      <rPr>
        <u/>
        <sz val="9.5"/>
        <color theme="10"/>
        <rFont val="Times New Roman"/>
        <family val="1"/>
      </rPr>
      <t xml:space="preserve">
Biological Infestations</t>
    </r>
  </si>
  <si>
    <r>
      <rPr>
        <sz val="9.5"/>
        <rFont val="Times New Roman"/>
        <family val="1"/>
      </rPr>
      <t>5.E.14</t>
    </r>
    <r>
      <rPr>
        <u/>
        <sz val="9.5"/>
        <color theme="10"/>
        <rFont val="Times New Roman"/>
        <family val="1"/>
      </rPr>
      <t xml:space="preserve">
Biological Infestations</t>
    </r>
  </si>
  <si>
    <r>
      <rPr>
        <sz val="9.5"/>
        <rFont val="Times New Roman"/>
        <family val="1"/>
      </rPr>
      <t>5.B.4</t>
    </r>
    <r>
      <rPr>
        <u/>
        <sz val="9.5"/>
        <color theme="10"/>
        <rFont val="Times New Roman"/>
        <family val="1"/>
      </rPr>
      <t xml:space="preserve">
Biological Infestations</t>
    </r>
  </si>
  <si>
    <r>
      <rPr>
        <sz val="9.5"/>
        <rFont val="Times New Roman"/>
        <family val="1"/>
      </rPr>
      <t>5.A.3</t>
    </r>
    <r>
      <rPr>
        <u/>
        <sz val="9.5"/>
        <color theme="10"/>
        <rFont val="Times New Roman"/>
        <family val="1"/>
      </rPr>
      <t xml:space="preserve">
Biological Infestations</t>
    </r>
  </si>
  <si>
    <r>
      <rPr>
        <sz val="9.5"/>
        <rFont val="Times New Roman"/>
        <family val="1"/>
      </rPr>
      <t>5.F.2</t>
    </r>
    <r>
      <rPr>
        <u/>
        <sz val="9.5"/>
        <color theme="10"/>
        <rFont val="Times New Roman"/>
        <family val="1"/>
      </rPr>
      <t xml:space="preserve">
Biological Infestations</t>
    </r>
  </si>
  <si>
    <r>
      <rPr>
        <sz val="9.5"/>
        <rFont val="Times New Roman"/>
        <family val="1"/>
      </rPr>
      <t>13.A.2</t>
    </r>
    <r>
      <rPr>
        <u/>
        <sz val="9.5"/>
        <color theme="10"/>
        <rFont val="Times New Roman"/>
        <family val="1"/>
      </rPr>
      <t xml:space="preserve">
Museum Housekeeping</t>
    </r>
  </si>
  <si>
    <r>
      <rPr>
        <sz val="9.5"/>
        <rFont val="Times New Roman"/>
        <family val="1"/>
      </rPr>
      <t>MHIII.7.J.1</t>
    </r>
    <r>
      <rPr>
        <u/>
        <sz val="9.5"/>
        <color theme="10"/>
        <rFont val="Times New Roman"/>
        <family val="1"/>
      </rPr>
      <t xml:space="preserve">
Using Museum Collections in Exhibits</t>
    </r>
  </si>
  <si>
    <r>
      <rPr>
        <sz val="9.5"/>
        <rFont val="Times New Roman"/>
        <family val="1"/>
      </rPr>
      <t>4.C.2</t>
    </r>
    <r>
      <rPr>
        <u/>
        <sz val="9.5"/>
        <color theme="10"/>
        <rFont val="Times New Roman"/>
        <family val="1"/>
      </rPr>
      <t xml:space="preserve">
Museum Environment</t>
    </r>
  </si>
  <si>
    <r>
      <rPr>
        <sz val="9.5"/>
        <rFont val="Times New Roman"/>
        <family val="1"/>
      </rPr>
      <t>4.E-F, 4.F.6</t>
    </r>
    <r>
      <rPr>
        <u/>
        <sz val="9.5"/>
        <color theme="10"/>
        <rFont val="Times New Roman"/>
        <family val="1"/>
      </rPr>
      <t xml:space="preserve">
Museum Environment</t>
    </r>
  </si>
  <si>
    <r>
      <rPr>
        <sz val="9.5"/>
        <rFont val="Times New Roman"/>
        <family val="1"/>
      </rPr>
      <t>4.A.4</t>
    </r>
    <r>
      <rPr>
        <u/>
        <sz val="9.5"/>
        <color theme="10"/>
        <rFont val="Times New Roman"/>
        <family val="1"/>
      </rPr>
      <t xml:space="preserve">
Museum Environment</t>
    </r>
  </si>
  <si>
    <r>
      <rPr>
        <sz val="9.5"/>
        <rFont val="Times New Roman"/>
        <family val="1"/>
      </rPr>
      <t>4.G.3</t>
    </r>
    <r>
      <rPr>
        <u/>
        <sz val="9.5"/>
        <color theme="10"/>
        <rFont val="Times New Roman"/>
        <family val="1"/>
      </rPr>
      <t xml:space="preserve">
Museum Environment</t>
    </r>
  </si>
  <si>
    <r>
      <rPr>
        <sz val="9.5"/>
        <rFont val="Times New Roman"/>
        <family val="1"/>
      </rPr>
      <t>4.H.4</t>
    </r>
    <r>
      <rPr>
        <u/>
        <sz val="9.5"/>
        <color theme="10"/>
        <rFont val="Times New Roman"/>
        <family val="1"/>
      </rPr>
      <t xml:space="preserve">
Museum Environment</t>
    </r>
  </si>
  <si>
    <r>
      <rPr>
        <sz val="9.5"/>
        <rFont val="Times New Roman"/>
        <family val="1"/>
      </rPr>
      <t>4.C.1</t>
    </r>
    <r>
      <rPr>
        <u/>
        <sz val="9.5"/>
        <color theme="10"/>
        <rFont val="Times New Roman"/>
        <family val="1"/>
      </rPr>
      <t xml:space="preserve">
Museum Environment</t>
    </r>
  </si>
  <si>
    <r>
      <rPr>
        <sz val="9.5"/>
        <rFont val="Times New Roman"/>
        <family val="1"/>
      </rPr>
      <t>4.F.8, Fig. 4.5</t>
    </r>
    <r>
      <rPr>
        <u/>
        <sz val="9.5"/>
        <color theme="10"/>
        <rFont val="Times New Roman"/>
        <family val="1"/>
      </rPr>
      <t xml:space="preserve">
Museum Environment</t>
    </r>
  </si>
  <si>
    <r>
      <rPr>
        <sz val="9.5"/>
        <rFont val="Times New Roman"/>
        <family val="1"/>
      </rPr>
      <t>4.J.4</t>
    </r>
    <r>
      <rPr>
        <u/>
        <sz val="9.5"/>
        <color theme="10"/>
        <rFont val="Times New Roman"/>
        <family val="1"/>
      </rPr>
      <t xml:space="preserve">
Museum Environment</t>
    </r>
  </si>
  <si>
    <r>
      <rPr>
        <sz val="9.5"/>
        <rFont val="Times New Roman"/>
        <family val="1"/>
      </rPr>
      <t>4.J.3</t>
    </r>
    <r>
      <rPr>
        <u/>
        <sz val="9.5"/>
        <color theme="10"/>
        <rFont val="Times New Roman"/>
        <family val="1"/>
      </rPr>
      <t xml:space="preserve">
Museum Environment</t>
    </r>
  </si>
  <si>
    <r>
      <rPr>
        <sz val="9.5"/>
        <rFont val="Times New Roman"/>
        <family val="1"/>
      </rPr>
      <t>4.I.6</t>
    </r>
    <r>
      <rPr>
        <u/>
        <sz val="9.5"/>
        <color theme="10"/>
        <rFont val="Times New Roman"/>
        <family val="1"/>
      </rPr>
      <t xml:space="preserve">
Museum Environment</t>
    </r>
  </si>
  <si>
    <r>
      <rPr>
        <sz val="9.5"/>
        <rFont val="Times New Roman"/>
        <family val="1"/>
      </rPr>
      <t>4.I.3</t>
    </r>
    <r>
      <rPr>
        <u/>
        <sz val="9.5"/>
        <color theme="10"/>
        <rFont val="Times New Roman"/>
        <family val="1"/>
      </rPr>
      <t xml:space="preserve">
Museum Environment</t>
    </r>
  </si>
  <si>
    <r>
      <rPr>
        <sz val="9.5"/>
        <rFont val="Times New Roman"/>
        <family val="1"/>
      </rPr>
      <t>4.G.1</t>
    </r>
    <r>
      <rPr>
        <u/>
        <sz val="9.5"/>
        <color theme="10"/>
        <rFont val="Times New Roman"/>
        <family val="1"/>
      </rPr>
      <t xml:space="preserve">
Museum Environment</t>
    </r>
  </si>
  <si>
    <r>
      <rPr>
        <sz val="9.5"/>
        <rFont val="Times New Roman"/>
        <family val="1"/>
      </rPr>
      <t>4.J.1</t>
    </r>
    <r>
      <rPr>
        <u/>
        <sz val="9.5"/>
        <color theme="10"/>
        <rFont val="Times New Roman"/>
        <family val="1"/>
      </rPr>
      <t xml:space="preserve">
Museum Environment</t>
    </r>
  </si>
  <si>
    <r>
      <rPr>
        <sz val="9.5"/>
        <rFont val="Times New Roman"/>
        <family val="1"/>
      </rPr>
      <t>4.L.2-3</t>
    </r>
    <r>
      <rPr>
        <u/>
        <sz val="9.5"/>
        <color theme="10"/>
        <rFont val="Times New Roman"/>
        <family val="1"/>
      </rPr>
      <t xml:space="preserve">
Museum Environment</t>
    </r>
  </si>
  <si>
    <r>
      <rPr>
        <sz val="9.5"/>
        <rFont val="Times New Roman"/>
        <family val="1"/>
      </rPr>
      <t>4.C.7</t>
    </r>
    <r>
      <rPr>
        <u/>
        <sz val="9.5"/>
        <color theme="10"/>
        <rFont val="Times New Roman"/>
        <family val="1"/>
      </rPr>
      <t xml:space="preserve">
Museum Environment</t>
    </r>
  </si>
  <si>
    <r>
      <rPr>
        <sz val="9.5"/>
        <rFont val="Times New Roman"/>
        <family val="1"/>
      </rPr>
      <t>4.H.1</t>
    </r>
    <r>
      <rPr>
        <u/>
        <sz val="9.5"/>
        <color theme="10"/>
        <rFont val="Times New Roman"/>
        <family val="1"/>
      </rPr>
      <t xml:space="preserve">
Museum Environment</t>
    </r>
  </si>
  <si>
    <r>
      <rPr>
        <sz val="9.5"/>
        <rFont val="Times New Roman"/>
        <family val="1"/>
      </rPr>
      <t>4.L.3</t>
    </r>
    <r>
      <rPr>
        <u/>
        <sz val="9.5"/>
        <color theme="10"/>
        <rFont val="Times New Roman"/>
        <family val="1"/>
      </rPr>
      <t xml:space="preserve">
Museum Environment</t>
    </r>
  </si>
  <si>
    <r>
      <rPr>
        <sz val="9.5"/>
        <rFont val="Times New Roman"/>
        <family val="1"/>
      </rPr>
      <t>6.B.5</t>
    </r>
    <r>
      <rPr>
        <u/>
        <sz val="9.5"/>
        <color theme="10"/>
        <rFont val="Times New Roman"/>
        <family val="1"/>
      </rPr>
      <t xml:space="preserve">
Handling, Packing &amp; Shipping</t>
    </r>
  </si>
  <si>
    <r>
      <rPr>
        <sz val="9.5"/>
        <rFont val="Times New Roman"/>
        <family val="1"/>
      </rPr>
      <t>6.B.7</t>
    </r>
    <r>
      <rPr>
        <u/>
        <sz val="9.5"/>
        <color theme="10"/>
        <rFont val="Times New Roman"/>
        <family val="1"/>
      </rPr>
      <t xml:space="preserve">
Handling, Packing &amp; Shipping</t>
    </r>
  </si>
  <si>
    <r>
      <rPr>
        <sz val="9.5"/>
        <rFont val="Times New Roman"/>
        <family val="1"/>
      </rPr>
      <t>6.C.2</t>
    </r>
    <r>
      <rPr>
        <u/>
        <sz val="9.5"/>
        <color theme="10"/>
        <rFont val="Times New Roman"/>
        <family val="1"/>
      </rPr>
      <t xml:space="preserve">
Handling, Packing &amp; Shipping</t>
    </r>
  </si>
  <si>
    <r>
      <rPr>
        <sz val="9.5"/>
        <rFont val="Times New Roman"/>
        <family val="1"/>
      </rPr>
      <t xml:space="preserve">App M 
</t>
    </r>
    <r>
      <rPr>
        <u/>
        <sz val="9.5"/>
        <color theme="10"/>
        <rFont val="Times New Roman"/>
        <family val="1"/>
      </rPr>
      <t>Management of Cellulose Nitrate &amp; Cellulose Ester Film</t>
    </r>
  </si>
  <si>
    <r>
      <rPr>
        <sz val="9.5"/>
        <rFont val="Times New Roman"/>
        <family val="1"/>
      </rPr>
      <t>COG 2/20</t>
    </r>
    <r>
      <rPr>
        <u/>
        <sz val="9.5"/>
        <color theme="10"/>
        <rFont val="Times New Roman"/>
        <family val="1"/>
      </rPr>
      <t xml:space="preserve">
Security, Fire,and Curatorial Safety</t>
    </r>
  </si>
  <si>
    <t>Windows, skylights, and other sources of ultraviolet radiation (UV) are blocked (such as with plywood) or covered with filtering material to prevent UV penetration. (If space has no windows or skylights, respond NA)</t>
  </si>
  <si>
    <t>Exits and routes, aisles, and walkways are kept clear and unobstructed.  Doors and windows are kept closed (e.g. not propped open) when not in use to prevent spread of fire and smoke.</t>
  </si>
  <si>
    <t>Park has been vandalism, arson, bomb threat, significant employee or community relations problem, and political demonstration-free for the last decade.</t>
  </si>
  <si>
    <t>Room is free of hot plates, stovetops or ovens for cooking, and fuel fired (kerosene) open-coil portable heaters.  Only UL listed personal heaters (e.g. without open coils) with a tip-over switch are used in designated areas.</t>
  </si>
  <si>
    <t xml:space="preserve">Fire department can respond to a fire within 9-14 minutes in accordance with RM-58: Structural Fire Managment.  (If response time is greater than 14 minutes, describe in the Comments column) </t>
  </si>
  <si>
    <t>Accessible fire hydrant with usable water pressure is located within 300 yards of the building, or there is an alternative water source approved by the FCO in accordance with RM-58: Structural Fire Managment.</t>
  </si>
  <si>
    <t>Garages and fuel, propane, or other flammable liquid storage are located at least one block from the building in accordance with RM-58: Structural Fire Management.</t>
  </si>
  <si>
    <t>Appliances such as coffee makers or microwaves, including cords, are UL rated checked annually, are unplugged each evening or have automatic shutoffs, and are kept in good working order.</t>
  </si>
  <si>
    <t>Brush, trash, and other combustibles are kept away from structures housing collections.</t>
  </si>
  <si>
    <t>Natural light (UV) levels have been recorded quarterly for one year to establish seasonal variations.</t>
  </si>
  <si>
    <t>Museum Security Plan</t>
  </si>
  <si>
    <t>(Incorporated into Park Physical Security Plan)</t>
  </si>
  <si>
    <t>Exhibit plans are reviewed by museum staff and park or regional security staff to ensure that museum objects are appropriately secured.</t>
  </si>
  <si>
    <t>Objects are exhibted in locked cases with alarms, secure mounts, and security screws that are fully functional and checked regularly. (If there are no exhibit cases, respond NA)</t>
  </si>
  <si>
    <t>Exhibit case vitrines are designed and fabricated to provide security, such as using security glass.</t>
  </si>
  <si>
    <t>Intrusion detection and alarm systems are regularly inspected, tested and maintained. (If there are no intrusion detection systems, respond NA)</t>
  </si>
  <si>
    <t>Tours of furnished historic structures are accompanied at all times, including a leader and follow-up staff.  (If tours are not accompanied, describe in Comments column.  Respond NA for non-historic structures)</t>
  </si>
  <si>
    <t>Staff who interact with the public are equipped with duress alarms (fixed or person-worn).</t>
  </si>
  <si>
    <t>Curator maintains collections in a secure, dedicated storage facility with limited access at all times.</t>
  </si>
  <si>
    <t>Video Surveillance Systems (VSS) are installed (including in exhibition and storage areas and access points), are fully operational and are monitored 24/7/365.</t>
  </si>
  <si>
    <t>Roof and other access points are secured from intrusion and alarmed.</t>
  </si>
  <si>
    <t>Intrusion detection systems are installed, fully operational, tested, and monitored 24/7/365.</t>
  </si>
  <si>
    <t>Approved written access policy and procedures for museum and non-museum park staff, researchers, and all other visitors are implemented.</t>
  </si>
  <si>
    <t>Approved written opening and closing procedures for the structure and/or rooms are implemented.</t>
  </si>
  <si>
    <t>An approved written museum key control policy for structures, spaces, storage cabinets, and exhibit cases housing collections has been implemented and integrated into the park key control plan.</t>
  </si>
  <si>
    <t>Keys to museum storage, work and research spaces are issued only to the curator and museum staff with direct responsibility for the collections.</t>
  </si>
  <si>
    <t>Signed receipt (DI-105 or equivalent form) is used to control and document issuance of keys for museum storage and exhibit spaces.</t>
  </si>
  <si>
    <t>Museum Security Plan has been incorporated into the park's overall Physical Security Plan.</t>
  </si>
  <si>
    <t>Framed two-dimensional artwork on exhibit is securely mounted using security hardware such as S-hooks, double-end bolt snaps, or art hook alarms.  (For historic mounts describe in Comments column)</t>
  </si>
  <si>
    <t>Objects on open display are positioned out of visitors' reach.</t>
  </si>
  <si>
    <t>Objects on open display are secured with special mounts and monitored with motion detectors, video surveillance and/or pressure mats.</t>
  </si>
  <si>
    <t>Objects are protected and secured, or relocated to a secure area during construction.</t>
  </si>
  <si>
    <t>Intrusion detection alarm system keypads are installed on the interior of structures and rooms to prevent tampering.</t>
  </si>
  <si>
    <t>Doors are metal or solid-core wood with deadbolt and handset locks equipped with interchangeable high security lock cores. (For furnished historic structures respond NA and describe in Comments column)</t>
  </si>
  <si>
    <t>Exterior windows are made of security glass and have and have strong secure locking hardware. (For furnished historic structures respond NA)</t>
  </si>
  <si>
    <t>Structure and rooms housing museum collections have physical security hardware such as high security mechanical locks on doors.</t>
  </si>
  <si>
    <r>
      <rPr>
        <sz val="9.5"/>
        <rFont val="Times New Roman"/>
        <family val="1"/>
      </rPr>
      <t>App G (former).B.2</t>
    </r>
    <r>
      <rPr>
        <u/>
        <sz val="9.5"/>
        <color theme="10"/>
        <rFont val="Times New Roman"/>
        <family val="1"/>
      </rPr>
      <t xml:space="preserve">
Protection of NPS Museum Collections</t>
    </r>
  </si>
  <si>
    <r>
      <rPr>
        <sz val="9.5"/>
        <rFont val="Times New Roman"/>
        <family val="1"/>
      </rPr>
      <t>App G (former) Fig G.5</t>
    </r>
    <r>
      <rPr>
        <u/>
        <sz val="9.5"/>
        <color theme="10"/>
        <rFont val="Times New Roman"/>
        <family val="1"/>
      </rPr>
      <t xml:space="preserve">
Protection of NPS Museum Collections</t>
    </r>
  </si>
  <si>
    <r>
      <rPr>
        <sz val="9.5"/>
        <rFont val="Times New Roman"/>
        <family val="1"/>
      </rPr>
      <t>App G.B.1</t>
    </r>
    <r>
      <rPr>
        <u/>
        <sz val="9.5"/>
        <color theme="10"/>
        <rFont val="Times New Roman"/>
        <family val="1"/>
      </rPr>
      <t xml:space="preserve">
Museum Firearms, Small Arms Ammunition, Munitions, and Artillery</t>
    </r>
  </si>
  <si>
    <r>
      <rPr>
        <sz val="9.5"/>
        <rFont val="Times New Roman"/>
        <family val="1"/>
      </rPr>
      <t>App G.C.II.3</t>
    </r>
    <r>
      <rPr>
        <u/>
        <sz val="9.5"/>
        <color theme="10"/>
        <rFont val="Times New Roman"/>
        <family val="1"/>
      </rPr>
      <t xml:space="preserve">
Museum Firearms, Small Arms Ammunition, Munitions, and Artillery</t>
    </r>
  </si>
  <si>
    <r>
      <rPr>
        <sz val="9.5"/>
        <rFont val="Times New Roman"/>
        <family val="1"/>
      </rPr>
      <t>App G.E.II.3</t>
    </r>
    <r>
      <rPr>
        <u/>
        <sz val="9.5"/>
        <color theme="10"/>
        <rFont val="Times New Roman"/>
        <family val="1"/>
      </rPr>
      <t xml:space="preserve">
Museum Firearms, Small Arms Ammunition, Munitions, and Artillery</t>
    </r>
  </si>
  <si>
    <r>
      <rPr>
        <sz val="9.5"/>
        <rFont val="Times New Roman"/>
        <family val="1"/>
      </rPr>
      <t>App G.C.II.2</t>
    </r>
    <r>
      <rPr>
        <u/>
        <sz val="9.5"/>
        <color theme="10"/>
        <rFont val="Times New Roman"/>
        <family val="1"/>
      </rPr>
      <t xml:space="preserve">
Museum Firearms, Small Arms Ammunition, Munitions, and Artillery</t>
    </r>
  </si>
  <si>
    <r>
      <t xml:space="preserve">MUSEUM PLANNING DOCUMENTS
</t>
    </r>
    <r>
      <rPr>
        <sz val="10"/>
        <color theme="1"/>
        <rFont val="Times New Roman"/>
        <family val="1"/>
      </rPr>
      <t>(This section applies to the entire park museum program.  If park has multiple facilities housing collections, complete this section only once.)</t>
    </r>
  </si>
  <si>
    <t>All museum firearms have been evaluated and unloaded and cleared by an experienced specialist.</t>
  </si>
  <si>
    <t>Exhibits are confirmed free of loaded firearms.</t>
  </si>
  <si>
    <t>Firearms are stored in a locking museum-quality cabinet, and loaded firearms are not comingled with unloaded firearms.</t>
  </si>
  <si>
    <t>All museum small arms ammunition has been evaluated and appropriate action determined by an experienced specialist.</t>
  </si>
  <si>
    <t>Live small arms ammunition that is to be retained in the collection is safely stored in a fire-resistant magazine and/or anti-static box within a locking cabinet in secure collections storage.</t>
  </si>
  <si>
    <t>Exhibits are confirmed free of live munitions, live non-combat explosives, and loaded artillery.</t>
  </si>
  <si>
    <t>d. All museum non-combat explosives have been evaluated and, if safe to do so, rendered inert by a Certified Blaster or accredited Public Safety Bomb Squad.</t>
  </si>
  <si>
    <t>b. If safe to do so, live military munitions have been rendered inert by an US Marine Corps Explosive Ordnance Disposal unit.</t>
  </si>
  <si>
    <t xml:space="preserve">a. All museum military munitions and artillery have been evaluated by a DOD Explosive Ordnance Disposal unit or accredited Public Safety Bomb Squad.
</t>
  </si>
  <si>
    <t>c. All museum artillery has been unloaded by a Department of Defense Explosive Ordnance Disposal unit or accredited Public Safety Bomb Squad.</t>
  </si>
  <si>
    <r>
      <t xml:space="preserve">NPS </t>
    </r>
    <r>
      <rPr>
        <i/>
        <sz val="10"/>
        <color theme="1"/>
        <rFont val="Times New Roman"/>
        <family val="1"/>
      </rPr>
      <t xml:space="preserve">Museum Handbook </t>
    </r>
    <r>
      <rPr>
        <sz val="10"/>
        <color theme="1"/>
        <rFont val="Times New Roman"/>
        <family val="1"/>
      </rPr>
      <t>Part I, Museum Risk Assessment Worksheet (Ver 1.1)                                                                                    Figure 10.2</t>
    </r>
  </si>
  <si>
    <t>Museum Risk Assessment Worksheet Version 1.1 issued by NPS Museum Management Program, January 2023</t>
  </si>
  <si>
    <t>Version 1.0</t>
  </si>
  <si>
    <t>Version 1.1</t>
  </si>
  <si>
    <r>
      <t xml:space="preserve">Updates "Health_Safety" tab to reflect new </t>
    </r>
    <r>
      <rPr>
        <i/>
        <sz val="10"/>
        <color theme="1"/>
        <rFont val="Times New Roman"/>
        <family val="1"/>
      </rPr>
      <t>Museum Handbook</t>
    </r>
    <r>
      <rPr>
        <sz val="10"/>
        <color theme="1"/>
        <rFont val="Times New Roman"/>
        <family val="1"/>
      </rPr>
      <t xml:space="preserve"> Part I, Appendix G: Museum Firearms, Small Arms Ammunition, Munitions, and Artillery (2023)</t>
    </r>
  </si>
  <si>
    <t>Changelog</t>
  </si>
  <si>
    <t>Initial release</t>
  </si>
  <si>
    <r>
      <t xml:space="preserve">NPS </t>
    </r>
    <r>
      <rPr>
        <i/>
        <sz val="10"/>
        <color theme="1"/>
        <rFont val="Times New Roman"/>
        <family val="1"/>
      </rPr>
      <t xml:space="preserve">Museum Handbook </t>
    </r>
    <r>
      <rPr>
        <sz val="10"/>
        <color theme="1"/>
        <rFont val="Times New Roman"/>
        <family val="1"/>
      </rPr>
      <t>Part I, Museum Risk Assessment Worksheet (Ver 1.1)                                                                                                                                                                                                                 Figure 10.2</t>
    </r>
  </si>
  <si>
    <r>
      <t xml:space="preserve">NPS </t>
    </r>
    <r>
      <rPr>
        <i/>
        <sz val="10"/>
        <color theme="1"/>
        <rFont val="Times New Roman"/>
        <family val="1"/>
      </rPr>
      <t xml:space="preserve">Museum Handbook </t>
    </r>
    <r>
      <rPr>
        <sz val="10"/>
        <color theme="1"/>
        <rFont val="Times New Roman"/>
        <family val="1"/>
      </rPr>
      <t>Part I, Museum Risk Assessment Worksheet (Ver 1.1)                                                                                                                                                                                        Figure 10.2</t>
    </r>
  </si>
  <si>
    <t>Total Estimated Cost</t>
  </si>
  <si>
    <t>Minor edits, including additional instructions</t>
  </si>
  <si>
    <t>"Estimated Cost" tabulation added (in $) on each tab, and on Cover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</si>
</sst>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sq ft&quot;"/>
    <numFmt numFmtId="165" formatCode="0\ &quot;cubic ft&quot;"/>
    <numFmt numFmtId="166" formatCode="&quot;$&quot;#,##0.00"/>
  </numFmts>
  <fonts count="41" x14ac:knownFonts="1">
    <font>
      <sz val="11"/>
      <color theme="1"/>
      <name val="Calibri"/>
      <family val="2"/>
      <scheme val="minor"/>
    </font>
    <font>
      <sz val="11"/>
      <color theme="1"/>
      <name val="Times New Roman"/>
      <family val="1"/>
    </font>
    <font>
      <sz val="10"/>
      <name val="Times New Roman"/>
      <family val="1"/>
    </font>
    <font>
      <b/>
      <sz val="10"/>
      <name val="Times New Roman"/>
      <family val="1"/>
    </font>
    <font>
      <i/>
      <sz val="10"/>
      <name val="Times New Roman"/>
      <family val="1"/>
    </font>
    <font>
      <b/>
      <sz val="10"/>
      <color theme="1"/>
      <name val="Times New Roman"/>
      <family val="1"/>
    </font>
    <font>
      <sz val="10"/>
      <color theme="1"/>
      <name val="Times New Roman"/>
      <family val="1"/>
    </font>
    <font>
      <b/>
      <sz val="11"/>
      <name val="Times New Roman"/>
      <family val="1"/>
    </font>
    <font>
      <sz val="11"/>
      <color rgb="FFFF0000"/>
      <name val="Calibri"/>
      <family val="2"/>
      <scheme val="minor"/>
    </font>
    <font>
      <sz val="10"/>
      <name val="Calibri"/>
      <family val="2"/>
      <scheme val="minor"/>
    </font>
    <font>
      <sz val="10"/>
      <color rgb="FFFF0000"/>
      <name val="Times New Roman"/>
      <family val="1"/>
    </font>
    <font>
      <sz val="11"/>
      <color rgb="FFFF0000"/>
      <name val="Times New Roman"/>
      <family val="1"/>
    </font>
    <font>
      <strike/>
      <sz val="10"/>
      <color theme="1"/>
      <name val="Times New Roman"/>
      <family val="1"/>
    </font>
    <font>
      <sz val="10"/>
      <color rgb="FF00B0F0"/>
      <name val="Times New Roman"/>
      <family val="1"/>
    </font>
    <font>
      <b/>
      <sz val="9"/>
      <name val="Times New Roman"/>
      <family val="1"/>
    </font>
    <font>
      <b/>
      <i/>
      <sz val="9"/>
      <name val="Times New Roman"/>
      <family val="1"/>
    </font>
    <font>
      <sz val="9"/>
      <color theme="1"/>
      <name val="Calibri"/>
      <family val="2"/>
      <scheme val="minor"/>
    </font>
    <font>
      <sz val="10"/>
      <name val="Calibri"/>
      <family val="2"/>
    </font>
    <font>
      <sz val="9"/>
      <color theme="1"/>
      <name val="Times New Roman"/>
      <family val="1"/>
    </font>
    <font>
      <b/>
      <sz val="10"/>
      <color rgb="FFC00000"/>
      <name val="Times New Roman"/>
      <family val="1"/>
    </font>
    <font>
      <sz val="9"/>
      <name val="Times New Roman"/>
      <family val="1"/>
    </font>
    <font>
      <sz val="10"/>
      <color theme="0"/>
      <name val="Times New Roman"/>
      <family val="1"/>
    </font>
    <font>
      <b/>
      <sz val="10"/>
      <color theme="0"/>
      <name val="Times New Roman"/>
      <family val="1"/>
    </font>
    <font>
      <sz val="11"/>
      <color theme="0"/>
      <name val="Times New Roman"/>
      <family val="1"/>
    </font>
    <font>
      <sz val="11"/>
      <name val="Times New Roman"/>
      <family val="1"/>
    </font>
    <font>
      <b/>
      <sz val="11"/>
      <color theme="5" tint="-0.499984740745262"/>
      <name val="Calibri"/>
      <family val="2"/>
      <scheme val="minor"/>
    </font>
    <font>
      <b/>
      <strike/>
      <sz val="10"/>
      <color theme="1"/>
      <name val="Times New Roman"/>
      <family val="1"/>
    </font>
    <font>
      <strike/>
      <sz val="10"/>
      <color rgb="FFC00000"/>
      <name val="Times New Roman"/>
      <family val="1"/>
    </font>
    <font>
      <u/>
      <sz val="11"/>
      <color theme="10"/>
      <name val="Calibri"/>
      <family val="2"/>
      <scheme val="minor"/>
    </font>
    <font>
      <sz val="10"/>
      <color theme="10"/>
      <name val="Times New Roman"/>
      <family val="1"/>
    </font>
    <font>
      <u/>
      <sz val="10"/>
      <color theme="10"/>
      <name val="Times New Roman"/>
      <family val="1"/>
    </font>
    <font>
      <b/>
      <i/>
      <sz val="10"/>
      <name val="Times New Roman"/>
      <family val="1"/>
    </font>
    <font>
      <sz val="9.5"/>
      <name val="Times New Roman"/>
      <family val="1"/>
    </font>
    <font>
      <i/>
      <sz val="9.5"/>
      <name val="Times New Roman"/>
      <family val="1"/>
    </font>
    <font>
      <sz val="9.5"/>
      <color theme="1"/>
      <name val="Times New Roman"/>
      <family val="1"/>
    </font>
    <font>
      <i/>
      <sz val="9.5"/>
      <color theme="1"/>
      <name val="Times New Roman"/>
      <family val="1"/>
    </font>
    <font>
      <b/>
      <sz val="9.5"/>
      <color theme="1"/>
      <name val="Times New Roman"/>
      <family val="1"/>
    </font>
    <font>
      <b/>
      <sz val="12"/>
      <color theme="1"/>
      <name val="Times New Roman"/>
      <family val="1"/>
    </font>
    <font>
      <i/>
      <sz val="10"/>
      <color theme="1"/>
      <name val="Times New Roman"/>
      <family val="1"/>
    </font>
    <font>
      <u/>
      <sz val="9.5"/>
      <color theme="10"/>
      <name val="Times New Roman"/>
      <family val="1"/>
    </font>
    <font>
      <b/>
      <sz val="11"/>
      <color theme="1"/>
      <name val="Times New Roman"/>
      <family val="1"/>
    </font>
  </fonts>
  <fills count="1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E1E1"/>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FFC9E4"/>
        <bgColor indexed="64"/>
      </patternFill>
    </fill>
  </fills>
  <borders count="43">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28" fillId="0" borderId="0" applyNumberFormat="0" applyFill="0" applyBorder="0" applyAlignment="0" applyProtection="0"/>
  </cellStyleXfs>
  <cellXfs count="640">
    <xf numFmtId="0" fontId="0" fillId="0" borderId="0" xfId="0"/>
    <xf numFmtId="0" fontId="1" fillId="0" borderId="0" xfId="0" applyFont="1"/>
    <xf numFmtId="0" fontId="0" fillId="0" borderId="0" xfId="0" applyAlignment="1">
      <alignment vertical="top"/>
    </xf>
    <xf numFmtId="0" fontId="6" fillId="0" borderId="0" xfId="0" applyFont="1" applyAlignment="1">
      <alignment horizontal="center" vertical="top"/>
    </xf>
    <xf numFmtId="0" fontId="6" fillId="0" borderId="0" xfId="0" applyFont="1" applyAlignment="1">
      <alignment horizontal="left" vertical="top"/>
    </xf>
    <xf numFmtId="0" fontId="6" fillId="0" borderId="2" xfId="0" applyFont="1" applyBorder="1" applyAlignment="1">
      <alignment horizontal="left" vertical="top"/>
    </xf>
    <xf numFmtId="0" fontId="6" fillId="0" borderId="0" xfId="0" applyFont="1" applyBorder="1" applyAlignment="1">
      <alignment vertical="top" wrapText="1"/>
    </xf>
    <xf numFmtId="0" fontId="1" fillId="0" borderId="0" xfId="0" applyFont="1" applyAlignment="1">
      <alignment vertical="top"/>
    </xf>
    <xf numFmtId="0" fontId="5" fillId="0" borderId="2" xfId="0" applyFont="1" applyBorder="1" applyAlignment="1">
      <alignment horizontal="left" vertical="top"/>
    </xf>
    <xf numFmtId="0" fontId="1" fillId="0" borderId="0" xfId="0" applyFont="1" applyAlignment="1">
      <alignment vertical="top" wrapText="1"/>
    </xf>
    <xf numFmtId="0" fontId="6" fillId="0" borderId="0" xfId="0" applyFont="1"/>
    <xf numFmtId="0" fontId="5" fillId="0" borderId="2" xfId="0" applyFont="1" applyBorder="1" applyAlignment="1">
      <alignment horizontal="right" vertical="top"/>
    </xf>
    <xf numFmtId="0" fontId="0" fillId="0" borderId="0" xfId="0" applyFill="1"/>
    <xf numFmtId="0" fontId="6" fillId="0" borderId="0" xfId="0" applyFont="1" applyAlignment="1">
      <alignment vertical="top"/>
    </xf>
    <xf numFmtId="0" fontId="6" fillId="0" borderId="0" xfId="0" applyFont="1" applyBorder="1" applyAlignment="1">
      <alignment horizontal="center" vertical="top"/>
    </xf>
    <xf numFmtId="0" fontId="5" fillId="0" borderId="2" xfId="0" applyFont="1" applyFill="1" applyBorder="1" applyAlignment="1">
      <alignment horizontal="left" vertical="top"/>
    </xf>
    <xf numFmtId="0" fontId="6" fillId="0" borderId="0" xfId="0" applyFont="1" applyAlignment="1">
      <alignmen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13" fillId="0" borderId="0" xfId="0" applyFont="1" applyAlignment="1">
      <alignment vertical="top" wrapText="1"/>
    </xf>
    <xf numFmtId="0" fontId="6" fillId="0" borderId="0" xfId="0" applyFont="1" applyFill="1" applyAlignment="1">
      <alignment vertical="top" wrapText="1"/>
    </xf>
    <xf numFmtId="0" fontId="2" fillId="0" borderId="0" xfId="0" applyFont="1" applyAlignment="1">
      <alignment vertical="top" wrapText="1"/>
    </xf>
    <xf numFmtId="0" fontId="12"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0" fontId="1" fillId="0" borderId="0" xfId="0" applyFont="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wrapText="1"/>
    </xf>
    <xf numFmtId="0" fontId="2" fillId="0" borderId="0" xfId="0" applyFont="1" applyFill="1" applyBorder="1" applyAlignment="1">
      <alignment vertical="top" wrapText="1"/>
    </xf>
    <xf numFmtId="0" fontId="6" fillId="0" borderId="0" xfId="0" applyFont="1" applyAlignment="1">
      <alignment horizontal="left" vertical="top" wrapText="1"/>
    </xf>
    <xf numFmtId="0" fontId="6" fillId="0" borderId="0" xfId="0" applyFont="1" applyFill="1"/>
    <xf numFmtId="0" fontId="16" fillId="0" borderId="0" xfId="0" applyFont="1"/>
    <xf numFmtId="0" fontId="1" fillId="0" borderId="0" xfId="0" applyFont="1" applyFill="1" applyBorder="1"/>
    <xf numFmtId="0" fontId="9" fillId="0" borderId="0" xfId="0" applyFont="1" applyAlignment="1">
      <alignment horizontal="left" vertical="top"/>
    </xf>
    <xf numFmtId="0" fontId="5" fillId="0" borderId="0" xfId="0" applyFont="1" applyAlignment="1">
      <alignment horizontal="left" vertical="top"/>
    </xf>
    <xf numFmtId="0" fontId="0" fillId="0" borderId="0" xfId="0" applyFill="1" applyBorder="1"/>
    <xf numFmtId="0" fontId="5" fillId="5" borderId="7" xfId="0" applyFont="1" applyFill="1" applyBorder="1" applyAlignment="1">
      <alignment vertical="top" wrapText="1"/>
    </xf>
    <xf numFmtId="0" fontId="6" fillId="0" borderId="2" xfId="0" applyFont="1" applyBorder="1" applyAlignment="1">
      <alignment horizontal="right" vertical="top"/>
    </xf>
    <xf numFmtId="0" fontId="2" fillId="0" borderId="0" xfId="0" applyFont="1" applyAlignment="1">
      <alignment wrapText="1"/>
    </xf>
    <xf numFmtId="0" fontId="5" fillId="0" borderId="2" xfId="0" applyFont="1" applyBorder="1" applyAlignment="1">
      <alignment horizontal="right" vertical="top" wrapText="1"/>
    </xf>
    <xf numFmtId="0" fontId="6" fillId="5" borderId="7" xfId="0" applyFont="1" applyFill="1" applyBorder="1" applyAlignment="1">
      <alignment vertical="top" wrapText="1"/>
    </xf>
    <xf numFmtId="0" fontId="6" fillId="5" borderId="7" xfId="0" applyFont="1" applyFill="1" applyBorder="1" applyAlignment="1">
      <alignment horizontal="left" vertical="center" wrapText="1"/>
    </xf>
    <xf numFmtId="0" fontId="6" fillId="5" borderId="7" xfId="0" applyFont="1" applyFill="1" applyBorder="1" applyAlignment="1">
      <alignment horizontal="left" vertical="top" wrapText="1"/>
    </xf>
    <xf numFmtId="0" fontId="1" fillId="5" borderId="7" xfId="0" applyFont="1" applyFill="1" applyBorder="1" applyAlignment="1">
      <alignment vertical="top" wrapText="1"/>
    </xf>
    <xf numFmtId="0" fontId="6" fillId="0" borderId="0" xfId="0" applyFont="1" applyBorder="1" applyAlignment="1">
      <alignment horizontal="center" vertical="center"/>
    </xf>
    <xf numFmtId="0" fontId="6" fillId="0" borderId="0" xfId="0" applyFont="1" applyAlignment="1">
      <alignment horizontal="right" vertical="top" wrapText="1"/>
    </xf>
    <xf numFmtId="0" fontId="6" fillId="0" borderId="0" xfId="0" applyFont="1" applyAlignment="1">
      <alignment horizontal="right" vertical="top"/>
    </xf>
    <xf numFmtId="0" fontId="3" fillId="0" borderId="0" xfId="0" applyFont="1" applyFill="1" applyBorder="1" applyAlignment="1">
      <alignment horizontal="right" vertical="top" wrapText="1"/>
    </xf>
    <xf numFmtId="0" fontId="6" fillId="0" borderId="0" xfId="0" applyFont="1" applyFill="1" applyAlignment="1">
      <alignment horizontal="right" vertical="top"/>
    </xf>
    <xf numFmtId="0" fontId="2" fillId="0" borderId="0" xfId="0" applyFont="1" applyAlignment="1">
      <alignment horizontal="right" vertical="top"/>
    </xf>
    <xf numFmtId="0" fontId="2" fillId="0" borderId="0" xfId="0" applyFont="1" applyFill="1" applyAlignment="1">
      <alignment horizontal="right" vertical="top"/>
    </xf>
    <xf numFmtId="0" fontId="6" fillId="0" borderId="0" xfId="0" applyFont="1" applyBorder="1" applyAlignment="1">
      <alignment horizontal="right" vertical="top"/>
    </xf>
    <xf numFmtId="0" fontId="6" fillId="0" borderId="0" xfId="0" applyFont="1" applyBorder="1" applyAlignment="1">
      <alignment horizontal="left" vertical="top"/>
    </xf>
    <xf numFmtId="0" fontId="5" fillId="0" borderId="2" xfId="0" applyFont="1" applyBorder="1" applyAlignment="1">
      <alignment horizontal="left" vertical="top" wrapText="1"/>
    </xf>
    <xf numFmtId="0" fontId="6" fillId="0" borderId="0" xfId="0" applyFont="1" applyAlignment="1">
      <alignment horizontal="center" vertical="top" wrapText="1"/>
    </xf>
    <xf numFmtId="0" fontId="12" fillId="0" borderId="0" xfId="0" applyFont="1" applyAlignment="1">
      <alignment horizontal="center" vertical="top" wrapText="1"/>
    </xf>
    <xf numFmtId="0" fontId="13" fillId="0" borderId="0" xfId="0" applyFont="1" applyAlignment="1">
      <alignment horizontal="center" vertical="top" wrapText="1"/>
    </xf>
    <xf numFmtId="0" fontId="6" fillId="0" borderId="0" xfId="0" applyFont="1" applyFill="1" applyBorder="1" applyAlignment="1">
      <alignment vertical="top" wrapText="1"/>
    </xf>
    <xf numFmtId="0" fontId="1" fillId="9" borderId="7" xfId="0" applyFont="1" applyFill="1" applyBorder="1" applyAlignment="1">
      <alignment horizontal="left" vertical="top" wrapText="1"/>
    </xf>
    <xf numFmtId="0" fontId="6" fillId="9" borderId="7" xfId="0" applyFont="1" applyFill="1" applyBorder="1" applyAlignment="1">
      <alignment horizontal="left" vertical="top" wrapText="1"/>
    </xf>
    <xf numFmtId="0" fontId="6" fillId="9" borderId="7" xfId="0" applyFont="1" applyFill="1" applyBorder="1" applyAlignment="1">
      <alignment vertical="top" wrapText="1"/>
    </xf>
    <xf numFmtId="0" fontId="6" fillId="0" borderId="1" xfId="0" applyFont="1" applyBorder="1" applyAlignment="1">
      <alignment vertical="top"/>
    </xf>
    <xf numFmtId="0" fontId="5" fillId="0" borderId="0" xfId="0" applyFont="1" applyAlignment="1">
      <alignment vertical="top"/>
    </xf>
    <xf numFmtId="0" fontId="6" fillId="0" borderId="0" xfId="0" applyFont="1" applyBorder="1" applyAlignment="1">
      <alignment vertical="top"/>
    </xf>
    <xf numFmtId="0" fontId="6" fillId="0" borderId="2" xfId="0" applyFont="1" applyBorder="1" applyAlignment="1">
      <alignment horizontal="right" vertical="top" wrapText="1"/>
    </xf>
    <xf numFmtId="0" fontId="2" fillId="5" borderId="7" xfId="0" applyFont="1" applyFill="1" applyBorder="1" applyAlignment="1">
      <alignment horizontal="left" vertical="top" wrapText="1"/>
    </xf>
    <xf numFmtId="0" fontId="5" fillId="0" borderId="2" xfId="0" applyFont="1" applyBorder="1" applyAlignment="1">
      <alignment horizontal="right" vertical="top" wrapText="1"/>
    </xf>
    <xf numFmtId="0" fontId="14" fillId="7" borderId="10" xfId="0" applyFont="1" applyFill="1" applyBorder="1" applyAlignment="1">
      <alignment horizontal="center" vertical="center" wrapText="1"/>
    </xf>
    <xf numFmtId="0" fontId="1" fillId="0" borderId="0" xfId="0" applyFont="1" applyFill="1" applyBorder="1" applyAlignment="1">
      <alignment vertical="top"/>
    </xf>
    <xf numFmtId="0" fontId="0" fillId="0" borderId="0" xfId="0" applyFill="1" applyBorder="1" applyAlignment="1">
      <alignment vertical="top"/>
    </xf>
    <xf numFmtId="0" fontId="6" fillId="0" borderId="0" xfId="0" applyFont="1" applyFill="1" applyAlignment="1">
      <alignment horizontal="center" vertical="top" wrapText="1"/>
    </xf>
    <xf numFmtId="0" fontId="10" fillId="0" borderId="0" xfId="0" applyFont="1" applyFill="1" applyAlignment="1">
      <alignment horizontal="center" vertical="top" wrapText="1"/>
    </xf>
    <xf numFmtId="0" fontId="0" fillId="0" borderId="0" xfId="0" applyFill="1" applyAlignment="1">
      <alignment vertical="top"/>
    </xf>
    <xf numFmtId="0" fontId="6" fillId="0" borderId="7" xfId="0" applyFont="1" applyBorder="1" applyAlignment="1">
      <alignment horizontal="right" vertical="top"/>
    </xf>
    <xf numFmtId="0" fontId="6" fillId="0" borderId="0" xfId="0" applyFont="1" applyBorder="1" applyAlignment="1">
      <alignment horizontal="center" vertical="top"/>
    </xf>
    <xf numFmtId="0" fontId="6" fillId="0" borderId="22" xfId="0" applyFont="1" applyBorder="1" applyAlignment="1">
      <alignment vertical="top"/>
    </xf>
    <xf numFmtId="0" fontId="6" fillId="0" borderId="7" xfId="0" applyFont="1" applyBorder="1" applyAlignment="1">
      <alignment vertical="top" wrapText="1"/>
    </xf>
    <xf numFmtId="0" fontId="6" fillId="0" borderId="0" xfId="0" applyFont="1" applyFill="1" applyBorder="1" applyAlignment="1">
      <alignment horizontal="right" vertical="top"/>
    </xf>
    <xf numFmtId="0" fontId="6" fillId="0" borderId="0" xfId="0" applyFont="1" applyFill="1" applyBorder="1"/>
    <xf numFmtId="0" fontId="1" fillId="0" borderId="0" xfId="0" applyFont="1" applyFill="1"/>
    <xf numFmtId="0" fontId="1" fillId="5" borderId="7" xfId="0" applyFont="1" applyFill="1" applyBorder="1" applyAlignment="1">
      <alignment horizontal="left"/>
    </xf>
    <xf numFmtId="0" fontId="18" fillId="0" borderId="0" xfId="0" applyFont="1"/>
    <xf numFmtId="0" fontId="14" fillId="4" borderId="1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6" fillId="0" borderId="3" xfId="0" applyFont="1" applyBorder="1" applyAlignment="1">
      <alignment horizontal="right" vertical="top"/>
    </xf>
    <xf numFmtId="0" fontId="6" fillId="0" borderId="4" xfId="0" applyFont="1" applyBorder="1" applyAlignment="1">
      <alignment horizontal="right" vertical="top"/>
    </xf>
    <xf numFmtId="0" fontId="6" fillId="0" borderId="4" xfId="0" applyFont="1" applyBorder="1" applyAlignment="1">
      <alignment vertical="top"/>
    </xf>
    <xf numFmtId="0" fontId="6" fillId="0" borderId="5" xfId="0" applyFont="1" applyBorder="1" applyAlignment="1">
      <alignment vertical="top"/>
    </xf>
    <xf numFmtId="0" fontId="6" fillId="0" borderId="0" xfId="0" applyFont="1" applyBorder="1" applyAlignment="1">
      <alignment horizontal="center" vertical="center" wrapText="1"/>
    </xf>
    <xf numFmtId="0" fontId="6" fillId="0" borderId="2" xfId="0" applyFont="1" applyBorder="1" applyAlignment="1">
      <alignment horizontal="left" vertical="top"/>
    </xf>
    <xf numFmtId="0" fontId="6" fillId="0" borderId="0" xfId="0" applyFont="1" applyBorder="1" applyAlignment="1">
      <alignment horizontal="left" vertical="top"/>
    </xf>
    <xf numFmtId="0" fontId="22" fillId="12" borderId="7" xfId="0" applyFont="1" applyFill="1" applyBorder="1" applyAlignment="1">
      <alignment horizontal="center" vertical="top"/>
    </xf>
    <xf numFmtId="0" fontId="5" fillId="11" borderId="7" xfId="0" applyFont="1" applyFill="1" applyBorder="1" applyAlignment="1">
      <alignment horizontal="center" vertical="top"/>
    </xf>
    <xf numFmtId="0" fontId="5" fillId="13" borderId="7" xfId="0" applyFont="1" applyFill="1" applyBorder="1" applyAlignment="1">
      <alignment horizontal="center" vertical="top"/>
    </xf>
    <xf numFmtId="0" fontId="1" fillId="11" borderId="7"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23" fillId="12" borderId="7" xfId="0" applyFont="1" applyFill="1" applyBorder="1" applyAlignment="1">
      <alignment horizontal="left" vertical="center" wrapText="1"/>
    </xf>
    <xf numFmtId="0" fontId="6" fillId="11" borderId="7" xfId="0" applyFont="1" applyFill="1" applyBorder="1" applyAlignment="1">
      <alignment horizontal="left" wrapText="1"/>
    </xf>
    <xf numFmtId="0" fontId="6" fillId="13" borderId="7" xfId="0" applyFont="1" applyFill="1" applyBorder="1" applyAlignment="1">
      <alignment horizontal="left" wrapText="1"/>
    </xf>
    <xf numFmtId="0" fontId="21" fillId="12" borderId="7" xfId="0" applyFont="1" applyFill="1" applyBorder="1" applyAlignment="1">
      <alignment horizontal="left" wrapText="1"/>
    </xf>
    <xf numFmtId="0" fontId="6" fillId="0" borderId="2" xfId="0" applyFont="1" applyBorder="1" applyAlignment="1">
      <alignment horizontal="left" vertical="top"/>
    </xf>
    <xf numFmtId="0" fontId="6" fillId="0" borderId="0" xfId="0" applyFont="1" applyBorder="1" applyAlignment="1">
      <alignment horizontal="left" vertical="top"/>
    </xf>
    <xf numFmtId="0" fontId="5" fillId="0" borderId="0" xfId="0" applyFont="1" applyAlignment="1">
      <alignment vertical="top" wrapText="1"/>
    </xf>
    <xf numFmtId="0" fontId="3" fillId="14" borderId="7" xfId="0" applyFont="1" applyFill="1" applyBorder="1" applyAlignment="1">
      <alignment horizontal="center" vertical="top"/>
    </xf>
    <xf numFmtId="0" fontId="24" fillId="14" borderId="7" xfId="0" applyFont="1" applyFill="1" applyBorder="1" applyAlignment="1">
      <alignment horizontal="left" vertical="center" wrapText="1"/>
    </xf>
    <xf numFmtId="0" fontId="2" fillId="14" borderId="7" xfId="0" applyFont="1" applyFill="1" applyBorder="1" applyAlignment="1">
      <alignment horizontal="left" wrapText="1"/>
    </xf>
    <xf numFmtId="0" fontId="14" fillId="4" borderId="13" xfId="0" applyFont="1" applyFill="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top"/>
    </xf>
    <xf numFmtId="0" fontId="8" fillId="0" borderId="0" xfId="0" applyFont="1" applyFill="1" applyAlignment="1">
      <alignment vertical="top"/>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19" fillId="0" borderId="0" xfId="0" applyFont="1" applyAlignment="1">
      <alignment vertical="top" wrapText="1"/>
    </xf>
    <xf numFmtId="0" fontId="0" fillId="0" borderId="0" xfId="0" applyAlignment="1">
      <alignment wrapText="1"/>
    </xf>
    <xf numFmtId="0" fontId="16" fillId="0" borderId="0" xfId="0" applyFont="1" applyAlignment="1">
      <alignment vertical="top"/>
    </xf>
    <xf numFmtId="0" fontId="21" fillId="12" borderId="7" xfId="0" applyFont="1" applyFill="1" applyBorder="1" applyAlignment="1">
      <alignment horizontal="left" vertical="top" wrapText="1"/>
    </xf>
    <xf numFmtId="0" fontId="2" fillId="14" borderId="7" xfId="0" applyFont="1" applyFill="1" applyBorder="1" applyAlignment="1">
      <alignment horizontal="left" vertical="top" wrapText="1"/>
    </xf>
    <xf numFmtId="0" fontId="6" fillId="11" borderId="7" xfId="0" applyFont="1" applyFill="1" applyBorder="1" applyAlignment="1">
      <alignment horizontal="left" vertical="top" wrapText="1"/>
    </xf>
    <xf numFmtId="0" fontId="6" fillId="13" borderId="7" xfId="0" applyFont="1" applyFill="1" applyBorder="1" applyAlignment="1">
      <alignment horizontal="left" vertical="top" wrapText="1"/>
    </xf>
    <xf numFmtId="0" fontId="10" fillId="0" borderId="0" xfId="0" applyFont="1" applyAlignment="1">
      <alignment vertical="top" wrapText="1"/>
    </xf>
    <xf numFmtId="0" fontId="6" fillId="0" borderId="7" xfId="0" applyFont="1" applyBorder="1" applyAlignment="1">
      <alignment horizontal="right" vertical="top"/>
    </xf>
    <xf numFmtId="0" fontId="6" fillId="0" borderId="2" xfId="0" applyFont="1" applyBorder="1" applyAlignment="1">
      <alignment horizontal="left" vertical="top" wrapText="1"/>
    </xf>
    <xf numFmtId="0" fontId="6" fillId="0" borderId="0" xfId="0" applyFont="1" applyBorder="1" applyAlignment="1">
      <alignment horizontal="center" vertical="top"/>
    </xf>
    <xf numFmtId="0" fontId="5" fillId="0" borderId="0" xfId="0" applyFont="1" applyAlignment="1">
      <alignment horizontal="right" vertical="top"/>
    </xf>
    <xf numFmtId="0" fontId="5" fillId="0" borderId="2" xfId="0" applyFont="1" applyFill="1" applyBorder="1" applyAlignment="1">
      <alignment horizontal="right" vertical="top" wrapText="1"/>
    </xf>
    <xf numFmtId="0" fontId="25" fillId="0" borderId="0" xfId="0" applyFont="1" applyAlignment="1">
      <alignment wrapText="1"/>
    </xf>
    <xf numFmtId="0" fontId="12" fillId="0" borderId="2" xfId="0" applyFont="1" applyBorder="1" applyAlignment="1">
      <alignment horizontal="left" vertical="top" wrapText="1"/>
    </xf>
    <xf numFmtId="0" fontId="10" fillId="0" borderId="2" xfId="0" applyFont="1" applyBorder="1" applyAlignment="1">
      <alignment horizontal="left" vertical="top" wrapText="1"/>
    </xf>
    <xf numFmtId="0" fontId="6" fillId="0" borderId="0" xfId="0" applyFont="1" applyFill="1" applyBorder="1" applyAlignment="1">
      <alignment horizontal="left" vertical="top" wrapText="1"/>
    </xf>
    <xf numFmtId="0" fontId="26" fillId="0" borderId="2" xfId="0" applyFont="1" applyBorder="1" applyAlignment="1">
      <alignment horizontal="left" vertical="top" wrapText="1"/>
    </xf>
    <xf numFmtId="0" fontId="6" fillId="0" borderId="7" xfId="0" applyFont="1" applyBorder="1" applyAlignment="1">
      <alignment horizontal="center" vertical="top" wrapText="1"/>
    </xf>
    <xf numFmtId="0" fontId="27" fillId="0" borderId="2" xfId="0" applyFont="1" applyBorder="1" applyAlignment="1">
      <alignment horizontal="left" vertical="top" wrapText="1"/>
    </xf>
    <xf numFmtId="0" fontId="6" fillId="0" borderId="11" xfId="0" applyFont="1" applyBorder="1" applyAlignment="1">
      <alignment horizontal="center" vertical="top" wrapText="1"/>
    </xf>
    <xf numFmtId="0" fontId="5" fillId="0" borderId="12" xfId="0" applyFont="1" applyBorder="1" applyAlignment="1">
      <alignment vertical="top" wrapText="1"/>
    </xf>
    <xf numFmtId="0" fontId="5" fillId="0" borderId="7" xfId="0" applyFont="1" applyBorder="1" applyAlignment="1">
      <alignment horizontal="center" vertical="top" wrapText="1"/>
    </xf>
    <xf numFmtId="0" fontId="0" fillId="0" borderId="0" xfId="0" applyAlignment="1"/>
    <xf numFmtId="0" fontId="6" fillId="0" borderId="0" xfId="0" applyFont="1" applyBorder="1" applyAlignment="1">
      <alignment horizontal="left" vertical="top"/>
    </xf>
    <xf numFmtId="0" fontId="14" fillId="7" borderId="16"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Border="1" applyAlignment="1">
      <alignment vertical="top" wrapText="1"/>
    </xf>
    <xf numFmtId="0" fontId="6" fillId="0" borderId="12" xfId="0" applyFont="1" applyBorder="1" applyAlignment="1">
      <alignment horizontal="center" vertical="center" wrapText="1"/>
    </xf>
    <xf numFmtId="0" fontId="6" fillId="3" borderId="31" xfId="0" applyFont="1" applyFill="1" applyBorder="1" applyAlignment="1">
      <alignment vertical="top" wrapText="1"/>
    </xf>
    <xf numFmtId="0" fontId="6" fillId="3" borderId="7" xfId="0" applyFont="1" applyFill="1" applyBorder="1" applyAlignment="1">
      <alignment vertical="top" wrapText="1"/>
    </xf>
    <xf numFmtId="0" fontId="6" fillId="0" borderId="11" xfId="0" applyFont="1" applyBorder="1" applyAlignment="1">
      <alignment vertical="top"/>
    </xf>
    <xf numFmtId="0" fontId="6" fillId="0" borderId="7" xfId="0" applyFont="1" applyBorder="1" applyAlignment="1">
      <alignment horizontal="center" vertical="center" wrapText="1"/>
    </xf>
    <xf numFmtId="0" fontId="6" fillId="0" borderId="12" xfId="0" applyFont="1" applyBorder="1" applyAlignment="1">
      <alignment horizontal="center" vertical="top" wrapText="1"/>
    </xf>
    <xf numFmtId="0" fontId="6"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1" xfId="0" applyFont="1" applyBorder="1" applyAlignment="1">
      <alignment vertical="top" wrapText="1"/>
    </xf>
    <xf numFmtId="0" fontId="6" fillId="0" borderId="22" xfId="0" applyFont="1" applyBorder="1" applyAlignment="1">
      <alignment horizontal="center" vertical="top" wrapText="1"/>
    </xf>
    <xf numFmtId="0" fontId="6" fillId="0" borderId="12" xfId="0" applyFont="1" applyBorder="1" applyAlignment="1">
      <alignment vertical="top" wrapText="1"/>
    </xf>
    <xf numFmtId="0" fontId="6" fillId="0" borderId="11" xfId="0" applyFont="1" applyFill="1" applyBorder="1" applyAlignment="1">
      <alignment horizontal="center" vertical="center" wrapText="1"/>
    </xf>
    <xf numFmtId="0" fontId="6" fillId="0" borderId="11" xfId="0" applyFont="1" applyBorder="1" applyAlignment="1">
      <alignment horizontal="center" vertical="center"/>
    </xf>
    <xf numFmtId="0" fontId="10" fillId="0" borderId="11" xfId="0" applyFont="1" applyFill="1" applyBorder="1" applyAlignment="1">
      <alignment horizontal="center" vertical="center" wrapText="1"/>
    </xf>
    <xf numFmtId="0" fontId="6" fillId="0" borderId="12" xfId="0" applyFont="1" applyBorder="1" applyAlignment="1">
      <alignment wrapText="1"/>
    </xf>
    <xf numFmtId="0" fontId="1" fillId="0" borderId="11" xfId="0" applyFont="1" applyBorder="1" applyAlignment="1">
      <alignment horizontal="center" vertical="top" wrapText="1"/>
    </xf>
    <xf numFmtId="0" fontId="2" fillId="0" borderId="12" xfId="0" applyFont="1" applyBorder="1" applyAlignment="1">
      <alignment vertical="top" wrapText="1"/>
    </xf>
    <xf numFmtId="0" fontId="2" fillId="0" borderId="22" xfId="0" applyFont="1" applyBorder="1" applyAlignment="1">
      <alignment vertical="top"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5" fillId="0" borderId="22" xfId="0" applyFont="1" applyBorder="1" applyAlignment="1">
      <alignment vertical="top" wrapText="1"/>
    </xf>
    <xf numFmtId="0" fontId="6" fillId="0" borderId="31" xfId="0" applyFont="1" applyBorder="1" applyAlignment="1">
      <alignment horizontal="center" vertical="center"/>
    </xf>
    <xf numFmtId="0" fontId="6" fillId="0" borderId="24"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11" xfId="0" applyFont="1" applyFill="1" applyBorder="1" applyAlignment="1">
      <alignment horizontal="center" vertical="center"/>
    </xf>
    <xf numFmtId="0" fontId="1" fillId="0" borderId="12" xfId="0" applyFont="1" applyBorder="1" applyAlignment="1">
      <alignment vertical="top"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24"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1" xfId="1" applyFont="1" applyFill="1" applyBorder="1" applyAlignment="1">
      <alignment horizontal="center" vertical="center" wrapText="1"/>
    </xf>
    <xf numFmtId="0" fontId="30" fillId="0" borderId="6" xfId="1" applyFont="1" applyBorder="1" applyAlignment="1">
      <alignment horizontal="center" vertical="center"/>
    </xf>
    <xf numFmtId="0" fontId="30" fillId="0" borderId="17" xfId="1" applyFont="1" applyBorder="1" applyAlignment="1">
      <alignment horizontal="center" vertical="center" wrapText="1"/>
    </xf>
    <xf numFmtId="0" fontId="30" fillId="0" borderId="20" xfId="1" applyFont="1" applyBorder="1" applyAlignment="1">
      <alignment horizontal="center" vertical="center" wrapText="1"/>
    </xf>
    <xf numFmtId="0" fontId="30" fillId="0" borderId="11" xfId="1" applyFont="1" applyBorder="1" applyAlignment="1">
      <alignment horizontal="center" vertical="center"/>
    </xf>
    <xf numFmtId="0" fontId="0" fillId="0" borderId="0" xfId="0" applyAlignment="1">
      <alignment horizontal="center" vertical="center"/>
    </xf>
    <xf numFmtId="0" fontId="6" fillId="0" borderId="0" xfId="0" applyFont="1" applyAlignment="1">
      <alignment vertical="center" wrapText="1"/>
    </xf>
    <xf numFmtId="0" fontId="6" fillId="0" borderId="0" xfId="0" applyFont="1" applyFill="1" applyBorder="1" applyAlignment="1">
      <alignment vertical="center" wrapText="1"/>
    </xf>
    <xf numFmtId="0" fontId="6" fillId="0" borderId="0" xfId="0" applyFont="1" applyAlignment="1">
      <alignment vertical="top" wrapText="1"/>
    </xf>
    <xf numFmtId="0" fontId="30" fillId="0" borderId="20" xfId="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6" fillId="0" borderId="0" xfId="0" applyFont="1" applyAlignment="1">
      <alignment vertical="top" wrapText="1"/>
    </xf>
    <xf numFmtId="0" fontId="6" fillId="0" borderId="0" xfId="0" applyFont="1" applyAlignment="1">
      <alignment vertical="top"/>
    </xf>
    <xf numFmtId="0" fontId="31" fillId="6" borderId="10" xfId="0" applyFont="1" applyFill="1" applyBorder="1" applyAlignment="1">
      <alignment horizontal="center" vertical="center" wrapText="1"/>
    </xf>
    <xf numFmtId="0" fontId="3" fillId="0" borderId="2" xfId="0" applyFont="1" applyBorder="1" applyAlignment="1">
      <alignment horizontal="left" vertical="top"/>
    </xf>
    <xf numFmtId="0" fontId="2" fillId="0" borderId="0" xfId="0" applyFont="1" applyAlignment="1">
      <alignment vertical="top"/>
    </xf>
    <xf numFmtId="0" fontId="2" fillId="0" borderId="2" xfId="0" applyFont="1" applyBorder="1" applyAlignment="1">
      <alignment horizontal="right" vertical="top"/>
    </xf>
    <xf numFmtId="0" fontId="2" fillId="0" borderId="0" xfId="0" applyFont="1" applyBorder="1" applyAlignment="1">
      <alignment horizontal="center" vertical="top"/>
    </xf>
    <xf numFmtId="0" fontId="2" fillId="0" borderId="0" xfId="0" applyFont="1" applyBorder="1" applyAlignment="1">
      <alignment horizontal="right" vertical="top"/>
    </xf>
    <xf numFmtId="0" fontId="2" fillId="0" borderId="0" xfId="0" applyFont="1" applyAlignment="1">
      <alignment horizontal="left" vertical="top"/>
    </xf>
    <xf numFmtId="0" fontId="2" fillId="0" borderId="2" xfId="0" applyFont="1" applyBorder="1" applyAlignment="1">
      <alignment horizontal="right" vertical="top" wrapText="1"/>
    </xf>
    <xf numFmtId="0" fontId="2" fillId="0" borderId="1" xfId="0" applyFont="1" applyBorder="1" applyAlignment="1">
      <alignment vertical="top"/>
    </xf>
    <xf numFmtId="0" fontId="3" fillId="0" borderId="2" xfId="0" applyFont="1" applyBorder="1" applyAlignment="1">
      <alignment horizontal="right" vertical="top"/>
    </xf>
    <xf numFmtId="0" fontId="6" fillId="0" borderId="0" xfId="0" applyFont="1" applyBorder="1" applyAlignment="1"/>
    <xf numFmtId="0" fontId="32" fillId="0" borderId="2" xfId="0" applyFont="1" applyBorder="1" applyAlignment="1">
      <alignment horizontal="right" vertical="top" wrapText="1"/>
    </xf>
    <xf numFmtId="0" fontId="32" fillId="0" borderId="2" xfId="0" applyFont="1" applyBorder="1" applyAlignment="1">
      <alignment horizontal="right" vertical="top"/>
    </xf>
    <xf numFmtId="0" fontId="34" fillId="0" borderId="2" xfId="0" applyFont="1" applyBorder="1" applyAlignment="1">
      <alignment horizontal="right" vertical="top" wrapText="1"/>
    </xf>
    <xf numFmtId="0" fontId="34" fillId="0" borderId="2" xfId="0" applyFont="1" applyBorder="1" applyAlignment="1">
      <alignment horizontal="right" vertical="top"/>
    </xf>
    <xf numFmtId="0" fontId="5" fillId="0" borderId="0" xfId="0" applyFont="1" applyBorder="1" applyAlignment="1">
      <alignment horizontal="right" vertical="top"/>
    </xf>
    <xf numFmtId="0" fontId="34" fillId="0" borderId="0" xfId="0" applyFont="1" applyAlignment="1">
      <alignment vertical="top"/>
    </xf>
    <xf numFmtId="0" fontId="36" fillId="0" borderId="2" xfId="0" applyFont="1" applyBorder="1" applyAlignment="1">
      <alignment horizontal="right" vertical="top"/>
    </xf>
    <xf numFmtId="0" fontId="34" fillId="0" borderId="0" xfId="0" applyFont="1" applyBorder="1" applyAlignment="1">
      <alignment vertical="top"/>
    </xf>
    <xf numFmtId="0" fontId="36" fillId="0" borderId="2" xfId="0" applyFont="1" applyBorder="1" applyAlignment="1">
      <alignment horizontal="left" vertical="top" wrapText="1"/>
    </xf>
    <xf numFmtId="0" fontId="34" fillId="0" borderId="2" xfId="0" applyFont="1" applyBorder="1" applyAlignment="1">
      <alignment horizontal="center" vertical="top"/>
    </xf>
    <xf numFmtId="0" fontId="34" fillId="0" borderId="0" xfId="0" applyFont="1" applyAlignment="1">
      <alignment horizontal="left" vertical="top"/>
    </xf>
    <xf numFmtId="0" fontId="6" fillId="0" borderId="5" xfId="0" applyFont="1" applyBorder="1" applyAlignment="1">
      <alignment horizontal="left" vertical="top" wrapText="1"/>
    </xf>
    <xf numFmtId="0" fontId="6" fillId="0" borderId="0" xfId="0" applyFont="1" applyAlignment="1">
      <alignment vertical="top"/>
    </xf>
    <xf numFmtId="0" fontId="6" fillId="0" borderId="0" xfId="0" applyFont="1" applyAlignment="1">
      <alignment vertical="top" wrapText="1"/>
    </xf>
    <xf numFmtId="0" fontId="34" fillId="0" borderId="0" xfId="0" applyFont="1" applyBorder="1" applyAlignment="1">
      <alignment horizontal="right" vertical="top"/>
    </xf>
    <xf numFmtId="0" fontId="5" fillId="0" borderId="0" xfId="0" applyFont="1" applyBorder="1" applyAlignment="1">
      <alignment horizontal="left" vertical="top"/>
    </xf>
    <xf numFmtId="0" fontId="34" fillId="0" borderId="0" xfId="0" applyFont="1" applyBorder="1" applyAlignment="1">
      <alignment horizontal="left" vertical="top"/>
    </xf>
    <xf numFmtId="0" fontId="2" fillId="0" borderId="5" xfId="0" applyFont="1" applyFill="1" applyBorder="1" applyAlignment="1">
      <alignment vertical="top" wrapText="1"/>
    </xf>
    <xf numFmtId="0" fontId="2" fillId="0" borderId="15" xfId="0" applyFont="1" applyFill="1" applyBorder="1" applyAlignment="1">
      <alignment vertical="top" wrapText="1"/>
    </xf>
    <xf numFmtId="0" fontId="2" fillId="0" borderId="5" xfId="0" applyFont="1" applyBorder="1" applyAlignment="1">
      <alignment vertical="top" wrapText="1"/>
    </xf>
    <xf numFmtId="0" fontId="2" fillId="0" borderId="30" xfId="0" applyFont="1" applyFill="1" applyBorder="1" applyAlignment="1">
      <alignment vertical="top" wrapText="1"/>
    </xf>
    <xf numFmtId="0" fontId="6" fillId="0" borderId="7" xfId="0" applyFont="1" applyFill="1" applyBorder="1" applyAlignment="1">
      <alignment horizontal="right" vertical="top" wrapText="1"/>
    </xf>
    <xf numFmtId="0" fontId="6" fillId="0" borderId="7" xfId="0" applyFont="1" applyBorder="1" applyAlignment="1">
      <alignment horizontal="right"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9" xfId="0" applyFont="1" applyFill="1" applyBorder="1" applyAlignment="1">
      <alignment vertical="top" wrapText="1"/>
    </xf>
    <xf numFmtId="0" fontId="2" fillId="0" borderId="15" xfId="0" applyFont="1" applyBorder="1" applyAlignment="1">
      <alignment vertical="top"/>
    </xf>
    <xf numFmtId="0" fontId="2" fillId="0" borderId="5" xfId="0" applyFont="1" applyBorder="1" applyAlignment="1">
      <alignment vertical="top" wrapText="1"/>
    </xf>
    <xf numFmtId="0" fontId="2" fillId="0" borderId="15" xfId="0" applyFont="1" applyBorder="1" applyAlignment="1">
      <alignment vertical="top" wrapText="1"/>
    </xf>
    <xf numFmtId="0" fontId="2" fillId="0" borderId="7" xfId="0" applyFont="1" applyFill="1" applyBorder="1" applyAlignment="1">
      <alignment horizontal="right" vertical="top"/>
    </xf>
    <xf numFmtId="0" fontId="2" fillId="0" borderId="7" xfId="0" applyFont="1" applyBorder="1" applyAlignment="1">
      <alignment horizontal="right" vertical="top"/>
    </xf>
    <xf numFmtId="0" fontId="6" fillId="0" borderId="0" xfId="0" applyFont="1" applyAlignment="1">
      <alignment vertical="top"/>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right" vertical="top" wrapText="1"/>
    </xf>
    <xf numFmtId="0" fontId="6" fillId="0" borderId="17" xfId="0" applyFont="1" applyBorder="1" applyAlignment="1">
      <alignment vertical="top"/>
    </xf>
    <xf numFmtId="0" fontId="2" fillId="0" borderId="5" xfId="0" applyFont="1" applyFill="1" applyBorder="1" applyAlignment="1">
      <alignment vertical="top" wrapText="1"/>
    </xf>
    <xf numFmtId="0" fontId="30" fillId="0" borderId="17" xfId="1" applyFont="1" applyBorder="1" applyAlignment="1">
      <alignment horizontal="center" vertical="center" wrapText="1"/>
    </xf>
    <xf numFmtId="0" fontId="30" fillId="0" borderId="20" xfId="1"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right" vertical="top"/>
    </xf>
    <xf numFmtId="0" fontId="3" fillId="6" borderId="16" xfId="0" applyFont="1" applyFill="1" applyBorder="1" applyAlignment="1">
      <alignment horizontal="center" vertical="center" wrapText="1"/>
    </xf>
    <xf numFmtId="0" fontId="30" fillId="0" borderId="22" xfId="1" applyFont="1" applyBorder="1" applyAlignment="1">
      <alignment horizontal="center" vertical="center" wrapText="1"/>
    </xf>
    <xf numFmtId="0" fontId="31" fillId="6" borderId="15" xfId="0" applyFont="1" applyFill="1" applyBorder="1" applyAlignment="1">
      <alignment horizontal="center" vertical="center" wrapText="1"/>
    </xf>
    <xf numFmtId="0" fontId="30" fillId="0" borderId="0" xfId="1" applyFont="1" applyBorder="1" applyAlignment="1">
      <alignment horizontal="center" vertical="center" wrapText="1"/>
    </xf>
    <xf numFmtId="0" fontId="30" fillId="0" borderId="6" xfId="1" applyFont="1" applyBorder="1" applyAlignment="1">
      <alignment horizontal="center" vertical="center" wrapText="1"/>
    </xf>
    <xf numFmtId="0" fontId="6" fillId="0" borderId="24" xfId="0" applyFont="1" applyFill="1" applyBorder="1" applyAlignment="1">
      <alignment horizontal="right" vertical="top" wrapText="1"/>
    </xf>
    <xf numFmtId="0" fontId="6" fillId="0" borderId="0" xfId="0" applyFont="1" applyAlignment="1">
      <alignment horizontal="center"/>
    </xf>
    <xf numFmtId="0" fontId="2" fillId="0" borderId="30" xfId="0" applyFont="1" applyBorder="1" applyAlignment="1">
      <alignment vertical="top" wrapText="1"/>
    </xf>
    <xf numFmtId="0" fontId="6" fillId="0" borderId="6" xfId="0" applyFont="1" applyBorder="1" applyAlignment="1">
      <alignment horizontal="center" vertical="center" wrapText="1"/>
    </xf>
    <xf numFmtId="0" fontId="30" fillId="0" borderId="20" xfId="1" applyFont="1" applyBorder="1" applyAlignment="1">
      <alignment vertical="center" wrapText="1"/>
    </xf>
    <xf numFmtId="0" fontId="6" fillId="0" borderId="11" xfId="0" applyFont="1" applyBorder="1" applyAlignment="1">
      <alignment vertical="center"/>
    </xf>
    <xf numFmtId="0" fontId="6" fillId="0" borderId="11" xfId="0" applyFont="1" applyBorder="1" applyAlignment="1">
      <alignment vertical="center" wrapText="1"/>
    </xf>
    <xf numFmtId="0" fontId="6" fillId="0" borderId="20" xfId="0" applyFont="1" applyBorder="1" applyAlignment="1">
      <alignment vertical="center" wrapText="1"/>
    </xf>
    <xf numFmtId="0" fontId="6" fillId="0" borderId="0" xfId="0" applyFont="1" applyAlignment="1">
      <alignment horizontal="left" vertical="center" wrapText="1"/>
    </xf>
    <xf numFmtId="0" fontId="10" fillId="0" borderId="11" xfId="0" applyFont="1" applyFill="1" applyBorder="1" applyAlignment="1">
      <alignment horizontal="center" vertical="center"/>
    </xf>
    <xf numFmtId="0" fontId="30" fillId="0" borderId="20" xfId="1" applyFont="1" applyBorder="1" applyAlignment="1">
      <alignment horizontal="center" vertical="center"/>
    </xf>
    <xf numFmtId="0" fontId="10" fillId="0" borderId="11" xfId="0" applyFont="1" applyBorder="1" applyAlignment="1">
      <alignment horizontal="center" vertical="center"/>
    </xf>
    <xf numFmtId="0" fontId="6" fillId="0" borderId="2" xfId="0" applyFont="1" applyBorder="1" applyAlignment="1">
      <alignment horizontal="right"/>
    </xf>
    <xf numFmtId="0" fontId="6" fillId="0" borderId="2" xfId="0" applyFont="1" applyBorder="1" applyAlignment="1">
      <alignment horizontal="right" wrapText="1"/>
    </xf>
    <xf numFmtId="0" fontId="6" fillId="0" borderId="0" xfId="0" applyFont="1" applyBorder="1" applyAlignment="1">
      <alignment horizontal="right"/>
    </xf>
    <xf numFmtId="0" fontId="6" fillId="0" borderId="0" xfId="0" applyFont="1" applyAlignment="1"/>
    <xf numFmtId="0" fontId="6" fillId="0" borderId="0" xfId="0" applyFont="1" applyAlignment="1">
      <alignment horizontal="right"/>
    </xf>
    <xf numFmtId="0" fontId="6" fillId="0" borderId="0" xfId="0" applyFont="1" applyAlignment="1">
      <alignment horizontal="left"/>
    </xf>
    <xf numFmtId="0" fontId="12" fillId="0" borderId="2" xfId="0" applyFont="1" applyBorder="1" applyAlignment="1">
      <alignment horizontal="left" wrapText="1"/>
    </xf>
    <xf numFmtId="0" fontId="5" fillId="0" borderId="2" xfId="0" applyFont="1" applyBorder="1" applyAlignment="1">
      <alignment horizontal="left" wrapText="1"/>
    </xf>
    <xf numFmtId="0" fontId="6" fillId="0" borderId="2" xfId="0" applyFont="1" applyBorder="1" applyAlignment="1">
      <alignment horizontal="left" wrapText="1"/>
    </xf>
    <xf numFmtId="0" fontId="6" fillId="0" borderId="0" xfId="0" applyFont="1" applyBorder="1" applyAlignment="1">
      <alignment horizontal="left"/>
    </xf>
    <xf numFmtId="0" fontId="34" fillId="0" borderId="2" xfId="0" applyFont="1" applyBorder="1" applyAlignment="1">
      <alignment horizontal="right" wrapText="1"/>
    </xf>
    <xf numFmtId="0" fontId="2" fillId="0" borderId="2" xfId="0" applyFont="1" applyBorder="1" applyAlignment="1">
      <alignment horizontal="right" wrapText="1"/>
    </xf>
    <xf numFmtId="0" fontId="6" fillId="0" borderId="1" xfId="0" applyFont="1" applyBorder="1" applyAlignment="1" applyProtection="1">
      <alignment vertical="top"/>
      <protection locked="0"/>
    </xf>
    <xf numFmtId="0" fontId="6" fillId="0" borderId="11" xfId="0" applyFont="1" applyBorder="1" applyAlignment="1" applyProtection="1">
      <alignment vertical="top"/>
      <protection locked="0"/>
    </xf>
    <xf numFmtId="0" fontId="6" fillId="0" borderId="1" xfId="0" applyFont="1" applyBorder="1" applyAlignment="1" applyProtection="1">
      <alignment horizontal="center" vertical="top"/>
      <protection locked="0"/>
    </xf>
    <xf numFmtId="0" fontId="6" fillId="0" borderId="7" xfId="0" applyFont="1" applyBorder="1" applyAlignment="1" applyProtection="1">
      <alignment vertical="top" wrapText="1"/>
      <protection locked="0"/>
    </xf>
    <xf numFmtId="0" fontId="6" fillId="0" borderId="1" xfId="0" applyFont="1" applyBorder="1" applyAlignment="1" applyProtection="1">
      <protection locked="0"/>
    </xf>
    <xf numFmtId="0" fontId="6" fillId="0" borderId="1" xfId="0" applyFont="1" applyBorder="1" applyAlignment="1" applyProtection="1">
      <alignment horizontal="center" vertical="top" wrapText="1"/>
      <protection locked="0"/>
    </xf>
    <xf numFmtId="0" fontId="24" fillId="0" borderId="20" xfId="0" applyFont="1" applyFill="1" applyBorder="1" applyAlignment="1" applyProtection="1">
      <alignment vertical="top" wrapText="1"/>
      <protection locked="0"/>
    </xf>
    <xf numFmtId="0" fontId="6" fillId="0" borderId="1" xfId="0" applyFont="1" applyBorder="1" applyAlignment="1" applyProtection="1">
      <alignment horizontal="center" vertical="center" wrapText="1"/>
      <protection locked="0"/>
    </xf>
    <xf numFmtId="0" fontId="6" fillId="0" borderId="20" xfId="0" applyFont="1" applyBorder="1" applyAlignment="1" applyProtection="1">
      <alignment vertical="top" wrapText="1"/>
      <protection locked="0"/>
    </xf>
    <xf numFmtId="0" fontId="6" fillId="0" borderId="22" xfId="0" applyFont="1" applyBorder="1" applyAlignment="1" applyProtection="1">
      <alignment horizontal="center" vertical="top" wrapText="1"/>
      <protection locked="0"/>
    </xf>
    <xf numFmtId="0" fontId="1" fillId="0" borderId="11" xfId="0" applyFont="1" applyBorder="1" applyAlignment="1" applyProtection="1">
      <alignment vertical="top" wrapText="1"/>
      <protection locked="0"/>
    </xf>
    <xf numFmtId="0" fontId="6" fillId="0" borderId="22" xfId="0" applyFont="1" applyBorder="1" applyAlignment="1" applyProtection="1">
      <alignment horizontal="center" vertical="center" wrapText="1"/>
      <protection locked="0"/>
    </xf>
    <xf numFmtId="0" fontId="6" fillId="0" borderId="11" xfId="0" applyFont="1" applyBorder="1" applyAlignment="1" applyProtection="1">
      <alignment vertical="top" wrapText="1"/>
      <protection locked="0"/>
    </xf>
    <xf numFmtId="0" fontId="1" fillId="0" borderId="11"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0" xfId="0" applyFont="1" applyAlignment="1" applyProtection="1">
      <alignment horizontal="center" vertical="top" wrapText="1"/>
      <protection locked="0"/>
    </xf>
    <xf numFmtId="0" fontId="1" fillId="0" borderId="6"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1" fillId="0" borderId="0" xfId="0" applyFont="1" applyFill="1" applyBorder="1" applyProtection="1">
      <protection locked="0"/>
    </xf>
    <xf numFmtId="0" fontId="0" fillId="0" borderId="0" xfId="0" applyFill="1" applyBorder="1" applyProtection="1">
      <protection locked="0"/>
    </xf>
    <xf numFmtId="0" fontId="6" fillId="0" borderId="6" xfId="0" applyFont="1" applyFill="1" applyBorder="1" applyAlignment="1" applyProtection="1">
      <alignment vertical="top" wrapText="1"/>
      <protection locked="0"/>
    </xf>
    <xf numFmtId="0" fontId="24" fillId="0" borderId="11" xfId="0" applyFont="1" applyFill="1" applyBorder="1" applyAlignment="1" applyProtection="1">
      <alignment vertical="top" wrapText="1"/>
      <protection locked="0"/>
    </xf>
    <xf numFmtId="0" fontId="11" fillId="0" borderId="11" xfId="0" applyFont="1" applyBorder="1" applyAlignment="1" applyProtection="1">
      <alignment vertical="top" wrapText="1"/>
      <protection locked="0"/>
    </xf>
    <xf numFmtId="0" fontId="6" fillId="0" borderId="18" xfId="0" applyFont="1" applyBorder="1" applyAlignment="1" applyProtection="1">
      <alignment horizontal="center" vertical="top" wrapText="1"/>
      <protection locked="0"/>
    </xf>
    <xf numFmtId="0" fontId="1" fillId="0" borderId="17"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22" xfId="0" applyFont="1" applyBorder="1" applyAlignment="1" applyProtection="1">
      <alignment horizontal="center" vertical="center" wrapText="1"/>
    </xf>
    <xf numFmtId="0" fontId="6" fillId="0" borderId="11" xfId="0" applyFont="1" applyBorder="1" applyAlignment="1" applyProtection="1">
      <alignment horizontal="center" vertical="center" wrapText="1"/>
      <protection locked="0"/>
    </xf>
    <xf numFmtId="0" fontId="10" fillId="0" borderId="11" xfId="0" applyFont="1" applyBorder="1" applyAlignment="1" applyProtection="1">
      <alignment vertical="top" wrapText="1"/>
      <protection locked="0"/>
    </xf>
    <xf numFmtId="0" fontId="6" fillId="0" borderId="11" xfId="0" applyFont="1" applyBorder="1" applyAlignment="1" applyProtection="1">
      <alignment horizontal="center" vertical="top" wrapText="1"/>
      <protection locked="0"/>
    </xf>
    <xf numFmtId="0" fontId="6" fillId="0" borderId="37" xfId="0" applyFont="1" applyBorder="1" applyAlignment="1" applyProtection="1">
      <alignment horizontal="center" vertical="top" wrapText="1"/>
      <protection locked="0"/>
    </xf>
    <xf numFmtId="0" fontId="6" fillId="0" borderId="20" xfId="0" applyFont="1" applyBorder="1" applyAlignment="1" applyProtection="1">
      <alignment horizontal="center" vertical="center" wrapText="1"/>
      <protection locked="0"/>
    </xf>
    <xf numFmtId="0" fontId="6" fillId="0" borderId="31" xfId="0" applyFont="1" applyBorder="1" applyAlignment="1" applyProtection="1">
      <alignment horizontal="left" vertical="top" wrapText="1"/>
      <protection locked="0"/>
    </xf>
    <xf numFmtId="0" fontId="6" fillId="0" borderId="39" xfId="0" applyFont="1" applyBorder="1" applyAlignment="1" applyProtection="1">
      <alignment horizontal="center" vertical="top" wrapText="1"/>
      <protection locked="0"/>
    </xf>
    <xf numFmtId="0" fontId="6" fillId="0" borderId="8" xfId="0" applyFont="1" applyBorder="1" applyAlignment="1" applyProtection="1">
      <alignment vertical="top" wrapText="1"/>
      <protection locked="0"/>
    </xf>
    <xf numFmtId="0" fontId="6" fillId="0" borderId="11" xfId="0" applyFont="1" applyFill="1" applyBorder="1" applyAlignment="1" applyProtection="1">
      <alignment wrapText="1"/>
      <protection locked="0"/>
    </xf>
    <xf numFmtId="0" fontId="6" fillId="0" borderId="17" xfId="0" applyFont="1" applyFill="1" applyBorder="1" applyAlignment="1" applyProtection="1">
      <alignment wrapText="1"/>
      <protection locked="0"/>
    </xf>
    <xf numFmtId="0" fontId="6" fillId="0" borderId="20" xfId="0" applyFont="1" applyFill="1" applyBorder="1" applyAlignment="1" applyProtection="1">
      <alignment wrapText="1"/>
      <protection locked="0"/>
    </xf>
    <xf numFmtId="0" fontId="6" fillId="0" borderId="0" xfId="0" applyFont="1" applyBorder="1" applyAlignment="1" applyProtection="1">
      <alignment horizontal="center" vertical="center" wrapText="1"/>
    </xf>
    <xf numFmtId="0" fontId="6" fillId="0" borderId="20" xfId="0" applyFont="1" applyFill="1" applyBorder="1" applyAlignment="1" applyProtection="1">
      <alignment vertical="top" wrapText="1"/>
      <protection locked="0"/>
    </xf>
    <xf numFmtId="0" fontId="6" fillId="0" borderId="36" xfId="0" applyFont="1" applyBorder="1" applyAlignment="1" applyProtection="1">
      <alignment horizontal="center" vertical="top" wrapText="1"/>
      <protection locked="0"/>
    </xf>
    <xf numFmtId="0" fontId="6" fillId="0" borderId="1" xfId="0" applyFont="1" applyBorder="1" applyAlignment="1" applyProtection="1">
      <alignment horizontal="center" vertical="center" wrapText="1"/>
    </xf>
    <xf numFmtId="0" fontId="6" fillId="0" borderId="21" xfId="0" applyFont="1" applyBorder="1" applyAlignment="1" applyProtection="1">
      <alignment horizontal="center" vertical="top" wrapText="1"/>
      <protection locked="0"/>
    </xf>
    <xf numFmtId="0" fontId="6" fillId="0" borderId="20" xfId="0" applyFont="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20" xfId="0" applyFont="1" applyFill="1" applyBorder="1" applyAlignment="1" applyProtection="1">
      <alignment horizontal="left" vertical="top" wrapText="1"/>
      <protection locked="0"/>
    </xf>
    <xf numFmtId="0" fontId="6" fillId="0" borderId="11" xfId="0" applyFont="1" applyFill="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10" fillId="0" borderId="11" xfId="0" applyFont="1" applyBorder="1" applyAlignment="1" applyProtection="1">
      <alignment horizontal="left" vertical="top" wrapText="1"/>
      <protection locked="0"/>
    </xf>
    <xf numFmtId="0" fontId="6" fillId="0" borderId="18" xfId="0" applyFont="1" applyBorder="1" applyAlignment="1" applyProtection="1">
      <alignment horizontal="center" vertical="center" wrapText="1"/>
    </xf>
    <xf numFmtId="0" fontId="6" fillId="0" borderId="31" xfId="0" applyFont="1" applyBorder="1" applyAlignment="1" applyProtection="1">
      <alignment vertical="top"/>
      <protection locked="0"/>
    </xf>
    <xf numFmtId="0" fontId="6" fillId="0" borderId="11" xfId="0" applyFont="1" applyFill="1" applyBorder="1" applyAlignment="1" applyProtection="1">
      <alignment vertical="top"/>
      <protection locked="0"/>
    </xf>
    <xf numFmtId="0" fontId="10" fillId="0" borderId="11" xfId="0" applyFont="1" applyBorder="1" applyAlignment="1" applyProtection="1">
      <alignment vertical="top"/>
      <protection locked="0"/>
    </xf>
    <xf numFmtId="0" fontId="6" fillId="0" borderId="0" xfId="0" applyFont="1" applyBorder="1" applyAlignment="1" applyProtection="1">
      <alignment horizontal="center" vertical="top" wrapText="1"/>
      <protection locked="0"/>
    </xf>
    <xf numFmtId="0" fontId="6" fillId="0" borderId="6" xfId="0" applyFont="1" applyBorder="1" applyAlignment="1" applyProtection="1">
      <alignment horizontal="left" vertical="top" wrapText="1"/>
      <protection locked="0"/>
    </xf>
    <xf numFmtId="0" fontId="6" fillId="0" borderId="24" xfId="0" applyFont="1" applyBorder="1" applyAlignment="1" applyProtection="1">
      <alignment vertical="top" wrapText="1"/>
      <protection locked="0"/>
    </xf>
    <xf numFmtId="0" fontId="0" fillId="0" borderId="11" xfId="0" applyBorder="1" applyAlignment="1" applyProtection="1">
      <alignment vertical="top"/>
      <protection locked="0"/>
    </xf>
    <xf numFmtId="0" fontId="6" fillId="0" borderId="0" xfId="0" applyFont="1" applyAlignment="1">
      <alignment vertical="top"/>
    </xf>
    <xf numFmtId="0" fontId="6" fillId="0" borderId="0" xfId="0" applyFont="1" applyAlignment="1">
      <alignment vertical="top"/>
    </xf>
    <xf numFmtId="0" fontId="34" fillId="0" borderId="0"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Border="1" applyAlignment="1">
      <alignment vertical="top" wrapText="1"/>
    </xf>
    <xf numFmtId="0" fontId="2" fillId="0" borderId="0" xfId="0" applyFont="1" applyFill="1" applyBorder="1" applyAlignment="1">
      <alignment horizontal="left" vertical="top" wrapText="1"/>
    </xf>
    <xf numFmtId="0" fontId="1"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2" fillId="0" borderId="0" xfId="0" applyFont="1" applyBorder="1" applyAlignment="1">
      <alignment vertical="top" wrapText="1"/>
    </xf>
    <xf numFmtId="0" fontId="6" fillId="0" borderId="1" xfId="0" applyFont="1" applyBorder="1" applyAlignment="1" applyProtection="1">
      <alignment horizontal="left" wrapText="1"/>
      <protection locked="0"/>
    </xf>
    <xf numFmtId="0" fontId="6" fillId="0" borderId="1" xfId="0" applyFont="1" applyBorder="1" applyAlignment="1" applyProtection="1">
      <alignment wrapText="1"/>
      <protection locked="0"/>
    </xf>
    <xf numFmtId="0" fontId="6" fillId="0" borderId="0" xfId="0" applyFont="1" applyAlignment="1">
      <alignment vertical="top" wrapText="1"/>
    </xf>
    <xf numFmtId="0" fontId="6" fillId="0" borderId="22" xfId="0" applyFont="1" applyFill="1" applyBorder="1" applyAlignment="1" applyProtection="1">
      <alignment horizontal="center" vertical="top" wrapText="1"/>
      <protection locked="0"/>
    </xf>
    <xf numFmtId="164" fontId="18" fillId="0" borderId="24" xfId="0" applyNumberFormat="1" applyFont="1" applyBorder="1" applyAlignment="1">
      <alignment horizontal="right" vertical="top"/>
    </xf>
    <xf numFmtId="0" fontId="18" fillId="0" borderId="7" xfId="0" applyFont="1" applyBorder="1" applyAlignment="1">
      <alignment horizontal="right" vertical="top"/>
    </xf>
    <xf numFmtId="0" fontId="6" fillId="0" borderId="1" xfId="0" applyFont="1" applyBorder="1" applyAlignment="1" applyProtection="1">
      <alignment horizontal="center"/>
      <protection locked="0"/>
    </xf>
    <xf numFmtId="0" fontId="6" fillId="0" borderId="1" xfId="0" applyFont="1" applyBorder="1" applyAlignment="1" applyProtection="1">
      <alignment horizontal="left" vertical="top" wrapText="1"/>
      <protection locked="0"/>
    </xf>
    <xf numFmtId="0" fontId="6" fillId="0" borderId="0" xfId="0" applyFont="1" applyAlignment="1">
      <alignment vertical="top" wrapText="1"/>
    </xf>
    <xf numFmtId="0" fontId="6" fillId="0" borderId="1" xfId="0" applyFont="1" applyBorder="1" applyAlignment="1" applyProtection="1">
      <alignment vertical="top"/>
      <protection locked="0"/>
    </xf>
    <xf numFmtId="0" fontId="6" fillId="0" borderId="1" xfId="0" applyFont="1" applyBorder="1" applyAlignment="1" applyProtection="1">
      <alignment horizontal="left" vertical="top"/>
      <protection locked="0"/>
    </xf>
    <xf numFmtId="0" fontId="6" fillId="0" borderId="0" xfId="0" applyFont="1" applyAlignment="1">
      <alignment vertical="top"/>
    </xf>
    <xf numFmtId="0" fontId="5" fillId="0" borderId="2" xfId="0" applyFont="1" applyFill="1" applyBorder="1" applyAlignment="1">
      <alignment horizontal="right" vertical="top" wrapText="1"/>
    </xf>
    <xf numFmtId="0" fontId="5" fillId="0" borderId="2" xfId="0" applyFont="1" applyBorder="1" applyAlignment="1">
      <alignment horizontal="right" vertical="top" wrapText="1"/>
    </xf>
    <xf numFmtId="0" fontId="3" fillId="0" borderId="10" xfId="0" applyFont="1" applyBorder="1" applyAlignment="1">
      <alignment horizontal="center" vertical="center" wrapText="1"/>
    </xf>
    <xf numFmtId="0" fontId="5" fillId="10" borderId="7" xfId="0" applyFont="1" applyFill="1" applyBorder="1" applyAlignment="1">
      <alignment horizontal="center" vertical="top"/>
    </xf>
    <xf numFmtId="0" fontId="5" fillId="9" borderId="7" xfId="0" applyFont="1" applyFill="1" applyBorder="1" applyAlignment="1">
      <alignment horizontal="center" vertical="top"/>
    </xf>
    <xf numFmtId="0" fontId="5" fillId="3" borderId="7" xfId="0" applyFont="1" applyFill="1" applyBorder="1" applyAlignment="1">
      <alignment horizontal="center" vertical="top"/>
    </xf>
    <xf numFmtId="0" fontId="5" fillId="8" borderId="7" xfId="0" applyFont="1" applyFill="1" applyBorder="1" applyAlignment="1">
      <alignment horizontal="center" vertical="top"/>
    </xf>
    <xf numFmtId="0" fontId="6" fillId="0" borderId="1" xfId="0" applyFont="1" applyBorder="1" applyAlignment="1" applyProtection="1">
      <alignment horizontal="center" wrapText="1"/>
      <protection locked="0"/>
    </xf>
    <xf numFmtId="0" fontId="6" fillId="0" borderId="7" xfId="0" applyFont="1" applyBorder="1" applyAlignment="1"/>
    <xf numFmtId="0" fontId="6" fillId="0" borderId="7" xfId="0" applyFont="1" applyBorder="1" applyAlignment="1" applyProtection="1">
      <alignment wrapText="1"/>
      <protection locked="0"/>
    </xf>
    <xf numFmtId="0" fontId="6" fillId="0" borderId="7" xfId="0" applyFont="1" applyBorder="1" applyAlignment="1">
      <alignment wrapText="1"/>
    </xf>
    <xf numFmtId="0" fontId="2" fillId="0" borderId="1" xfId="0" applyFont="1" applyBorder="1" applyAlignment="1" applyProtection="1">
      <alignment wrapText="1"/>
      <protection locked="0"/>
    </xf>
    <xf numFmtId="0" fontId="2" fillId="0" borderId="0" xfId="0" applyFont="1" applyBorder="1" applyAlignment="1">
      <alignment horizontal="right" wrapText="1"/>
    </xf>
    <xf numFmtId="0" fontId="2" fillId="0" borderId="0" xfId="0" applyFont="1" applyAlignment="1">
      <alignment horizontal="right" wrapText="1"/>
    </xf>
    <xf numFmtId="0" fontId="2" fillId="0" borderId="1" xfId="0" applyFont="1" applyBorder="1" applyAlignment="1" applyProtection="1">
      <alignment horizontal="left" wrapText="1"/>
      <protection locked="0"/>
    </xf>
    <xf numFmtId="0" fontId="6" fillId="0" borderId="0" xfId="0" applyFont="1" applyBorder="1" applyAlignment="1">
      <alignment wrapText="1"/>
    </xf>
    <xf numFmtId="0" fontId="6" fillId="0" borderId="0" xfId="0" applyFont="1" applyBorder="1" applyAlignment="1">
      <alignment horizontal="right" wrapText="1"/>
    </xf>
    <xf numFmtId="0" fontId="6" fillId="0" borderId="0" xfId="0" applyFont="1" applyAlignment="1">
      <alignment horizontal="left" wrapText="1"/>
    </xf>
    <xf numFmtId="0" fontId="6" fillId="0" borderId="1"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22" xfId="0" applyFont="1" applyFill="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22" xfId="0" applyFont="1" applyFill="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8" xfId="0" applyFont="1" applyFill="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7" fillId="0" borderId="18" xfId="0" applyFont="1" applyFill="1" applyBorder="1" applyAlignment="1" applyProtection="1">
      <alignment vertical="center" wrapText="1"/>
      <protection locked="0"/>
    </xf>
    <xf numFmtId="0" fontId="6" fillId="0" borderId="18" xfId="0" applyFont="1" applyBorder="1" applyAlignment="1" applyProtection="1">
      <alignment horizontal="center" vertical="center" wrapText="1"/>
      <protection locked="0"/>
    </xf>
    <xf numFmtId="0" fontId="1" fillId="0" borderId="1" xfId="0" applyFont="1" applyFill="1" applyBorder="1" applyAlignment="1" applyProtection="1">
      <alignment vertical="center"/>
      <protection locked="0"/>
    </xf>
    <xf numFmtId="0" fontId="1" fillId="0" borderId="18" xfId="0" applyFont="1" applyFill="1" applyBorder="1" applyAlignment="1" applyProtection="1">
      <alignment vertical="center"/>
      <protection locked="0"/>
    </xf>
    <xf numFmtId="0" fontId="1" fillId="0" borderId="22" xfId="0" applyFont="1" applyFill="1" applyBorder="1" applyAlignment="1" applyProtection="1">
      <alignment vertical="center"/>
      <protection locked="0"/>
    </xf>
    <xf numFmtId="0" fontId="6" fillId="0" borderId="20" xfId="0" applyFont="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2" fillId="0" borderId="22" xfId="0" applyFont="1" applyFill="1" applyBorder="1" applyAlignment="1" applyProtection="1">
      <alignment horizontal="center" vertical="top" wrapText="1"/>
      <protection locked="0"/>
    </xf>
    <xf numFmtId="0" fontId="6" fillId="0" borderId="11" xfId="0" applyFont="1" applyFill="1" applyBorder="1" applyAlignment="1" applyProtection="1">
      <alignment horizontal="center" vertical="top" wrapText="1"/>
      <protection locked="0"/>
    </xf>
    <xf numFmtId="0" fontId="2" fillId="0" borderId="24" xfId="0" applyFont="1" applyFill="1" applyBorder="1" applyAlignment="1">
      <alignment horizontal="right" vertical="top"/>
    </xf>
    <xf numFmtId="0" fontId="2" fillId="0" borderId="22" xfId="0" applyFont="1" applyFill="1" applyBorder="1" applyAlignment="1">
      <alignment horizontal="right" vertical="top"/>
    </xf>
    <xf numFmtId="0" fontId="6" fillId="0" borderId="22" xfId="0" applyFont="1" applyFill="1" applyBorder="1" applyAlignment="1" applyProtection="1">
      <alignment horizontal="center" vertical="center" wrapText="1"/>
      <protection locked="0"/>
    </xf>
    <xf numFmtId="0" fontId="6" fillId="0" borderId="20" xfId="0" applyFont="1" applyFill="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6" fillId="0" borderId="0" xfId="0" applyFont="1" applyBorder="1" applyAlignment="1" applyProtection="1">
      <alignment vertical="top"/>
      <protection locked="0"/>
    </xf>
    <xf numFmtId="0" fontId="5" fillId="0" borderId="2" xfId="0" applyFont="1" applyBorder="1" applyAlignment="1">
      <alignment horizontal="right" wrapText="1"/>
    </xf>
    <xf numFmtId="0" fontId="6" fillId="0" borderId="22" xfId="0" applyFont="1" applyBorder="1" applyAlignment="1">
      <alignment wrapText="1"/>
    </xf>
    <xf numFmtId="0" fontId="6" fillId="0" borderId="7" xfId="0" applyFont="1" applyBorder="1" applyAlignment="1">
      <alignment horizontal="center" wrapText="1"/>
    </xf>
    <xf numFmtId="0" fontId="6" fillId="0" borderId="1" xfId="0" applyFont="1" applyBorder="1" applyAlignment="1">
      <alignment horizontal="right" wrapText="1"/>
    </xf>
    <xf numFmtId="0" fontId="6" fillId="0" borderId="7" xfId="0" applyFont="1" applyBorder="1" applyAlignment="1" applyProtection="1">
      <alignment horizontal="center" vertical="top" wrapText="1"/>
      <protection locked="0"/>
    </xf>
    <xf numFmtId="0" fontId="6" fillId="0" borderId="7" xfId="0" applyFont="1" applyBorder="1" applyAlignment="1" applyProtection="1">
      <alignment horizontal="right" vertical="top" wrapText="1"/>
      <protection locked="0"/>
    </xf>
    <xf numFmtId="0" fontId="6" fillId="0" borderId="19" xfId="0" applyFont="1" applyBorder="1" applyAlignment="1" applyProtection="1">
      <alignment horizontal="right" vertical="top" wrapText="1"/>
      <protection locked="0"/>
    </xf>
    <xf numFmtId="0" fontId="6" fillId="0" borderId="25" xfId="0" applyFont="1" applyBorder="1" applyAlignment="1" applyProtection="1">
      <alignment vertical="top" wrapText="1"/>
      <protection locked="0"/>
    </xf>
    <xf numFmtId="165" fontId="18" fillId="0" borderId="24" xfId="0" applyNumberFormat="1" applyFont="1" applyBorder="1" applyAlignment="1">
      <alignment horizontal="right" vertical="top"/>
    </xf>
    <xf numFmtId="0" fontId="18" fillId="0" borderId="0" xfId="0" applyFont="1" applyBorder="1" applyAlignment="1">
      <alignment horizontal="center" vertical="top" wrapText="1"/>
    </xf>
    <xf numFmtId="0" fontId="3" fillId="0" borderId="10" xfId="0" applyFont="1" applyBorder="1" applyAlignment="1" applyProtection="1">
      <alignment horizontal="center" vertical="center" wrapText="1"/>
    </xf>
    <xf numFmtId="0" fontId="14" fillId="4" borderId="14" xfId="0" applyFont="1" applyFill="1" applyBorder="1" applyAlignment="1">
      <alignment horizontal="center" vertical="top" wrapText="1"/>
    </xf>
    <xf numFmtId="0" fontId="14" fillId="4" borderId="29"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xf>
    <xf numFmtId="0" fontId="3" fillId="0" borderId="42" xfId="0" applyFont="1" applyFill="1" applyBorder="1" applyAlignment="1">
      <alignment horizontal="right" vertical="top" wrapText="1"/>
    </xf>
    <xf numFmtId="0" fontId="6" fillId="0" borderId="7" xfId="0" applyFont="1" applyBorder="1" applyAlignment="1" applyProtection="1">
      <alignment horizontal="left" vertical="top" wrapText="1"/>
      <protection locked="0"/>
    </xf>
    <xf numFmtId="0" fontId="34" fillId="0" borderId="35" xfId="0" applyFont="1" applyBorder="1" applyAlignment="1">
      <alignment horizontal="center" vertical="top" wrapText="1"/>
    </xf>
    <xf numFmtId="0" fontId="34" fillId="0" borderId="21" xfId="0" applyFont="1" applyBorder="1" applyAlignment="1">
      <alignment horizontal="center" vertical="top" wrapText="1"/>
    </xf>
    <xf numFmtId="0" fontId="34" fillId="0" borderId="12" xfId="0" applyFont="1" applyBorder="1" applyAlignment="1">
      <alignment horizontal="center" vertical="top" wrapText="1"/>
    </xf>
    <xf numFmtId="0" fontId="39" fillId="0" borderId="1" xfId="1" applyFont="1" applyBorder="1" applyAlignment="1">
      <alignment horizontal="center" vertical="center" wrapText="1"/>
    </xf>
    <xf numFmtId="0" fontId="39" fillId="0" borderId="22" xfId="1" applyFont="1" applyBorder="1" applyAlignment="1">
      <alignment horizontal="center" vertical="top" wrapText="1"/>
    </xf>
    <xf numFmtId="0" fontId="39" fillId="0" borderId="21" xfId="1" applyFont="1" applyBorder="1" applyAlignment="1">
      <alignment horizontal="center" vertical="top" wrapText="1"/>
    </xf>
    <xf numFmtId="0" fontId="39" fillId="0" borderId="1" xfId="1" applyFont="1" applyBorder="1" applyAlignment="1">
      <alignment horizontal="center" vertical="top" wrapText="1"/>
    </xf>
    <xf numFmtId="0" fontId="39" fillId="0" borderId="18" xfId="1" applyFont="1" applyBorder="1" applyAlignment="1">
      <alignment horizontal="center" vertical="top" wrapText="1"/>
    </xf>
    <xf numFmtId="0" fontId="39" fillId="0" borderId="22" xfId="1" applyFont="1" applyBorder="1" applyAlignment="1">
      <alignment horizontal="center" vertical="center" wrapText="1"/>
    </xf>
    <xf numFmtId="0" fontId="39" fillId="0" borderId="21" xfId="1" applyFont="1" applyBorder="1" applyAlignment="1">
      <alignment horizontal="center" vertical="center" wrapText="1"/>
    </xf>
    <xf numFmtId="0" fontId="34" fillId="0" borderId="9" xfId="0" applyFont="1" applyBorder="1" applyAlignment="1">
      <alignment horizontal="center" vertical="top" wrapText="1"/>
    </xf>
    <xf numFmtId="0" fontId="39" fillId="0" borderId="0" xfId="1" applyFont="1" applyFill="1" applyAlignment="1">
      <alignment horizontal="center" wrapText="1"/>
    </xf>
    <xf numFmtId="0" fontId="39" fillId="0" borderId="18" xfId="1" applyFont="1" applyBorder="1" applyAlignment="1">
      <alignment horizontal="center" vertical="center" wrapText="1"/>
    </xf>
    <xf numFmtId="0" fontId="39" fillId="0" borderId="35" xfId="1" applyFont="1" applyBorder="1" applyAlignment="1">
      <alignment horizontal="center" vertical="center" wrapText="1"/>
    </xf>
    <xf numFmtId="0" fontId="39" fillId="0" borderId="12" xfId="1" applyFont="1" applyBorder="1" applyAlignment="1">
      <alignment horizontal="center" vertical="center" wrapText="1"/>
    </xf>
    <xf numFmtId="0" fontId="39" fillId="0" borderId="23" xfId="1" applyFont="1" applyBorder="1" applyAlignment="1">
      <alignment horizontal="center" vertical="center" wrapText="1"/>
    </xf>
    <xf numFmtId="0" fontId="34" fillId="0" borderId="12" xfId="0" applyFont="1" applyBorder="1" applyAlignment="1">
      <alignment vertical="top" wrapText="1"/>
    </xf>
    <xf numFmtId="0" fontId="39" fillId="0" borderId="0" xfId="1" applyFont="1" applyBorder="1" applyAlignment="1">
      <alignment horizontal="center" vertical="center" wrapText="1"/>
    </xf>
    <xf numFmtId="0" fontId="39" fillId="0" borderId="40" xfId="1" applyFont="1" applyBorder="1" applyAlignment="1">
      <alignment horizontal="center" vertical="center" wrapText="1"/>
    </xf>
    <xf numFmtId="0" fontId="34" fillId="0" borderId="35" xfId="0" applyFont="1" applyBorder="1" applyAlignment="1">
      <alignment vertical="top" wrapText="1"/>
    </xf>
    <xf numFmtId="0" fontId="39" fillId="0" borderId="12" xfId="1" applyFont="1" applyBorder="1" applyAlignment="1">
      <alignment horizontal="center" vertical="top" wrapText="1"/>
    </xf>
    <xf numFmtId="0" fontId="34" fillId="0" borderId="11" xfId="0" applyFont="1" applyBorder="1" applyAlignment="1" applyProtection="1">
      <alignment vertical="center" wrapText="1"/>
      <protection locked="0"/>
    </xf>
    <xf numFmtId="0" fontId="34" fillId="0" borderId="1" xfId="0" applyFont="1" applyFill="1" applyBorder="1" applyAlignment="1" applyProtection="1">
      <alignment vertical="center" wrapText="1"/>
      <protection locked="0"/>
    </xf>
    <xf numFmtId="0" fontId="39" fillId="0" borderId="7" xfId="1" applyFont="1" applyBorder="1" applyAlignment="1">
      <alignment horizontal="center" vertical="center" wrapText="1"/>
    </xf>
    <xf numFmtId="0" fontId="5" fillId="0" borderId="11" xfId="0" applyFont="1" applyBorder="1" applyAlignment="1">
      <alignment vertical="center"/>
    </xf>
    <xf numFmtId="0" fontId="5" fillId="0" borderId="7" xfId="0" applyFont="1" applyBorder="1" applyAlignment="1">
      <alignment horizontal="left" vertical="center"/>
    </xf>
    <xf numFmtId="0" fontId="6" fillId="0" borderId="1" xfId="0" applyFont="1" applyBorder="1" applyAlignment="1" applyProtection="1">
      <alignment horizontal="left" wrapText="1"/>
      <protection locked="0"/>
    </xf>
    <xf numFmtId="0" fontId="6" fillId="0" borderId="0" xfId="0" applyFont="1" applyAlignment="1">
      <alignment horizontal="right" wrapText="1"/>
    </xf>
    <xf numFmtId="0" fontId="6" fillId="0" borderId="1" xfId="0" applyFont="1" applyBorder="1" applyAlignment="1" applyProtection="1">
      <alignment wrapText="1"/>
      <protection locked="0"/>
    </xf>
    <xf numFmtId="0" fontId="6" fillId="0" borderId="1" xfId="0" applyFont="1" applyBorder="1" applyAlignment="1" applyProtection="1">
      <alignment wrapText="1"/>
      <protection locked="0"/>
    </xf>
    <xf numFmtId="0" fontId="6" fillId="0" borderId="0" xfId="0" applyFont="1" applyBorder="1" applyAlignment="1" applyProtection="1">
      <alignment wrapText="1"/>
      <protection locked="0"/>
    </xf>
    <xf numFmtId="49" fontId="2" fillId="0" borderId="0" xfId="0" applyNumberFormat="1" applyFont="1" applyBorder="1" applyAlignment="1">
      <alignment vertical="top"/>
    </xf>
    <xf numFmtId="49" fontId="2" fillId="0" borderId="0" xfId="0" applyNumberFormat="1" applyFont="1" applyBorder="1" applyAlignment="1">
      <alignment vertical="top"/>
    </xf>
    <xf numFmtId="166" fontId="6" fillId="0" borderId="21" xfId="0" applyNumberFormat="1" applyFont="1" applyFill="1" applyBorder="1" applyAlignment="1" applyProtection="1">
      <alignment vertical="center" wrapText="1"/>
      <protection locked="0"/>
    </xf>
    <xf numFmtId="166" fontId="6" fillId="0" borderId="0" xfId="0" applyNumberFormat="1" applyFont="1" applyBorder="1" applyAlignment="1" applyProtection="1">
      <alignment vertical="center" wrapText="1"/>
      <protection locked="0"/>
    </xf>
    <xf numFmtId="166" fontId="6" fillId="0" borderId="22" xfId="0" applyNumberFormat="1" applyFont="1" applyBorder="1" applyAlignment="1" applyProtection="1">
      <alignment vertical="center" wrapText="1"/>
      <protection locked="0"/>
    </xf>
    <xf numFmtId="166" fontId="6" fillId="0" borderId="12" xfId="0" applyNumberFormat="1" applyFont="1" applyFill="1" applyBorder="1" applyAlignment="1" applyProtection="1">
      <alignment vertical="center" wrapText="1"/>
      <protection locked="0"/>
    </xf>
    <xf numFmtId="166" fontId="6" fillId="0" borderId="22" xfId="0" applyNumberFormat="1" applyFont="1" applyFill="1" applyBorder="1" applyAlignment="1" applyProtection="1">
      <alignment vertical="center" wrapText="1"/>
      <protection locked="0"/>
    </xf>
    <xf numFmtId="166" fontId="6" fillId="0" borderId="23" xfId="0" applyNumberFormat="1" applyFont="1" applyFill="1" applyBorder="1" applyAlignment="1" applyProtection="1">
      <alignment vertical="center" wrapText="1"/>
      <protection locked="0"/>
    </xf>
    <xf numFmtId="166" fontId="6" fillId="0" borderId="18" xfId="0" applyNumberFormat="1" applyFont="1" applyFill="1" applyBorder="1" applyAlignment="1" applyProtection="1">
      <alignment vertical="center" wrapText="1"/>
      <protection locked="0"/>
    </xf>
    <xf numFmtId="166" fontId="6" fillId="0" borderId="12" xfId="0" applyNumberFormat="1" applyFont="1" applyBorder="1" applyAlignment="1" applyProtection="1">
      <alignment vertical="center" wrapText="1"/>
      <protection locked="0"/>
    </xf>
    <xf numFmtId="166" fontId="6" fillId="0" borderId="21" xfId="0" applyNumberFormat="1" applyFont="1" applyBorder="1" applyAlignment="1" applyProtection="1">
      <alignment vertical="center" wrapText="1"/>
      <protection locked="0"/>
    </xf>
    <xf numFmtId="166" fontId="6" fillId="0" borderId="1" xfId="0" applyNumberFormat="1" applyFont="1" applyBorder="1" applyAlignment="1" applyProtection="1">
      <alignment vertical="center" wrapText="1"/>
      <protection locked="0"/>
    </xf>
    <xf numFmtId="166" fontId="6" fillId="0" borderId="18" xfId="0" applyNumberFormat="1" applyFont="1" applyBorder="1" applyAlignment="1" applyProtection="1">
      <alignment vertical="center" wrapText="1"/>
      <protection locked="0"/>
    </xf>
    <xf numFmtId="166" fontId="6" fillId="3" borderId="7" xfId="0" applyNumberFormat="1" applyFont="1" applyFill="1" applyBorder="1"/>
    <xf numFmtId="166" fontId="6" fillId="0" borderId="1" xfId="0" applyNumberFormat="1" applyFont="1" applyFill="1" applyBorder="1" applyAlignment="1" applyProtection="1">
      <alignment vertical="center" wrapText="1"/>
      <protection locked="0"/>
    </xf>
    <xf numFmtId="166" fontId="6" fillId="0" borderId="22" xfId="0" applyNumberFormat="1" applyFont="1" applyFill="1" applyBorder="1" applyAlignment="1" applyProtection="1">
      <alignment horizontal="center" vertical="center" wrapText="1"/>
      <protection locked="0"/>
    </xf>
    <xf numFmtId="166" fontId="6" fillId="3" borderId="7" xfId="0" applyNumberFormat="1" applyFont="1" applyFill="1" applyBorder="1" applyAlignment="1">
      <alignment vertical="top" wrapText="1"/>
    </xf>
    <xf numFmtId="166" fontId="6" fillId="0" borderId="1" xfId="0" applyNumberFormat="1" applyFont="1" applyFill="1" applyBorder="1" applyAlignment="1" applyProtection="1">
      <alignment horizontal="center" vertical="top" wrapText="1"/>
      <protection locked="0"/>
    </xf>
    <xf numFmtId="166" fontId="6" fillId="0" borderId="22" xfId="0" applyNumberFormat="1" applyFont="1" applyFill="1" applyBorder="1" applyAlignment="1" applyProtection="1">
      <alignment horizontal="center" vertical="top" wrapText="1"/>
      <protection locked="0"/>
    </xf>
    <xf numFmtId="166" fontId="6" fillId="0" borderId="22" xfId="0" applyNumberFormat="1" applyFont="1" applyBorder="1" applyAlignment="1" applyProtection="1">
      <alignment horizontal="center" vertical="top" wrapText="1"/>
      <protection locked="0"/>
    </xf>
    <xf numFmtId="166" fontId="6" fillId="0" borderId="9" xfId="0" applyNumberFormat="1" applyFont="1" applyFill="1" applyBorder="1" applyAlignment="1" applyProtection="1">
      <alignment vertical="center" wrapText="1"/>
      <protection locked="0"/>
    </xf>
    <xf numFmtId="166" fontId="0" fillId="0" borderId="22" xfId="0" applyNumberFormat="1" applyFill="1" applyBorder="1" applyAlignment="1" applyProtection="1">
      <alignment vertical="center"/>
      <protection locked="0"/>
    </xf>
    <xf numFmtId="166" fontId="0" fillId="0" borderId="1" xfId="0" applyNumberFormat="1" applyFill="1" applyBorder="1" applyAlignment="1" applyProtection="1">
      <alignment vertical="center"/>
      <protection locked="0"/>
    </xf>
    <xf numFmtId="166" fontId="0" fillId="0" borderId="23" xfId="0" applyNumberFormat="1" applyFill="1" applyBorder="1" applyAlignment="1" applyProtection="1">
      <alignment vertical="center"/>
      <protection locked="0"/>
    </xf>
    <xf numFmtId="166" fontId="6" fillId="0" borderId="0" xfId="0" applyNumberFormat="1" applyFont="1" applyFill="1" applyBorder="1" applyAlignment="1" applyProtection="1">
      <alignment vertical="center" wrapText="1"/>
      <protection locked="0"/>
    </xf>
    <xf numFmtId="166" fontId="6" fillId="0" borderId="7" xfId="0" applyNumberFormat="1" applyFont="1" applyBorder="1" applyAlignment="1">
      <alignment wrapText="1"/>
    </xf>
    <xf numFmtId="166" fontId="6" fillId="0" borderId="7" xfId="0" applyNumberFormat="1" applyFont="1" applyBorder="1" applyAlignment="1"/>
    <xf numFmtId="0" fontId="0" fillId="0" borderId="0" xfId="0" applyAlignment="1">
      <alignment horizontal="left"/>
    </xf>
    <xf numFmtId="0" fontId="3" fillId="3" borderId="13" xfId="0" applyFont="1" applyFill="1" applyBorder="1" applyAlignment="1">
      <alignment horizontal="center" vertical="top" wrapText="1"/>
    </xf>
    <xf numFmtId="0" fontId="3" fillId="3" borderId="14" xfId="0" applyFont="1" applyFill="1" applyBorder="1" applyAlignment="1">
      <alignment horizontal="center" vertical="top" wrapText="1"/>
    </xf>
    <xf numFmtId="0" fontId="3" fillId="3" borderId="15" xfId="0" applyFont="1" applyFill="1" applyBorder="1" applyAlignment="1">
      <alignment horizontal="center" vertical="top" wrapText="1"/>
    </xf>
    <xf numFmtId="0" fontId="6" fillId="0" borderId="11" xfId="0" applyFont="1" applyBorder="1" applyAlignment="1">
      <alignment horizontal="center"/>
    </xf>
    <xf numFmtId="0" fontId="6" fillId="0" borderId="22" xfId="0" applyFont="1" applyBorder="1" applyAlignment="1">
      <alignment horizontal="center"/>
    </xf>
    <xf numFmtId="0" fontId="6" fillId="0" borderId="12" xfId="0" applyFont="1" applyBorder="1" applyAlignment="1">
      <alignment horizontal="center"/>
    </xf>
    <xf numFmtId="49" fontId="2" fillId="0" borderId="0" xfId="0" applyNumberFormat="1" applyFont="1" applyBorder="1" applyAlignment="1">
      <alignment vertical="top"/>
    </xf>
    <xf numFmtId="0" fontId="6" fillId="0" borderId="11" xfId="0" applyFont="1" applyBorder="1" applyAlignment="1">
      <alignment horizontal="left"/>
    </xf>
    <xf numFmtId="0" fontId="6" fillId="0" borderId="22" xfId="0" applyFont="1" applyBorder="1" applyAlignment="1">
      <alignment horizontal="left"/>
    </xf>
    <xf numFmtId="0" fontId="6" fillId="0" borderId="12" xfId="0" applyFont="1" applyBorder="1" applyAlignment="1">
      <alignment horizontal="left"/>
    </xf>
    <xf numFmtId="0" fontId="5" fillId="9" borderId="31" xfId="0" applyFont="1" applyFill="1" applyBorder="1" applyAlignment="1">
      <alignment horizontal="center" vertical="center"/>
    </xf>
    <xf numFmtId="0" fontId="5" fillId="9" borderId="24"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4" xfId="0" applyFont="1" applyFill="1" applyBorder="1" applyAlignment="1">
      <alignment horizontal="center" vertical="center"/>
    </xf>
    <xf numFmtId="0" fontId="5" fillId="10" borderId="31" xfId="0" applyFont="1" applyFill="1" applyBorder="1" applyAlignment="1">
      <alignment horizontal="center" vertical="center"/>
    </xf>
    <xf numFmtId="0" fontId="5" fillId="10" borderId="24" xfId="0" applyFont="1" applyFill="1" applyBorder="1" applyAlignment="1">
      <alignment horizontal="center" vertical="center"/>
    </xf>
    <xf numFmtId="0" fontId="29" fillId="0" borderId="7" xfId="1" applyFont="1" applyBorder="1" applyAlignment="1">
      <alignment horizontal="right" wrapText="1"/>
    </xf>
    <xf numFmtId="0" fontId="6" fillId="0" borderId="33" xfId="0" applyFont="1" applyBorder="1" applyAlignment="1">
      <alignment vertical="top"/>
    </xf>
    <xf numFmtId="0" fontId="6" fillId="0" borderId="34" xfId="0" applyFont="1" applyBorder="1" applyAlignment="1">
      <alignment vertical="top"/>
    </xf>
    <xf numFmtId="0" fontId="6" fillId="0" borderId="35" xfId="0" applyFont="1" applyBorder="1" applyAlignment="1">
      <alignment vertical="top"/>
    </xf>
    <xf numFmtId="0" fontId="6" fillId="0" borderId="11" xfId="0" applyFont="1" applyBorder="1" applyAlignment="1">
      <alignment vertical="top"/>
    </xf>
    <xf numFmtId="0" fontId="6" fillId="0" borderId="22" xfId="0" applyFont="1" applyBorder="1" applyAlignment="1">
      <alignment vertical="top"/>
    </xf>
    <xf numFmtId="0" fontId="6" fillId="0" borderId="12" xfId="0" applyFont="1" applyBorder="1" applyAlignment="1">
      <alignment vertical="top"/>
    </xf>
    <xf numFmtId="0" fontId="29" fillId="0" borderId="7" xfId="1" applyFont="1" applyBorder="1" applyAlignment="1">
      <alignment horizontal="right" vertical="top"/>
    </xf>
    <xf numFmtId="0" fontId="5" fillId="0" borderId="11" xfId="0" applyFont="1" applyBorder="1" applyAlignment="1">
      <alignment horizontal="right"/>
    </xf>
    <xf numFmtId="0" fontId="5" fillId="0" borderId="22" xfId="0" applyFont="1" applyBorder="1" applyAlignment="1">
      <alignment horizontal="right"/>
    </xf>
    <xf numFmtId="0" fontId="5" fillId="0" borderId="12" xfId="0" applyFont="1" applyBorder="1" applyAlignment="1">
      <alignment horizontal="right"/>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23" xfId="0" applyFont="1" applyBorder="1" applyAlignment="1">
      <alignment horizontal="center" vertical="top"/>
    </xf>
    <xf numFmtId="0" fontId="5" fillId="0" borderId="20" xfId="0" applyFont="1" applyBorder="1" applyAlignment="1">
      <alignment horizontal="center" vertical="top"/>
    </xf>
    <xf numFmtId="0" fontId="5" fillId="0" borderId="1" xfId="0" applyFont="1" applyBorder="1" applyAlignment="1">
      <alignment horizontal="center" vertical="top"/>
    </xf>
    <xf numFmtId="0" fontId="5" fillId="0" borderId="21" xfId="0" applyFont="1" applyBorder="1" applyAlignment="1">
      <alignment horizontal="center" vertical="top"/>
    </xf>
    <xf numFmtId="0" fontId="6" fillId="0" borderId="0" xfId="0" applyFont="1" applyAlignment="1">
      <alignment horizontal="right" wrapText="1"/>
    </xf>
    <xf numFmtId="49" fontId="2" fillId="0" borderId="0" xfId="0" applyNumberFormat="1" applyFont="1" applyBorder="1" applyAlignment="1">
      <alignment horizontal="left" vertical="top"/>
    </xf>
    <xf numFmtId="0" fontId="6" fillId="0" borderId="1" xfId="0" applyFont="1" applyBorder="1" applyAlignment="1" applyProtection="1">
      <alignment wrapText="1"/>
      <protection locked="0"/>
    </xf>
    <xf numFmtId="0" fontId="6" fillId="0" borderId="1" xfId="0" applyFont="1" applyBorder="1" applyAlignment="1" applyProtection="1">
      <alignment vertical="top" wrapText="1"/>
      <protection locked="0"/>
    </xf>
    <xf numFmtId="0" fontId="5" fillId="3" borderId="13" xfId="0" applyFont="1" applyFill="1" applyBorder="1" applyAlignment="1">
      <alignment horizontal="center" vertical="top" wrapText="1"/>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13" xfId="0" applyFont="1" applyFill="1" applyBorder="1" applyAlignment="1">
      <alignment horizontal="center" vertical="top"/>
    </xf>
    <xf numFmtId="0" fontId="6" fillId="0" borderId="19" xfId="0" applyFont="1" applyBorder="1" applyAlignment="1">
      <alignment horizontal="left" vertical="top" wrapText="1"/>
    </xf>
    <xf numFmtId="0" fontId="5" fillId="0" borderId="2" xfId="0" applyFont="1" applyFill="1" applyBorder="1" applyAlignment="1">
      <alignment horizontal="right" vertical="top" wrapText="1"/>
    </xf>
    <xf numFmtId="0" fontId="6" fillId="0" borderId="7" xfId="0" applyFont="1" applyBorder="1" applyAlignment="1">
      <alignment horizontal="left" vertical="top" wrapText="1"/>
    </xf>
    <xf numFmtId="0" fontId="6" fillId="0" borderId="7" xfId="0" applyFont="1" applyBorder="1" applyAlignment="1">
      <alignment horizontal="center" vertical="top"/>
    </xf>
    <xf numFmtId="0" fontId="6" fillId="0" borderId="25"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1" xfId="0" applyFont="1" applyBorder="1" applyAlignment="1" applyProtection="1">
      <alignment vertical="top"/>
      <protection locked="0"/>
    </xf>
    <xf numFmtId="0" fontId="6" fillId="0" borderId="11" xfId="0" applyFont="1" applyBorder="1" applyAlignment="1">
      <alignment horizontal="right" wrapText="1"/>
    </xf>
    <xf numFmtId="0" fontId="6" fillId="0" borderId="22" xfId="0" applyFont="1" applyBorder="1" applyAlignment="1">
      <alignment horizontal="right" wrapText="1"/>
    </xf>
    <xf numFmtId="0" fontId="6" fillId="0" borderId="12" xfId="0" applyFont="1" applyBorder="1" applyAlignment="1">
      <alignment horizontal="right" wrapText="1"/>
    </xf>
    <xf numFmtId="0" fontId="5" fillId="0" borderId="2" xfId="0" applyFont="1" applyBorder="1" applyAlignment="1">
      <alignment horizontal="right" vertical="top" wrapText="1"/>
    </xf>
    <xf numFmtId="0" fontId="6" fillId="0" borderId="7" xfId="0" applyFont="1" applyBorder="1" applyAlignment="1" applyProtection="1">
      <alignment wrapText="1"/>
      <protection locked="0"/>
    </xf>
    <xf numFmtId="0" fontId="6" fillId="0" borderId="1" xfId="0" applyFont="1" applyBorder="1" applyAlignment="1" applyProtection="1">
      <alignment horizontal="left" vertical="top"/>
      <protection locked="0"/>
    </xf>
    <xf numFmtId="0" fontId="6" fillId="0" borderId="18" xfId="0" applyFont="1" applyFill="1" applyBorder="1" applyAlignment="1">
      <alignment horizontal="left" vertical="top" wrapText="1"/>
    </xf>
    <xf numFmtId="0" fontId="6" fillId="0" borderId="1" xfId="0" applyFont="1" applyBorder="1" applyAlignment="1" applyProtection="1">
      <alignment horizontal="left" vertical="top" wrapText="1"/>
      <protection locked="0"/>
    </xf>
    <xf numFmtId="0" fontId="6" fillId="0" borderId="7" xfId="0" applyFont="1" applyBorder="1" applyAlignment="1">
      <alignment horizontal="center" wrapText="1"/>
    </xf>
    <xf numFmtId="0" fontId="5" fillId="3" borderId="14" xfId="0" applyFont="1" applyFill="1" applyBorder="1" applyAlignment="1">
      <alignment horizontal="center" vertical="top" wrapText="1"/>
    </xf>
    <xf numFmtId="0" fontId="5" fillId="3" borderId="15" xfId="0" applyFont="1" applyFill="1" applyBorder="1" applyAlignment="1">
      <alignment horizontal="center" vertical="top" wrapText="1"/>
    </xf>
    <xf numFmtId="0" fontId="6" fillId="0" borderId="27" xfId="0"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5" fillId="0" borderId="11" xfId="0" applyFont="1" applyBorder="1" applyAlignment="1">
      <alignment horizontal="right" vertical="top"/>
    </xf>
    <xf numFmtId="0" fontId="5" fillId="0" borderId="22" xfId="0" applyFont="1" applyBorder="1" applyAlignment="1">
      <alignment horizontal="right" vertical="top"/>
    </xf>
    <xf numFmtId="0" fontId="5" fillId="0" borderId="12" xfId="0" applyFont="1" applyBorder="1" applyAlignment="1">
      <alignment horizontal="right" vertical="top"/>
    </xf>
    <xf numFmtId="0" fontId="5" fillId="0" borderId="7" xfId="0" applyFont="1" applyBorder="1" applyAlignment="1">
      <alignment horizontal="center" vertical="top"/>
    </xf>
    <xf numFmtId="0" fontId="5" fillId="0" borderId="31"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 xfId="0" applyFont="1" applyBorder="1" applyAlignment="1">
      <alignment vertical="top"/>
    </xf>
    <xf numFmtId="0" fontId="6" fillId="0" borderId="11" xfId="0" applyFont="1" applyBorder="1" applyAlignment="1">
      <alignment horizontal="left" vertical="top" wrapText="1"/>
    </xf>
    <xf numFmtId="0" fontId="6" fillId="0" borderId="22"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center" wrapText="1"/>
    </xf>
    <xf numFmtId="0" fontId="6" fillId="0" borderId="22" xfId="0" applyFont="1" applyBorder="1" applyAlignment="1">
      <alignment horizontal="center" wrapText="1"/>
    </xf>
    <xf numFmtId="0" fontId="6" fillId="0" borderId="11" xfId="0" applyFont="1" applyBorder="1" applyAlignment="1">
      <alignment horizontal="center" vertical="top"/>
    </xf>
    <xf numFmtId="0" fontId="6" fillId="0" borderId="22" xfId="0" applyFont="1" applyBorder="1" applyAlignment="1">
      <alignment horizontal="center" vertical="top"/>
    </xf>
    <xf numFmtId="0" fontId="6" fillId="0" borderId="12" xfId="0" applyFont="1" applyBorder="1" applyAlignment="1">
      <alignment horizontal="center" vertical="top"/>
    </xf>
    <xf numFmtId="0" fontId="6" fillId="0" borderId="1" xfId="0" applyFont="1" applyBorder="1" applyAlignment="1" applyProtection="1">
      <alignment horizontal="right" vertical="top"/>
      <protection locked="0"/>
    </xf>
    <xf numFmtId="0" fontId="6" fillId="0" borderId="33" xfId="0" applyFont="1" applyBorder="1" applyAlignment="1">
      <alignment horizontal="right" vertical="top"/>
    </xf>
    <xf numFmtId="0" fontId="6" fillId="0" borderId="34" xfId="0" applyFont="1" applyBorder="1" applyAlignment="1">
      <alignment horizontal="right" vertical="top"/>
    </xf>
    <xf numFmtId="0" fontId="6" fillId="0" borderId="35" xfId="0" applyFont="1" applyBorder="1" applyAlignment="1">
      <alignment horizontal="right" vertical="top"/>
    </xf>
    <xf numFmtId="0" fontId="6" fillId="0" borderId="11" xfId="0" applyFont="1" applyBorder="1" applyAlignment="1">
      <alignment horizontal="right" vertical="top"/>
    </xf>
    <xf numFmtId="0" fontId="6" fillId="0" borderId="22" xfId="0" applyFont="1" applyBorder="1" applyAlignment="1">
      <alignment horizontal="right" vertical="top"/>
    </xf>
    <xf numFmtId="0" fontId="6" fillId="0" borderId="12" xfId="0" applyFont="1" applyBorder="1" applyAlignment="1">
      <alignment horizontal="right" vertical="top"/>
    </xf>
    <xf numFmtId="0" fontId="6"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0" xfId="0" applyFont="1" applyAlignment="1">
      <alignment horizontal="right" wrapText="1"/>
    </xf>
    <xf numFmtId="0" fontId="37" fillId="0" borderId="38" xfId="0" applyFont="1" applyBorder="1" applyAlignment="1">
      <alignment horizontal="center" vertical="center"/>
    </xf>
    <xf numFmtId="0" fontId="37" fillId="0" borderId="30" xfId="0" applyFont="1" applyBorder="1" applyAlignment="1">
      <alignment horizontal="center" vertical="center"/>
    </xf>
    <xf numFmtId="0" fontId="3" fillId="3" borderId="7" xfId="0" applyFont="1" applyFill="1" applyBorder="1" applyAlignment="1">
      <alignment horizontal="left" vertical="top"/>
    </xf>
    <xf numFmtId="0" fontId="14" fillId="0" borderId="10" xfId="0" applyFont="1" applyBorder="1" applyAlignment="1">
      <alignment horizontal="center" vertical="center"/>
    </xf>
    <xf numFmtId="0" fontId="14" fillId="0" borderId="16" xfId="0" applyFont="1" applyBorder="1" applyAlignment="1">
      <alignment horizontal="center" vertic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5" fillId="13" borderId="7" xfId="0" applyFont="1" applyFill="1" applyBorder="1" applyAlignment="1">
      <alignment horizontal="left" wrapText="1"/>
    </xf>
    <xf numFmtId="0" fontId="5" fillId="9" borderId="11" xfId="0" applyFont="1" applyFill="1" applyBorder="1" applyAlignment="1">
      <alignment horizontal="left" wrapText="1"/>
    </xf>
    <xf numFmtId="0" fontId="5" fillId="9" borderId="22" xfId="0" applyFont="1" applyFill="1" applyBorder="1" applyAlignment="1">
      <alignment horizontal="left" wrapText="1"/>
    </xf>
    <xf numFmtId="0" fontId="5" fillId="9" borderId="12" xfId="0" applyFont="1" applyFill="1" applyBorder="1" applyAlignment="1">
      <alignment horizontal="left"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22" fillId="12" borderId="7" xfId="0" applyFont="1" applyFill="1" applyBorder="1" applyAlignment="1">
      <alignment horizontal="left" wrapText="1"/>
    </xf>
    <xf numFmtId="0" fontId="5" fillId="11" borderId="7" xfId="0" applyFont="1" applyFill="1" applyBorder="1" applyAlignment="1">
      <alignment horizontal="left" wrapText="1"/>
    </xf>
    <xf numFmtId="0" fontId="3" fillId="14" borderId="11" xfId="0" applyFont="1" applyFill="1" applyBorder="1" applyAlignment="1">
      <alignment horizontal="left" wrapText="1"/>
    </xf>
    <xf numFmtId="0" fontId="3" fillId="14" borderId="22" xfId="0" applyFont="1" applyFill="1" applyBorder="1" applyAlignment="1">
      <alignment horizontal="left" wrapText="1"/>
    </xf>
    <xf numFmtId="0" fontId="3" fillId="14" borderId="12" xfId="0" applyFont="1" applyFill="1" applyBorder="1" applyAlignment="1">
      <alignment horizontal="left" wrapText="1"/>
    </xf>
    <xf numFmtId="0" fontId="14" fillId="6" borderId="13" xfId="0" applyFont="1" applyFill="1" applyBorder="1" applyAlignment="1">
      <alignment horizontal="center" vertical="top" wrapText="1"/>
    </xf>
    <xf numFmtId="0" fontId="14" fillId="6" borderId="15" xfId="0" applyFont="1" applyFill="1" applyBorder="1" applyAlignment="1">
      <alignment horizontal="center" vertical="top" wrapText="1"/>
    </xf>
    <xf numFmtId="0" fontId="3" fillId="3" borderId="11" xfId="0" applyFont="1" applyFill="1" applyBorder="1" applyAlignment="1">
      <alignment horizontal="left" vertical="top"/>
    </xf>
    <xf numFmtId="0" fontId="3" fillId="3" borderId="22" xfId="0" applyFont="1" applyFill="1" applyBorder="1" applyAlignment="1">
      <alignment horizontal="left" vertical="top"/>
    </xf>
    <xf numFmtId="0" fontId="3" fillId="3" borderId="12" xfId="0" applyFont="1" applyFill="1" applyBorder="1" applyAlignment="1">
      <alignment horizontal="left" vertical="top"/>
    </xf>
    <xf numFmtId="0" fontId="14" fillId="6" borderId="14" xfId="0" applyFont="1" applyFill="1" applyBorder="1" applyAlignment="1">
      <alignment horizontal="center" vertical="top" wrapText="1"/>
    </xf>
    <xf numFmtId="0" fontId="3" fillId="2" borderId="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3" fillId="3" borderId="27" xfId="0" applyFont="1" applyFill="1" applyBorder="1" applyAlignment="1">
      <alignment horizontal="center" vertical="top" wrapText="1"/>
    </xf>
    <xf numFmtId="0" fontId="37" fillId="0" borderId="18" xfId="0" applyFont="1" applyBorder="1" applyAlignment="1">
      <alignment horizontal="center" vertical="center"/>
    </xf>
    <xf numFmtId="0" fontId="37" fillId="0" borderId="0" xfId="0" applyFont="1" applyBorder="1" applyAlignment="1">
      <alignment horizontal="center" vertical="center"/>
    </xf>
    <xf numFmtId="0" fontId="31" fillId="6" borderId="13"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 fillId="3" borderId="11" xfId="0" applyFont="1" applyFill="1" applyBorder="1" applyAlignment="1">
      <alignment vertical="top"/>
    </xf>
    <xf numFmtId="0" fontId="3" fillId="3" borderId="22" xfId="0" applyFont="1" applyFill="1" applyBorder="1" applyAlignment="1">
      <alignment vertical="top"/>
    </xf>
    <xf numFmtId="0" fontId="3" fillId="3" borderId="12" xfId="0" applyFont="1" applyFill="1" applyBorder="1" applyAlignment="1">
      <alignment vertical="top"/>
    </xf>
    <xf numFmtId="0" fontId="5" fillId="9" borderId="11" xfId="0" applyFont="1" applyFill="1" applyBorder="1" applyAlignment="1">
      <alignment horizontal="left" vertical="top" wrapText="1"/>
    </xf>
    <xf numFmtId="0" fontId="5" fillId="9" borderId="22" xfId="0" applyFont="1" applyFill="1" applyBorder="1" applyAlignment="1">
      <alignment horizontal="left" vertical="top" wrapText="1"/>
    </xf>
    <xf numFmtId="0" fontId="5" fillId="9" borderId="12" xfId="0" applyFont="1" applyFill="1" applyBorder="1" applyAlignment="1">
      <alignment horizontal="left" vertical="top" wrapText="1"/>
    </xf>
    <xf numFmtId="0" fontId="14" fillId="0" borderId="10" xfId="0" applyFont="1" applyBorder="1" applyAlignment="1">
      <alignment horizontal="center" vertical="top"/>
    </xf>
    <xf numFmtId="0" fontId="14" fillId="0" borderId="16" xfId="0" applyFont="1" applyBorder="1" applyAlignment="1">
      <alignment horizontal="center" vertical="top"/>
    </xf>
    <xf numFmtId="0" fontId="14" fillId="7" borderId="13" xfId="0" applyFont="1" applyFill="1" applyBorder="1" applyAlignment="1">
      <alignment horizontal="center" vertical="top" wrapText="1"/>
    </xf>
    <xf numFmtId="0" fontId="14" fillId="7" borderId="14" xfId="0" applyFont="1" applyFill="1" applyBorder="1" applyAlignment="1">
      <alignment horizontal="center" vertical="top" wrapText="1"/>
    </xf>
    <xf numFmtId="0" fontId="14" fillId="7" borderId="15" xfId="0" applyFont="1" applyFill="1" applyBorder="1" applyAlignment="1">
      <alignment horizontal="center" vertical="top" wrapText="1"/>
    </xf>
    <xf numFmtId="0" fontId="5" fillId="9" borderId="11" xfId="0" applyFont="1" applyFill="1" applyBorder="1" applyAlignment="1">
      <alignment wrapText="1"/>
    </xf>
    <xf numFmtId="0" fontId="5" fillId="9" borderId="22" xfId="0" applyFont="1" applyFill="1" applyBorder="1" applyAlignment="1">
      <alignment wrapText="1"/>
    </xf>
    <xf numFmtId="0" fontId="5" fillId="9" borderId="12" xfId="0" applyFont="1" applyFill="1" applyBorder="1" applyAlignment="1">
      <alignment wrapText="1"/>
    </xf>
    <xf numFmtId="0" fontId="6" fillId="0" borderId="31" xfId="0" applyFont="1" applyBorder="1" applyAlignment="1">
      <alignment horizontal="right" vertical="top" wrapText="1"/>
    </xf>
    <xf numFmtId="0" fontId="6" fillId="0" borderId="8" xfId="0" applyFont="1" applyBorder="1" applyAlignment="1">
      <alignment horizontal="right" vertical="top" wrapText="1"/>
    </xf>
    <xf numFmtId="0" fontId="6" fillId="0" borderId="24" xfId="0" applyFont="1" applyBorder="1" applyAlignment="1">
      <alignment horizontal="right" vertical="top" wrapText="1"/>
    </xf>
    <xf numFmtId="0" fontId="40" fillId="0" borderId="0" xfId="0" applyFont="1"/>
  </cellXfs>
  <cellStyles count="2">
    <cellStyle name="Hyperlink" xfId="1" builtinId="8"/>
    <cellStyle name="Normal" xfId="0" builtinId="0"/>
  </cellStyles>
  <dxfs count="250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auto="1"/>
      </font>
      <fill>
        <patternFill>
          <bgColor rgb="FFFFC9E4"/>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ill>
        <patternFill>
          <bgColor rgb="FF92D05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b/>
        <i val="0"/>
        <color auto="1"/>
      </font>
      <fill>
        <patternFill>
          <bgColor rgb="FFFFC9E4"/>
        </patternFill>
      </fill>
    </dxf>
    <dxf>
      <font>
        <b/>
        <i val="0"/>
        <color theme="0"/>
      </font>
      <fill>
        <patternFill>
          <bgColor rgb="FFFF0000"/>
        </patternFill>
      </fill>
    </dxf>
    <dxf>
      <fill>
        <patternFill>
          <bgColor rgb="FF92D050"/>
        </patternFill>
      </fill>
    </dxf>
    <dxf>
      <fill>
        <patternFill>
          <bgColor rgb="FFFFFF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FFC9E4"/>
        </patternFill>
      </fill>
    </dxf>
    <dxf>
      <font>
        <b/>
        <i val="0"/>
        <color theme="0"/>
      </font>
      <fill>
        <patternFill>
          <bgColor rgb="FFFF0000"/>
        </patternFill>
      </fill>
    </dxf>
    <dxf>
      <font>
        <color auto="1"/>
      </font>
      <fill>
        <patternFill>
          <bgColor rgb="FFFFC9E4"/>
        </patternFill>
      </fill>
    </dxf>
    <dxf>
      <fill>
        <patternFill>
          <bgColor rgb="FF92D05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ill>
        <patternFill>
          <bgColor rgb="FF92D050"/>
        </patternFill>
      </fill>
    </dxf>
    <dxf>
      <fill>
        <patternFill>
          <bgColor rgb="FFFFFF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theme="0"/>
      </font>
      <fill>
        <patternFill>
          <bgColor rgb="FFFF0000"/>
        </patternFill>
      </fill>
    </dxf>
    <dxf>
      <font>
        <b/>
        <i val="0"/>
        <color auto="1"/>
      </font>
      <fill>
        <patternFill>
          <bgColor rgb="FFFFC9E4"/>
        </patternFill>
      </fill>
    </dxf>
    <dxf>
      <fill>
        <patternFill>
          <bgColor rgb="FF92D050"/>
        </patternFill>
      </fill>
    </dxf>
    <dxf>
      <fill>
        <patternFill>
          <bgColor rgb="FFFFFF00"/>
        </patternFill>
      </fill>
    </dxf>
    <dxf>
      <font>
        <b/>
        <i val="0"/>
        <color theme="0"/>
      </font>
      <fill>
        <patternFill>
          <bgColor rgb="FFFF0000"/>
        </patternFill>
      </fill>
    </dxf>
    <dxf>
      <font>
        <b/>
        <i val="0"/>
      </font>
      <fill>
        <patternFill>
          <bgColor rgb="FFFFC9E4"/>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
      <font>
        <b/>
        <i val="0"/>
        <color auto="1"/>
      </font>
      <fill>
        <patternFill>
          <bgColor rgb="FFFFC9E4"/>
        </patternFill>
      </fill>
    </dxf>
    <dxf>
      <font>
        <b/>
        <i val="0"/>
        <color theme="0"/>
      </font>
      <fill>
        <patternFill>
          <bgColor rgb="FFFF0000"/>
        </patternFill>
      </fill>
    </dxf>
    <dxf>
      <font>
        <color auto="1"/>
      </font>
      <fill>
        <patternFill>
          <bgColor rgb="FF92D050"/>
        </patternFill>
      </fill>
    </dxf>
    <dxf>
      <font>
        <color auto="1"/>
      </font>
      <fill>
        <patternFill>
          <bgColor rgb="FFFFFF00"/>
        </patternFill>
      </fill>
    </dxf>
    <dxf>
      <font>
        <b/>
        <i val="0"/>
        <color theme="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patternFill>
      </fill>
    </dxf>
  </dxfs>
  <tableStyles count="0" defaultTableStyle="TableStyleMedium2" defaultPivotStyle="PivotStyleLight16"/>
  <colors>
    <mruColors>
      <color rgb="FFFFE1E1"/>
      <color rgb="FFFFABD5"/>
      <color rgb="FF00FF00"/>
      <color rgb="FF9FFFFF"/>
      <color rgb="FFFFC9E4"/>
      <color rgb="FF66FFFF"/>
      <color rgb="FFFFFFCC"/>
      <color rgb="FFEFEFFF"/>
      <color rgb="FFCCCCF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584200</xdr:colOff>
          <xdr:row>2</xdr:row>
          <xdr:rowOff>0</xdr:rowOff>
        </xdr:from>
        <xdr:to>
          <xdr:col>13</xdr:col>
          <xdr:colOff>19050</xdr:colOff>
          <xdr:row>46</xdr:row>
          <xdr:rowOff>158750</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577850</xdr:colOff>
          <xdr:row>48</xdr:row>
          <xdr:rowOff>12700</xdr:rowOff>
        </xdr:from>
        <xdr:to>
          <xdr:col>13</xdr:col>
          <xdr:colOff>0</xdr:colOff>
          <xdr:row>81</xdr:row>
          <xdr:rowOff>69850</xdr:rowOff>
        </xdr:to>
        <xdr:sp macro="" textlink="">
          <xdr:nvSpPr>
            <xdr:cNvPr id="14343" name="Object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3" Type="http://schemas.openxmlformats.org/officeDocument/2006/relationships/hyperlink" Target="https://www.nps.gov/museum/publications/MHI/CHAP11.pdf" TargetMode="External"/><Relationship Id="rId18" Type="http://schemas.openxmlformats.org/officeDocument/2006/relationships/hyperlink" Target="https://www.nps.gov/museum/publications/MHI/CHAP11.pdf" TargetMode="External"/><Relationship Id="rId26" Type="http://schemas.openxmlformats.org/officeDocument/2006/relationships/hyperlink" Target="https://www.nps.gov/subjects/museums/upload/MHI_AppG_FirearmsAmmoMunitionsArtillery.pdf" TargetMode="External"/><Relationship Id="rId3" Type="http://schemas.openxmlformats.org/officeDocument/2006/relationships/hyperlink" Target="https://www.nps.gov/museum/publications/MHI/CHAP11.pdf" TargetMode="External"/><Relationship Id="rId21" Type="http://schemas.openxmlformats.org/officeDocument/2006/relationships/hyperlink" Target="https://www.nps.gov/museum/publications/MHI/CHAP11.pdf" TargetMode="External"/><Relationship Id="rId34" Type="http://schemas.openxmlformats.org/officeDocument/2006/relationships/printerSettings" Target="../printerSettings/printerSettings10.bin"/><Relationship Id="rId7" Type="http://schemas.openxmlformats.org/officeDocument/2006/relationships/hyperlink" Target="https://www.nps.gov/museum/publications/MHI/CHAP11.pdf" TargetMode="External"/><Relationship Id="rId12" Type="http://schemas.openxmlformats.org/officeDocument/2006/relationships/hyperlink" Target="https://www.nps.gov/museum/publications/MHI/CHAP11.pdf" TargetMode="External"/><Relationship Id="rId17" Type="http://schemas.openxmlformats.org/officeDocument/2006/relationships/hyperlink" Target="https://www.nps.gov/museum/publications/MHI/CHAP11.pdf" TargetMode="External"/><Relationship Id="rId25" Type="http://schemas.openxmlformats.org/officeDocument/2006/relationships/hyperlink" Target="https://www.nps.gov/subjects/museums/upload/MHI_AppG_FirearmsAmmoMunitionsArtillery.pdf" TargetMode="External"/><Relationship Id="rId33" Type="http://schemas.openxmlformats.org/officeDocument/2006/relationships/hyperlink" Target="https://www.nps.gov/subjects/museums/upload/MHI_AppG_FirearmsAmmoMunitionsArtillery.pdf" TargetMode="External"/><Relationship Id="rId2" Type="http://schemas.openxmlformats.org/officeDocument/2006/relationships/hyperlink" Target="https://www.nps.gov/museum/publications/MHI/CHAP11.pdf" TargetMode="External"/><Relationship Id="rId16" Type="http://schemas.openxmlformats.org/officeDocument/2006/relationships/hyperlink" Target="https://www.nps.gov/museum/publications/MHI/CHAP11.pdf" TargetMode="External"/><Relationship Id="rId20" Type="http://schemas.openxmlformats.org/officeDocument/2006/relationships/hyperlink" Target="https://www.nps.gov/museum/publications/MHI/CHAP11.pdf" TargetMode="External"/><Relationship Id="rId29" Type="http://schemas.openxmlformats.org/officeDocument/2006/relationships/hyperlink" Target="https://www.nps.gov/subjects/museums/upload/MHI_AppG_FirearmsAmmoMunitionsArtillery.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CHAP11.pdf" TargetMode="External"/><Relationship Id="rId11" Type="http://schemas.openxmlformats.org/officeDocument/2006/relationships/hyperlink" Target="https://www.nps.gov/museum/publications/MHI/CHAP5.pdf" TargetMode="External"/><Relationship Id="rId24" Type="http://schemas.openxmlformats.org/officeDocument/2006/relationships/hyperlink" Target="https://www.nps.gov/subjects/museums/upload/MHI_AppG_FirearmsAmmoMunitionsArtillery.pdf" TargetMode="External"/><Relationship Id="rId32" Type="http://schemas.openxmlformats.org/officeDocument/2006/relationships/hyperlink" Target="https://www.nps.gov/subjects/museums/upload/MHI_AppG_FirearmsAmmoMunitionsArtillery.pdf" TargetMode="External"/><Relationship Id="rId5" Type="http://schemas.openxmlformats.org/officeDocument/2006/relationships/hyperlink" Target="https://www.nps.gov/museum/publications/MHI/CHAP11.pdf" TargetMode="External"/><Relationship Id="rId15" Type="http://schemas.openxmlformats.org/officeDocument/2006/relationships/hyperlink" Target="https://www.nps.gov/museum/publications/MHI/CHAP11.pdf" TargetMode="External"/><Relationship Id="rId23" Type="http://schemas.openxmlformats.org/officeDocument/2006/relationships/hyperlink" Target="https://www.nps.gov/subjects/museums/upload/MHI_AppG_FirearmsAmmoMunitionsArtillery.pdf" TargetMode="External"/><Relationship Id="rId28" Type="http://schemas.openxmlformats.org/officeDocument/2006/relationships/hyperlink" Target="https://www.nps.gov/subjects/museums/upload/MHI_AppG_FirearmsAmmoMunitionsArtillery.pdf" TargetMode="External"/><Relationship Id="rId10" Type="http://schemas.openxmlformats.org/officeDocument/2006/relationships/hyperlink" Target="https://www.nps.gov/museum/publications/MHI/CHAP11.pdf" TargetMode="External"/><Relationship Id="rId19" Type="http://schemas.openxmlformats.org/officeDocument/2006/relationships/hyperlink" Target="https://www.nps.gov/museum/publications/MHI/CHAP11.pdf" TargetMode="External"/><Relationship Id="rId31" Type="http://schemas.openxmlformats.org/officeDocument/2006/relationships/hyperlink" Target="https://www.nps.gov/subjects/museums/upload/MHI_AppG_FirearmsAmmoMunitionsArtillery.pdf" TargetMode="External"/><Relationship Id="rId4" Type="http://schemas.openxmlformats.org/officeDocument/2006/relationships/hyperlink" Target="https://www.nps.gov/museum/publications/MHI/CHAP11.pdf" TargetMode="External"/><Relationship Id="rId9" Type="http://schemas.openxmlformats.org/officeDocument/2006/relationships/hyperlink" Target="https://www.nps.gov/museum/publications/MHI/CHAP11.pdf" TargetMode="External"/><Relationship Id="rId14" Type="http://schemas.openxmlformats.org/officeDocument/2006/relationships/hyperlink" Target="https://www.nps.gov/museum/publications/MHI/CHAP11.pdf" TargetMode="External"/><Relationship Id="rId22" Type="http://schemas.openxmlformats.org/officeDocument/2006/relationships/hyperlink" Target="https://www.nps.gov/subjects/museums/upload/MHI_AppG_FirearmsAmmoMunitionsArtillery.pdf" TargetMode="External"/><Relationship Id="rId27" Type="http://schemas.openxmlformats.org/officeDocument/2006/relationships/hyperlink" Target="https://www.nps.gov/subjects/museums/upload/MHI_AppG_FirearmsAmmoMunitionsArtillery.pdf" TargetMode="External"/><Relationship Id="rId30" Type="http://schemas.openxmlformats.org/officeDocument/2006/relationships/hyperlink" Target="https://www.nps.gov/subjects/museums/upload/MHI_AppG_FirearmsAmmoMunitionsArtillery.pdf" TargetMode="External"/><Relationship Id="rId8" Type="http://schemas.openxmlformats.org/officeDocument/2006/relationships/hyperlink" Target="https://www.nps.gov/museum/publications/MHI/CHAP11.pdf"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nps.gov/museum/publications/MHI/App_F_2009_Checklist.pdf" TargetMode="External"/><Relationship Id="rId18" Type="http://schemas.openxmlformats.org/officeDocument/2006/relationships/hyperlink" Target="https://www.nps.gov/museum/publications/MHI/Chap10.pdf" TargetMode="External"/><Relationship Id="rId26" Type="http://schemas.openxmlformats.org/officeDocument/2006/relationships/hyperlink" Target="https://www.nps.gov/museum/publications/MHI/Appendix%20G.pdf" TargetMode="External"/><Relationship Id="rId39" Type="http://schemas.openxmlformats.org/officeDocument/2006/relationships/hyperlink" Target="https://www.nps.gov/museum/publications/MHI/chap14.pdf" TargetMode="External"/><Relationship Id="rId21" Type="http://schemas.openxmlformats.org/officeDocument/2006/relationships/hyperlink" Target="https://www.nps.gov/museum/publications/MHI/Chap10.pdf" TargetMode="External"/><Relationship Id="rId34" Type="http://schemas.openxmlformats.org/officeDocument/2006/relationships/hyperlink" Target="https://www.nps.gov/museum/publications/MHI/chap14.pdf" TargetMode="External"/><Relationship Id="rId42" Type="http://schemas.openxmlformats.org/officeDocument/2006/relationships/hyperlink" Target="https://www.nps.gov/museum/publications/MHI/chap14.pdf" TargetMode="External"/><Relationship Id="rId47" Type="http://schemas.openxmlformats.org/officeDocument/2006/relationships/hyperlink" Target="https://www.nps.gov/museum/publications/MHI/chap14.pdf" TargetMode="External"/><Relationship Id="rId50" Type="http://schemas.openxmlformats.org/officeDocument/2006/relationships/hyperlink" Target="https://www.nps.gov/museum/publications/MHI/chap14.pdf" TargetMode="External"/><Relationship Id="rId55" Type="http://schemas.openxmlformats.org/officeDocument/2006/relationships/hyperlink" Target="https://www.nps.gov/museum/publications/MHI/chap14.pdf" TargetMode="External"/><Relationship Id="rId63" Type="http://schemas.openxmlformats.org/officeDocument/2006/relationships/printerSettings" Target="../printerSettings/printerSettings11.bin"/><Relationship Id="rId7" Type="http://schemas.openxmlformats.org/officeDocument/2006/relationships/hyperlink" Target="https://www.nps.gov/museum/publications/MHI/App_F_2009_Checklist.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App_F_2009_Checklist.pdf" TargetMode="External"/><Relationship Id="rId29" Type="http://schemas.openxmlformats.org/officeDocument/2006/relationships/hyperlink" Target="https://www.nps.gov/museum/publications/MHII/mh2ch2firstfile.pdf" TargetMode="External"/><Relationship Id="rId11" Type="http://schemas.openxmlformats.org/officeDocument/2006/relationships/hyperlink" Target="https://www.nps.gov/museum/publications/MHI/App_F_2009_Checklist.pdf" TargetMode="External"/><Relationship Id="rId24" Type="http://schemas.openxmlformats.org/officeDocument/2006/relationships/hyperlink" Target="https://www.nps.gov/museum/publications/MHI/chap14.pdf" TargetMode="External"/><Relationship Id="rId32" Type="http://schemas.openxmlformats.org/officeDocument/2006/relationships/hyperlink" Target="https://www.nps.gov/museum/publications/MHI/chap14.pdf" TargetMode="External"/><Relationship Id="rId37" Type="http://schemas.openxmlformats.org/officeDocument/2006/relationships/hyperlink" Target="https://www.nps.gov/museum/publications/MHI/chap14.pdf" TargetMode="External"/><Relationship Id="rId40" Type="http://schemas.openxmlformats.org/officeDocument/2006/relationships/hyperlink" Target="https://www.nps.gov/museum/publications/MHI/chap14.pdf" TargetMode="External"/><Relationship Id="rId45" Type="http://schemas.openxmlformats.org/officeDocument/2006/relationships/hyperlink" Target="https://www.nps.gov/museum/publications/MHII/mh2ch2firstfile.pdf" TargetMode="External"/><Relationship Id="rId53" Type="http://schemas.openxmlformats.org/officeDocument/2006/relationships/hyperlink" Target="https://www.nps.gov/museum/publications/MHI/chap14.pdf" TargetMode="External"/><Relationship Id="rId58" Type="http://schemas.openxmlformats.org/officeDocument/2006/relationships/hyperlink" Target="https://www.nps.gov/museum/publications/MHI/chap14.pdf" TargetMode="External"/><Relationship Id="rId5" Type="http://schemas.openxmlformats.org/officeDocument/2006/relationships/hyperlink" Target="https://www.nps.gov/museum/publications/MHI/App_F_2009_Checklist.pdf" TargetMode="External"/><Relationship Id="rId61" Type="http://schemas.openxmlformats.org/officeDocument/2006/relationships/hyperlink" Target="https://www.nps.gov/museum/publications/MHI/chap14.pdf" TargetMode="External"/><Relationship Id="rId19" Type="http://schemas.openxmlformats.org/officeDocument/2006/relationships/hyperlink" Target="https://www.nps.gov/museum/publications/MHI/Chap10.pdf" TargetMode="External"/><Relationship Id="rId14" Type="http://schemas.openxmlformats.org/officeDocument/2006/relationships/hyperlink" Target="https://www.nps.gov/museum/publications/MHI/App_F_2009_Checklist.pdf" TargetMode="External"/><Relationship Id="rId22" Type="http://schemas.openxmlformats.org/officeDocument/2006/relationships/hyperlink" Target="https://www.nps.gov/museum/publications/MHI/chap14.pdf" TargetMode="External"/><Relationship Id="rId27" Type="http://schemas.openxmlformats.org/officeDocument/2006/relationships/hyperlink" Target="https://www.nps.gov/museum/publications/MHI/CHAP7.pdf" TargetMode="External"/><Relationship Id="rId30" Type="http://schemas.openxmlformats.org/officeDocument/2006/relationships/hyperlink" Target="https://www.nps.gov/museum/publications/MHII/mh2ch4.pdf" TargetMode="External"/><Relationship Id="rId35" Type="http://schemas.openxmlformats.org/officeDocument/2006/relationships/hyperlink" Target="https://www.nps.gov/museum/publications/MHI/Appendix%20G.pdf" TargetMode="External"/><Relationship Id="rId43" Type="http://schemas.openxmlformats.org/officeDocument/2006/relationships/hyperlink" Target="https://www.nps.gov/museum/publications/MHI/chap14.pdf" TargetMode="External"/><Relationship Id="rId48" Type="http://schemas.openxmlformats.org/officeDocument/2006/relationships/hyperlink" Target="https://www.nps.gov/museum/publications/MHI/Chap9.pdf" TargetMode="External"/><Relationship Id="rId56" Type="http://schemas.openxmlformats.org/officeDocument/2006/relationships/hyperlink" Target="https://www.nps.gov/museum/publications/MHI/chap14.pdf" TargetMode="External"/><Relationship Id="rId8" Type="http://schemas.openxmlformats.org/officeDocument/2006/relationships/hyperlink" Target="https://www.nps.gov/museum/publications/MHI/App_F_2009_Checklist.pdf" TargetMode="External"/><Relationship Id="rId51" Type="http://schemas.openxmlformats.org/officeDocument/2006/relationships/hyperlink" Target="https://www.nps.gov/museum/publications/MHI/chap14.pdf" TargetMode="External"/><Relationship Id="rId3"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App_F_2009_Checklist.pdf" TargetMode="External"/><Relationship Id="rId17" Type="http://schemas.openxmlformats.org/officeDocument/2006/relationships/hyperlink" Target="https://www.nps.gov/museum/publications/MHI/Chap10.pdf" TargetMode="External"/><Relationship Id="rId25" Type="http://schemas.openxmlformats.org/officeDocument/2006/relationships/hyperlink" Target="https://www.nps.gov/museum/publications/MHI/Appendix%20G.pdf" TargetMode="External"/><Relationship Id="rId33" Type="http://schemas.openxmlformats.org/officeDocument/2006/relationships/hyperlink" Target="https://www.nps.gov/museum/publications/MHI/chap14.pdf" TargetMode="External"/><Relationship Id="rId38" Type="http://schemas.openxmlformats.org/officeDocument/2006/relationships/hyperlink" Target="https://www.nps.gov/museum/publications/MHI/chap14.pdf" TargetMode="External"/><Relationship Id="rId46" Type="http://schemas.openxmlformats.org/officeDocument/2006/relationships/hyperlink" Target="https://www.nps.gov/museum/publications/MHIII/mh3ch7.pdf" TargetMode="External"/><Relationship Id="rId59" Type="http://schemas.openxmlformats.org/officeDocument/2006/relationships/hyperlink" Target="https://www.nps.gov/museum/publications/MHI/chap14.pdf" TargetMode="External"/><Relationship Id="rId20" Type="http://schemas.openxmlformats.org/officeDocument/2006/relationships/hyperlink" Target="https://www.nps.gov/museum/publications/MHI/chap14.pdf" TargetMode="External"/><Relationship Id="rId41" Type="http://schemas.openxmlformats.org/officeDocument/2006/relationships/hyperlink" Target="https://www.nps.gov/museum/publications/MHII/mh2ch2firstfile.pdf" TargetMode="External"/><Relationship Id="rId54" Type="http://schemas.openxmlformats.org/officeDocument/2006/relationships/hyperlink" Target="https://www.nps.gov/museum/publications/MHI/chap14.pdf" TargetMode="External"/><Relationship Id="rId62" Type="http://schemas.openxmlformats.org/officeDocument/2006/relationships/hyperlink" Target="https://www.nps.gov/museum/publications/MHI/App_F_2009_Checklist.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App_F_2009_Checklist.pdf" TargetMode="External"/><Relationship Id="rId23" Type="http://schemas.openxmlformats.org/officeDocument/2006/relationships/hyperlink" Target="https://www.nps.gov/museum/publications/MHI/chap14.pdf" TargetMode="External"/><Relationship Id="rId28" Type="http://schemas.openxmlformats.org/officeDocument/2006/relationships/hyperlink" Target="https://www.nps.gov/museum/publications/MHI/chap14.pdf" TargetMode="External"/><Relationship Id="rId36" Type="http://schemas.openxmlformats.org/officeDocument/2006/relationships/hyperlink" Target="https://www.nps.gov/museum/publications/MHI/chap14.pdf" TargetMode="External"/><Relationship Id="rId49" Type="http://schemas.openxmlformats.org/officeDocument/2006/relationships/hyperlink" Target="https://www.nps.gov/museum/publications/MHI/chap14.pdf" TargetMode="External"/><Relationship Id="rId57" Type="http://schemas.openxmlformats.org/officeDocument/2006/relationships/hyperlink" Target="https://www.nps.gov/museum/publications/MHI/chap14.pdf" TargetMode="External"/><Relationship Id="rId10" Type="http://schemas.openxmlformats.org/officeDocument/2006/relationships/hyperlink" Target="https://www.nps.gov/museum/publications/MHI/App_F_2009_Checklist.pdf" TargetMode="External"/><Relationship Id="rId31" Type="http://schemas.openxmlformats.org/officeDocument/2006/relationships/hyperlink" Target="https://www.nps.gov/museum/publications/MHI/Chap10.pdf" TargetMode="External"/><Relationship Id="rId44" Type="http://schemas.openxmlformats.org/officeDocument/2006/relationships/hyperlink" Target="https://www.nps.gov/museum/publications/MHI/chap14.pdf" TargetMode="External"/><Relationship Id="rId52" Type="http://schemas.openxmlformats.org/officeDocument/2006/relationships/hyperlink" Target="https://www.nps.gov/museum/publications/MHI/chap14.pdf" TargetMode="External"/><Relationship Id="rId60" Type="http://schemas.openxmlformats.org/officeDocument/2006/relationships/hyperlink" Target="https://www.nps.gov/museum/publications/MHII/mh2ch1.pdf" TargetMode="External"/><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App_F_2009_Checklist.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nps.gov/museum/publications/MHI/Chap10.pdf" TargetMode="External"/><Relationship Id="rId13" Type="http://schemas.openxmlformats.org/officeDocument/2006/relationships/hyperlink" Target="https://www.nps.gov/museum/publications/MHI/Chap9.pdf" TargetMode="External"/><Relationship Id="rId3" Type="http://schemas.openxmlformats.org/officeDocument/2006/relationships/hyperlink" Target="https://www.nps.gov/museum/publications/MHI/Chap10.pdf" TargetMode="External"/><Relationship Id="rId7" Type="http://schemas.openxmlformats.org/officeDocument/2006/relationships/hyperlink" Target="https://www.nps.gov/museum/publications/MHI/Chap10.pdf" TargetMode="External"/><Relationship Id="rId12" Type="http://schemas.openxmlformats.org/officeDocument/2006/relationships/hyperlink" Target="https://www.nps.gov/museum/publications/MHI/Chap10.pdf" TargetMode="External"/><Relationship Id="rId2" Type="http://schemas.openxmlformats.org/officeDocument/2006/relationships/hyperlink" Target="https://www.nps.gov/museum/publications/MHI/chap4.pdf" TargetMode="External"/><Relationship Id="rId16" Type="http://schemas.openxmlformats.org/officeDocument/2006/relationships/printerSettings" Target="../printerSettings/printerSettings12.bin"/><Relationship Id="rId1" Type="http://schemas.openxmlformats.org/officeDocument/2006/relationships/hyperlink" Target="https://www.nps.gov/museum/publications/MHI/Chap10.pdf" TargetMode="External"/><Relationship Id="rId6" Type="http://schemas.openxmlformats.org/officeDocument/2006/relationships/hyperlink" Target="https://www.nps.gov/museum/publications/MHI/Chap10.pdf" TargetMode="External"/><Relationship Id="rId11" Type="http://schemas.openxmlformats.org/officeDocument/2006/relationships/hyperlink" Target="https://www.nps.gov/museum/publications/MHI/Chap10.pdf" TargetMode="External"/><Relationship Id="rId5" Type="http://schemas.openxmlformats.org/officeDocument/2006/relationships/hyperlink" Target="https://www.nps.gov/museum/publications/MHI/Chap10.pdf" TargetMode="External"/><Relationship Id="rId15" Type="http://schemas.openxmlformats.org/officeDocument/2006/relationships/hyperlink" Target="https://www.nps.gov/museum/publications/MHI/CHAP5.pdf" TargetMode="External"/><Relationship Id="rId10" Type="http://schemas.openxmlformats.org/officeDocument/2006/relationships/hyperlink" Target="https://www.nps.gov/museum/publications/MHI/Chap10.pdf" TargetMode="External"/><Relationship Id="rId4" Type="http://schemas.openxmlformats.org/officeDocument/2006/relationships/hyperlink" Target="https://www.nps.gov/museum/publications/MHI/Chap10.pdf" TargetMode="External"/><Relationship Id="rId9" Type="http://schemas.openxmlformats.org/officeDocument/2006/relationships/hyperlink" Target="https://www.nps.gov/museum/publications/MHI/Chap10.pdf" TargetMode="External"/><Relationship Id="rId14" Type="http://schemas.openxmlformats.org/officeDocument/2006/relationships/hyperlink" Target="https://www.nps.gov/museum/publications/MHI/CHAP7.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ps.gov/museum/publications/MHI/Chap6.pdf" TargetMode="External"/><Relationship Id="rId1" Type="http://schemas.openxmlformats.org/officeDocument/2006/relationships/hyperlink" Target="https://www.nps.gov/museum/publications/MHI/CHAP1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nps.gov/museum/publications/MHI/App_F_2009_Checklist.pdf" TargetMode="External"/><Relationship Id="rId18" Type="http://schemas.openxmlformats.org/officeDocument/2006/relationships/hyperlink" Target="https://www.nps.gov/museum/publications/MHI/chap4.pdf" TargetMode="External"/><Relationship Id="rId26" Type="http://schemas.openxmlformats.org/officeDocument/2006/relationships/hyperlink" Target="https://www.nps.gov/museum/publications/MHI/chap4.pdf" TargetMode="External"/><Relationship Id="rId39" Type="http://schemas.openxmlformats.org/officeDocument/2006/relationships/hyperlink" Target="https://www.nps.gov/museum/publications/MHI/Chap9.pdf" TargetMode="External"/><Relationship Id="rId21" Type="http://schemas.openxmlformats.org/officeDocument/2006/relationships/hyperlink" Target="https://www.nps.gov/museum/publications/MHI/chap4.pdf" TargetMode="External"/><Relationship Id="rId34" Type="http://schemas.openxmlformats.org/officeDocument/2006/relationships/hyperlink" Target="https://www.nps.gov/museum/publications/MHI/chap4.pdf" TargetMode="External"/><Relationship Id="rId42" Type="http://schemas.openxmlformats.org/officeDocument/2006/relationships/hyperlink" Target="https://www.nps.gov/museum/publications/MHI/chap4.pdf" TargetMode="External"/><Relationship Id="rId7" Type="http://schemas.openxmlformats.org/officeDocument/2006/relationships/hyperlink" Target="https://www.nps.gov/museum/publications/MHI/App_F_2009_Checklist.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chap4.pdf" TargetMode="External"/><Relationship Id="rId20" Type="http://schemas.openxmlformats.org/officeDocument/2006/relationships/hyperlink" Target="https://www.nps.gov/museum/publications/MHI/chap4.pdf" TargetMode="External"/><Relationship Id="rId29" Type="http://schemas.openxmlformats.org/officeDocument/2006/relationships/hyperlink" Target="https://www.nps.gov/museum/publications/MHI/chap4.pdf" TargetMode="External"/><Relationship Id="rId41" Type="http://schemas.openxmlformats.org/officeDocument/2006/relationships/hyperlink" Target="https://www.nps.gov/museum/publications/MHI/Chap10.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1" Type="http://schemas.openxmlformats.org/officeDocument/2006/relationships/hyperlink" Target="https://www.nps.gov/museum/publications/MHI/App_F_2009_Checklist.pdf" TargetMode="External"/><Relationship Id="rId24" Type="http://schemas.openxmlformats.org/officeDocument/2006/relationships/hyperlink" Target="https://www.nps.gov/museum/publications/MHI/chap4.pdf" TargetMode="External"/><Relationship Id="rId32" Type="http://schemas.openxmlformats.org/officeDocument/2006/relationships/hyperlink" Target="https://www.nps.gov/museum/publications/MHI/chap4.pdf" TargetMode="External"/><Relationship Id="rId37" Type="http://schemas.openxmlformats.org/officeDocument/2006/relationships/hyperlink" Target="https://www.nps.gov/museum/publications/MHI/chap4.pdf" TargetMode="External"/><Relationship Id="rId40" Type="http://schemas.openxmlformats.org/officeDocument/2006/relationships/hyperlink" Target="https://www.nps.gov/museum/publications/MHI/Chap10.pdf" TargetMode="External"/><Relationship Id="rId5"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chap4.pdf" TargetMode="External"/><Relationship Id="rId23" Type="http://schemas.openxmlformats.org/officeDocument/2006/relationships/hyperlink" Target="https://www.nps.gov/museum/publications/MHI/chap4.pdf" TargetMode="External"/><Relationship Id="rId28" Type="http://schemas.openxmlformats.org/officeDocument/2006/relationships/hyperlink" Target="https://www.nps.gov/museum/publications/MHI/chap4.pdf" TargetMode="External"/><Relationship Id="rId36" Type="http://schemas.openxmlformats.org/officeDocument/2006/relationships/hyperlink" Target="https://www.nps.gov/museum/publications/MHI/chap4.pdf" TargetMode="External"/><Relationship Id="rId10" Type="http://schemas.openxmlformats.org/officeDocument/2006/relationships/hyperlink" Target="https://www.nps.gov/museum/publications/MHI/App_F_2009_Checklist.pdf" TargetMode="External"/><Relationship Id="rId19" Type="http://schemas.openxmlformats.org/officeDocument/2006/relationships/hyperlink" Target="https://www.nps.gov/museum/publications/MHI/chap4.pdf" TargetMode="External"/><Relationship Id="rId31" Type="http://schemas.openxmlformats.org/officeDocument/2006/relationships/hyperlink" Target="https://www.nps.gov/museum/publications/MHI/chap4.pdf" TargetMode="External"/><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App_F_2009_Checklist.pdf" TargetMode="External"/><Relationship Id="rId14" Type="http://schemas.openxmlformats.org/officeDocument/2006/relationships/hyperlink" Target="https://www.nps.gov/museum/publications/MHI/chap4.pdf" TargetMode="External"/><Relationship Id="rId22" Type="http://schemas.openxmlformats.org/officeDocument/2006/relationships/hyperlink" Target="https://www.nps.gov/museum/publications/MHI/chap4.pdf" TargetMode="External"/><Relationship Id="rId27" Type="http://schemas.openxmlformats.org/officeDocument/2006/relationships/hyperlink" Target="https://www.nps.gov/museum/publications/MHI/chap4.pdf" TargetMode="External"/><Relationship Id="rId30" Type="http://schemas.openxmlformats.org/officeDocument/2006/relationships/hyperlink" Target="https://www.nps.gov/museum/publications/MHI/chap4.pdf" TargetMode="External"/><Relationship Id="rId35" Type="http://schemas.openxmlformats.org/officeDocument/2006/relationships/hyperlink" Target="https://www.nps.gov/museum/publications/MHI/chap4.pdf" TargetMode="External"/><Relationship Id="rId43" Type="http://schemas.openxmlformats.org/officeDocument/2006/relationships/printerSettings" Target="../printerSettings/printerSettings4.bin"/><Relationship Id="rId8" Type="http://schemas.openxmlformats.org/officeDocument/2006/relationships/hyperlink" Target="https://www.nps.gov/museum/publications/MHI/App_F_2009_Checklist.pdf" TargetMode="External"/><Relationship Id="rId3"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App_F_2009_Checklist.pdf" TargetMode="External"/><Relationship Id="rId17" Type="http://schemas.openxmlformats.org/officeDocument/2006/relationships/hyperlink" Target="https://www.nps.gov/museum/publications/MHI/chap4.pdf" TargetMode="External"/><Relationship Id="rId25" Type="http://schemas.openxmlformats.org/officeDocument/2006/relationships/hyperlink" Target="https://www.nps.gov/museum/publications/MHI/chap4.pdf" TargetMode="External"/><Relationship Id="rId33" Type="http://schemas.openxmlformats.org/officeDocument/2006/relationships/hyperlink" Target="https://www.nps.gov/museum/publications/MHI/chap4.pdf" TargetMode="External"/><Relationship Id="rId38" Type="http://schemas.openxmlformats.org/officeDocument/2006/relationships/hyperlink" Target="https://www.nps.gov/museum/publications/MHI/chap4.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nps.gov/museum/publications/MHI/CHAP5.pdf" TargetMode="External"/><Relationship Id="rId18" Type="http://schemas.openxmlformats.org/officeDocument/2006/relationships/hyperlink" Target="https://www.nps.gov/museum/publications/MHI/CHAP5.pdf" TargetMode="External"/><Relationship Id="rId26" Type="http://schemas.openxmlformats.org/officeDocument/2006/relationships/hyperlink" Target="https://www.nps.gov/museum/publications/MHI/CHAP5.pdf" TargetMode="External"/><Relationship Id="rId21" Type="http://schemas.openxmlformats.org/officeDocument/2006/relationships/hyperlink" Target="https://www.nps.gov/museum/publications/MHI/CHAP5.pdf" TargetMode="External"/><Relationship Id="rId34" Type="http://schemas.openxmlformats.org/officeDocument/2006/relationships/hyperlink" Target="https://www.nps.gov/museum/publications/MHI/CHAP13.pdf" TargetMode="External"/><Relationship Id="rId7"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CHAP5.pdf" TargetMode="External"/><Relationship Id="rId17" Type="http://schemas.openxmlformats.org/officeDocument/2006/relationships/hyperlink" Target="https://www.nps.gov/museum/publications/MHI/CHAP5.pdf" TargetMode="External"/><Relationship Id="rId25" Type="http://schemas.openxmlformats.org/officeDocument/2006/relationships/hyperlink" Target="https://www.nps.gov/museum/publications/MHI/CHAP5.pdf" TargetMode="External"/><Relationship Id="rId33" Type="http://schemas.openxmlformats.org/officeDocument/2006/relationships/hyperlink" Target="https://www.nps.gov/museum/publications/MHI/CHAP13.pdf" TargetMode="External"/><Relationship Id="rId38" Type="http://schemas.openxmlformats.org/officeDocument/2006/relationships/printerSettings" Target="../printerSettings/printerSettings5.bin"/><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CHAP5.pdf" TargetMode="External"/><Relationship Id="rId20" Type="http://schemas.openxmlformats.org/officeDocument/2006/relationships/hyperlink" Target="https://www.nps.gov/museum/publications/MHI/CHAP5.pdf" TargetMode="External"/><Relationship Id="rId29" Type="http://schemas.openxmlformats.org/officeDocument/2006/relationships/hyperlink" Target="https://www.nps.gov/museum/publications/MHI/CHAP5.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1" Type="http://schemas.openxmlformats.org/officeDocument/2006/relationships/hyperlink" Target="https://www.nps.gov/museum/publications/MHI/CHAP5.pdf" TargetMode="External"/><Relationship Id="rId24" Type="http://schemas.openxmlformats.org/officeDocument/2006/relationships/hyperlink" Target="https://www.nps.gov/museum/publications/MHI/CHAP5.pdf" TargetMode="External"/><Relationship Id="rId32" Type="http://schemas.openxmlformats.org/officeDocument/2006/relationships/hyperlink" Target="https://www.nps.gov/museum/publications/MHI/CHAP5.pdf" TargetMode="External"/><Relationship Id="rId37" Type="http://schemas.openxmlformats.org/officeDocument/2006/relationships/hyperlink" Target="https://www.nps.gov/museum/publications/MHI/Chap6.pdf" TargetMode="External"/><Relationship Id="rId5"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CHAP5.pdf" TargetMode="External"/><Relationship Id="rId23" Type="http://schemas.openxmlformats.org/officeDocument/2006/relationships/hyperlink" Target="https://www.nps.gov/museum/publications/MHI/CHAP5.pdf" TargetMode="External"/><Relationship Id="rId28" Type="http://schemas.openxmlformats.org/officeDocument/2006/relationships/hyperlink" Target="https://www.nps.gov/museum/publications/MHI/CHAP5.pdf" TargetMode="External"/><Relationship Id="rId36" Type="http://schemas.openxmlformats.org/officeDocument/2006/relationships/hyperlink" Target="https://www.nps.gov/museum/publications/MHIII/mh3ch7.pdf" TargetMode="External"/><Relationship Id="rId10" Type="http://schemas.openxmlformats.org/officeDocument/2006/relationships/hyperlink" Target="https://www.nps.gov/museum/publications/MHI/CHAP5.pdf" TargetMode="External"/><Relationship Id="rId19" Type="http://schemas.openxmlformats.org/officeDocument/2006/relationships/hyperlink" Target="https://www.nps.gov/museum/publications/MHI/CHAP5.pdf" TargetMode="External"/><Relationship Id="rId31" Type="http://schemas.openxmlformats.org/officeDocument/2006/relationships/hyperlink" Target="https://www.nps.gov/museum/publications/MHI/CHAP5.pdf" TargetMode="External"/><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App_F_2009_Checklist.pdf" TargetMode="External"/><Relationship Id="rId14" Type="http://schemas.openxmlformats.org/officeDocument/2006/relationships/hyperlink" Target="https://www.nps.gov/museum/publications/MHI/CHAP5.pdf" TargetMode="External"/><Relationship Id="rId22" Type="http://schemas.openxmlformats.org/officeDocument/2006/relationships/hyperlink" Target="https://www.nps.gov/museum/publications/MHI/CHAP5.pdf" TargetMode="External"/><Relationship Id="rId27" Type="http://schemas.openxmlformats.org/officeDocument/2006/relationships/hyperlink" Target="https://www.nps.gov/museum/publications/MHI/CHAP5.pdf" TargetMode="External"/><Relationship Id="rId30" Type="http://schemas.openxmlformats.org/officeDocument/2006/relationships/hyperlink" Target="https://www.nps.gov/museum/publications/MHI/CHAP5.pdf" TargetMode="External"/><Relationship Id="rId35" Type="http://schemas.openxmlformats.org/officeDocument/2006/relationships/hyperlink" Target="https://www.nps.gov/museum/publications/MHI/CHAP13.pdf" TargetMode="External"/><Relationship Id="rId8" Type="http://schemas.openxmlformats.org/officeDocument/2006/relationships/hyperlink" Target="https://www.nps.gov/museum/publications/MHI/App_F_2009_Checklist.pdf" TargetMode="External"/><Relationship Id="rId3" Type="http://schemas.openxmlformats.org/officeDocument/2006/relationships/hyperlink" Target="https://www.nps.gov/museum/publications/MHI/App_F_2009_Checklist.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ps.gov/museum/publications/MHI/Chap6.pdf" TargetMode="External"/><Relationship Id="rId13" Type="http://schemas.openxmlformats.org/officeDocument/2006/relationships/hyperlink" Target="https://www.nps.gov/museum/publications/MHI/Chap6.pdf" TargetMode="External"/><Relationship Id="rId18" Type="http://schemas.openxmlformats.org/officeDocument/2006/relationships/hyperlink" Target="https://www.nps.gov/museum/publications/MHI/Chap6.pdf" TargetMode="External"/><Relationship Id="rId26" Type="http://schemas.openxmlformats.org/officeDocument/2006/relationships/hyperlink" Target="https://www.nps.gov/museum/publications/MHI/Chap6.pdf" TargetMode="External"/><Relationship Id="rId3" Type="http://schemas.openxmlformats.org/officeDocument/2006/relationships/hyperlink" Target="https://www.nps.gov/museum/publications/MHI/Chap6.pdf" TargetMode="External"/><Relationship Id="rId21" Type="http://schemas.openxmlformats.org/officeDocument/2006/relationships/hyperlink" Target="https://www.nps.gov/museum/publications/MHI/Chap6.pdf" TargetMode="External"/><Relationship Id="rId7" Type="http://schemas.openxmlformats.org/officeDocument/2006/relationships/hyperlink" Target="https://www.nps.gov/museum/publications/MHI/Chap6.pdf" TargetMode="External"/><Relationship Id="rId12" Type="http://schemas.openxmlformats.org/officeDocument/2006/relationships/hyperlink" Target="https://www.nps.gov/museum/publications/MHI/Chap6.pdf" TargetMode="External"/><Relationship Id="rId17" Type="http://schemas.openxmlformats.org/officeDocument/2006/relationships/hyperlink" Target="https://www.nps.gov/museum/publications/MHI/Chap6.pdf" TargetMode="External"/><Relationship Id="rId25" Type="http://schemas.openxmlformats.org/officeDocument/2006/relationships/hyperlink" Target="https://www.nps.gov/museum/publications/MHI/Chap6.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Chap6.pdf" TargetMode="External"/><Relationship Id="rId20" Type="http://schemas.openxmlformats.org/officeDocument/2006/relationships/hyperlink" Target="https://www.nps.gov/museum/publications/conserveogram/01-12.pdf" TargetMode="External"/><Relationship Id="rId29" Type="http://schemas.openxmlformats.org/officeDocument/2006/relationships/printerSettings" Target="../printerSettings/printerSettings6.bin"/><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Chap6.pdf" TargetMode="External"/><Relationship Id="rId11" Type="http://schemas.openxmlformats.org/officeDocument/2006/relationships/hyperlink" Target="https://www.nps.gov/museum/publications/MHI/Chap6.pdf" TargetMode="External"/><Relationship Id="rId24" Type="http://schemas.openxmlformats.org/officeDocument/2006/relationships/hyperlink" Target="https://www.nps.gov/museum/publications/MHI/Chap6.pdf" TargetMode="External"/><Relationship Id="rId5" Type="http://schemas.openxmlformats.org/officeDocument/2006/relationships/hyperlink" Target="https://www.nps.gov/museum/publications/MHI/Chap6.pdf" TargetMode="External"/><Relationship Id="rId15" Type="http://schemas.openxmlformats.org/officeDocument/2006/relationships/hyperlink" Target="https://www.nps.gov/museum/publications/MHI/Chap6.pdf" TargetMode="External"/><Relationship Id="rId23" Type="http://schemas.openxmlformats.org/officeDocument/2006/relationships/hyperlink" Target="https://www.nps.gov/museum/publications/MHI/Chap6.pdf" TargetMode="External"/><Relationship Id="rId28" Type="http://schemas.openxmlformats.org/officeDocument/2006/relationships/hyperlink" Target="https://www.nps.gov/museum/publications/conserveogram/02-20-revised.pdf" TargetMode="External"/><Relationship Id="rId10" Type="http://schemas.openxmlformats.org/officeDocument/2006/relationships/hyperlink" Target="https://www.nps.gov/museum/publications/MHI/Chap6.pdf" TargetMode="External"/><Relationship Id="rId19" Type="http://schemas.openxmlformats.org/officeDocument/2006/relationships/hyperlink" Target="https://www.nps.gov/museum/publications/MHI/Chap6.pdf" TargetMode="External"/><Relationship Id="rId4" Type="http://schemas.openxmlformats.org/officeDocument/2006/relationships/hyperlink" Target="https://www.nps.gov/museum/publications/MHI/Chap6.pdf" TargetMode="External"/><Relationship Id="rId9" Type="http://schemas.openxmlformats.org/officeDocument/2006/relationships/hyperlink" Target="https://www.nps.gov/museum/publications/MHI/Chap6.pdf" TargetMode="External"/><Relationship Id="rId14" Type="http://schemas.openxmlformats.org/officeDocument/2006/relationships/hyperlink" Target="https://www.nps.gov/museum/publications/MHI/Chap6.pdf" TargetMode="External"/><Relationship Id="rId22" Type="http://schemas.openxmlformats.org/officeDocument/2006/relationships/hyperlink" Target="https://www.nps.gov/museum/publications/MHI/Chap6.pdf" TargetMode="External"/><Relationship Id="rId27" Type="http://schemas.openxmlformats.org/officeDocument/2006/relationships/hyperlink" Target="https://www.nps.gov/museum/publications/MHI/AppendM.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nps.gov/museum/publications/MHI/chap4.pdf" TargetMode="External"/><Relationship Id="rId18" Type="http://schemas.openxmlformats.org/officeDocument/2006/relationships/hyperlink" Target="https://www.nps.gov/museum/publications/MHI/CHAP7.pdf" TargetMode="External"/><Relationship Id="rId26" Type="http://schemas.openxmlformats.org/officeDocument/2006/relationships/hyperlink" Target="https://www.nps.gov/museum/publications/MHI/CHAP7.pdf" TargetMode="External"/><Relationship Id="rId39" Type="http://schemas.openxmlformats.org/officeDocument/2006/relationships/hyperlink" Target="https://www.nps.gov/museum/publications/MHI/App_F_2009_Checklist.pdf" TargetMode="External"/><Relationship Id="rId21" Type="http://schemas.openxmlformats.org/officeDocument/2006/relationships/hyperlink" Target="https://www.nps.gov/museum/publications/MHI/CHAP7.pdf" TargetMode="External"/><Relationship Id="rId34" Type="http://schemas.openxmlformats.org/officeDocument/2006/relationships/hyperlink" Target="https://www.nps.gov/museum/publications/MHI/CHAP7.pdf" TargetMode="External"/><Relationship Id="rId42" Type="http://schemas.openxmlformats.org/officeDocument/2006/relationships/printerSettings" Target="../printerSettings/printerSettings7.bin"/><Relationship Id="rId7" Type="http://schemas.openxmlformats.org/officeDocument/2006/relationships/hyperlink" Target="https://www.nps.gov/museum/publications/MHI/App_F_2009_Checklist.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Chap9.pdf" TargetMode="External"/><Relationship Id="rId20" Type="http://schemas.openxmlformats.org/officeDocument/2006/relationships/hyperlink" Target="https://www.nps.gov/museum/publications/MHI/CHAP7.pdf" TargetMode="External"/><Relationship Id="rId29" Type="http://schemas.openxmlformats.org/officeDocument/2006/relationships/hyperlink" Target="https://www.nps.gov/museum/publications/MHI/CHAP7.pdf" TargetMode="External"/><Relationship Id="rId41" Type="http://schemas.openxmlformats.org/officeDocument/2006/relationships/hyperlink" Target="https://www.nps.gov/museum/publications/MHI/CHAP7.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1" Type="http://schemas.openxmlformats.org/officeDocument/2006/relationships/hyperlink" Target="https://www.nps.gov/museum/publications/MHI/App_F_2009_Checklist.pdf" TargetMode="External"/><Relationship Id="rId24" Type="http://schemas.openxmlformats.org/officeDocument/2006/relationships/hyperlink" Target="https://www.nps.gov/museum/publications/MHI/CHAP7.pdf" TargetMode="External"/><Relationship Id="rId32" Type="http://schemas.openxmlformats.org/officeDocument/2006/relationships/hyperlink" Target="https://www.nps.gov/museum/publications/MHI/CHAP7.pdf" TargetMode="External"/><Relationship Id="rId37" Type="http://schemas.openxmlformats.org/officeDocument/2006/relationships/hyperlink" Target="https://www.nps.gov/museum/publications/MHI/Chap9.pdf" TargetMode="External"/><Relationship Id="rId40" Type="http://schemas.openxmlformats.org/officeDocument/2006/relationships/hyperlink" Target="https://www.nps.gov/museum/publications/MHI/CHAP11.pdf" TargetMode="External"/><Relationship Id="rId5"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Chap9.pdf" TargetMode="External"/><Relationship Id="rId23" Type="http://schemas.openxmlformats.org/officeDocument/2006/relationships/hyperlink" Target="https://www.nps.gov/museum/publications/MHI/CHAP7.pdf" TargetMode="External"/><Relationship Id="rId28" Type="http://schemas.openxmlformats.org/officeDocument/2006/relationships/hyperlink" Target="https://www.nps.gov/museum/publications/MHI/CHAP7.pdf" TargetMode="External"/><Relationship Id="rId36" Type="http://schemas.openxmlformats.org/officeDocument/2006/relationships/hyperlink" Target="https://www.nps.gov/museum/publications/MHI/CHAP7.pdf" TargetMode="External"/><Relationship Id="rId10" Type="http://schemas.openxmlformats.org/officeDocument/2006/relationships/hyperlink" Target="https://www.nps.gov/museum/publications/MHI/App_F_2009_Checklist.pdf" TargetMode="External"/><Relationship Id="rId19" Type="http://schemas.openxmlformats.org/officeDocument/2006/relationships/hyperlink" Target="https://www.nps.gov/museum/publications/MHI/CHAP7.pdf" TargetMode="External"/><Relationship Id="rId31" Type="http://schemas.openxmlformats.org/officeDocument/2006/relationships/hyperlink" Target="https://www.nps.gov/museum/publications/MHI/CHAP7.pdf" TargetMode="External"/><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App_F_2009_Checklist.pdf" TargetMode="External"/><Relationship Id="rId14" Type="http://schemas.openxmlformats.org/officeDocument/2006/relationships/hyperlink" Target="https://www.nps.gov/museum/publications/MHI/chap4.pdf" TargetMode="External"/><Relationship Id="rId22" Type="http://schemas.openxmlformats.org/officeDocument/2006/relationships/hyperlink" Target="https://www.nps.gov/museum/publications/MHI/CHAP7.pdf" TargetMode="External"/><Relationship Id="rId27" Type="http://schemas.openxmlformats.org/officeDocument/2006/relationships/hyperlink" Target="https://www.nps.gov/museum/publications/MHI/CHAP7.pdf" TargetMode="External"/><Relationship Id="rId30" Type="http://schemas.openxmlformats.org/officeDocument/2006/relationships/hyperlink" Target="https://www.nps.gov/museum/publications/MHI/CHAP7.pdf" TargetMode="External"/><Relationship Id="rId35" Type="http://schemas.openxmlformats.org/officeDocument/2006/relationships/hyperlink" Target="https://www.nps.gov/museum/publications/MHI/CHAP7.pdf" TargetMode="External"/><Relationship Id="rId8" Type="http://schemas.openxmlformats.org/officeDocument/2006/relationships/hyperlink" Target="https://www.nps.gov/museum/publications/MHI/App_F_2009_Checklist.pdf" TargetMode="External"/><Relationship Id="rId3"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App_F_2009_Checklist.pdf" TargetMode="External"/><Relationship Id="rId17" Type="http://schemas.openxmlformats.org/officeDocument/2006/relationships/hyperlink" Target="https://www.nps.gov/museum/publications/MHI/Chap10.pdf" TargetMode="External"/><Relationship Id="rId25" Type="http://schemas.openxmlformats.org/officeDocument/2006/relationships/hyperlink" Target="https://www.nps.gov/museum/publications/MHI/CHAP7.pdf" TargetMode="External"/><Relationship Id="rId33" Type="http://schemas.openxmlformats.org/officeDocument/2006/relationships/hyperlink" Target="https://www.nps.gov/museum/publications/MHI/CHAP7.pdf" TargetMode="External"/><Relationship Id="rId38" Type="http://schemas.openxmlformats.org/officeDocument/2006/relationships/hyperlink" Target="https://www.nps.gov/museum/publications/MHI/Chap6.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nps.gov/museum/publications/MHI/Chap10.pdf" TargetMode="External"/><Relationship Id="rId18" Type="http://schemas.openxmlformats.org/officeDocument/2006/relationships/hyperlink" Target="https://www.nps.gov/museum/publications/MHI/Chap10.pdf" TargetMode="External"/><Relationship Id="rId26" Type="http://schemas.openxmlformats.org/officeDocument/2006/relationships/hyperlink" Target="https://www.nps.gov/museum/publications/MHI/Chap10.pdf" TargetMode="External"/><Relationship Id="rId39" Type="http://schemas.openxmlformats.org/officeDocument/2006/relationships/hyperlink" Target="https://www.nps.gov/museum/publications/MHI/Chap10.pdf" TargetMode="External"/><Relationship Id="rId21" Type="http://schemas.openxmlformats.org/officeDocument/2006/relationships/hyperlink" Target="https://www.nps.gov/museum/publications/MHI/Chap10.pdf" TargetMode="External"/><Relationship Id="rId34" Type="http://schemas.openxmlformats.org/officeDocument/2006/relationships/hyperlink" Target="https://www.nps.gov/museum/publications/MHI/Chap10.pdf" TargetMode="External"/><Relationship Id="rId42" Type="http://schemas.openxmlformats.org/officeDocument/2006/relationships/hyperlink" Target="https://www.nps.gov/museum/publications/MHI/Chap10.pdf" TargetMode="External"/><Relationship Id="rId7" Type="http://schemas.openxmlformats.org/officeDocument/2006/relationships/hyperlink" Target="https://www.nps.gov/museum/publications/MHI/Chap10.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Chap10.pdf" TargetMode="External"/><Relationship Id="rId20" Type="http://schemas.openxmlformats.org/officeDocument/2006/relationships/hyperlink" Target="https://www.nps.gov/museum/publications/MHI/CHAP7.pdf" TargetMode="External"/><Relationship Id="rId29" Type="http://schemas.openxmlformats.org/officeDocument/2006/relationships/hyperlink" Target="https://www.nps.gov/museum/publications/MHI/Chap10.pdf" TargetMode="External"/><Relationship Id="rId41" Type="http://schemas.openxmlformats.org/officeDocument/2006/relationships/hyperlink" Target="https://www.nps.gov/museum/publications/MHI/CHAP7.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1" Type="http://schemas.openxmlformats.org/officeDocument/2006/relationships/hyperlink" Target="https://www.nps.gov/museum/publications/MHI/Chap10.pdf" TargetMode="External"/><Relationship Id="rId24" Type="http://schemas.openxmlformats.org/officeDocument/2006/relationships/hyperlink" Target="https://www.nps.gov/museum/publications/MHI/Chap10.pdf" TargetMode="External"/><Relationship Id="rId32" Type="http://schemas.openxmlformats.org/officeDocument/2006/relationships/hyperlink" Target="https://www.nps.gov/museum/publications/MHI/Chap10.pdf" TargetMode="External"/><Relationship Id="rId37" Type="http://schemas.openxmlformats.org/officeDocument/2006/relationships/hyperlink" Target="https://www.nps.gov/museum/publications/MHI/Chap10.pdf" TargetMode="External"/><Relationship Id="rId40" Type="http://schemas.openxmlformats.org/officeDocument/2006/relationships/hyperlink" Target="https://www.nps.gov/museum/publications/MHI/Chap10.pdf" TargetMode="External"/><Relationship Id="rId5"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Chap10.pdf" TargetMode="External"/><Relationship Id="rId23" Type="http://schemas.openxmlformats.org/officeDocument/2006/relationships/hyperlink" Target="https://www.nps.gov/museum/publications/MHI/Chap10.pdf" TargetMode="External"/><Relationship Id="rId28" Type="http://schemas.openxmlformats.org/officeDocument/2006/relationships/hyperlink" Target="https://www.nps.gov/museum/publications/MHI/Chap10.pdf" TargetMode="External"/><Relationship Id="rId36" Type="http://schemas.openxmlformats.org/officeDocument/2006/relationships/hyperlink" Target="https://www.nps.gov/museum/publications/MHI/Chap10.pdf" TargetMode="External"/><Relationship Id="rId10" Type="http://schemas.openxmlformats.org/officeDocument/2006/relationships/hyperlink" Target="https://www.nps.gov/museum/publications/MHI/Chap10.pdf" TargetMode="External"/><Relationship Id="rId19" Type="http://schemas.openxmlformats.org/officeDocument/2006/relationships/hyperlink" Target="https://www.nps.gov/museum/publications/MHI/Chap10.pdf" TargetMode="External"/><Relationship Id="rId31" Type="http://schemas.openxmlformats.org/officeDocument/2006/relationships/hyperlink" Target="https://www.nps.gov/museum/publications/MHI/Chap10.pdf" TargetMode="External"/><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Chap10.pdf" TargetMode="External"/><Relationship Id="rId14" Type="http://schemas.openxmlformats.org/officeDocument/2006/relationships/hyperlink" Target="https://www.nps.gov/museum/publications/MHI/Chap10.pdf" TargetMode="External"/><Relationship Id="rId22" Type="http://schemas.openxmlformats.org/officeDocument/2006/relationships/hyperlink" Target="https://www.nps.gov/museum/publications/MHI/Chap10.pdf" TargetMode="External"/><Relationship Id="rId27" Type="http://schemas.openxmlformats.org/officeDocument/2006/relationships/hyperlink" Target="https://www.nps.gov/museum/publications/MHI/Chap10.pdf" TargetMode="External"/><Relationship Id="rId30" Type="http://schemas.openxmlformats.org/officeDocument/2006/relationships/hyperlink" Target="https://www.nps.gov/museum/publications/MHI/Chap10.pdf" TargetMode="External"/><Relationship Id="rId35" Type="http://schemas.openxmlformats.org/officeDocument/2006/relationships/hyperlink" Target="https://www.nps.gov/museum/publications/MHI/Chap10.pdf" TargetMode="External"/><Relationship Id="rId43" Type="http://schemas.openxmlformats.org/officeDocument/2006/relationships/printerSettings" Target="../printerSettings/printerSettings8.bin"/><Relationship Id="rId8" Type="http://schemas.openxmlformats.org/officeDocument/2006/relationships/hyperlink" Target="https://www.nps.gov/museum/publications/MHI/Chap10.pdf" TargetMode="External"/><Relationship Id="rId3"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Chap10.pdf" TargetMode="External"/><Relationship Id="rId17" Type="http://schemas.openxmlformats.org/officeDocument/2006/relationships/hyperlink" Target="https://www.nps.gov/museum/publications/MHI/Chap10.pdf" TargetMode="External"/><Relationship Id="rId25" Type="http://schemas.openxmlformats.org/officeDocument/2006/relationships/hyperlink" Target="https://www.nps.gov/museum/publications/MHI/Chap10.pdf" TargetMode="External"/><Relationship Id="rId33" Type="http://schemas.openxmlformats.org/officeDocument/2006/relationships/hyperlink" Target="https://www.nps.gov/museum/publications/MHI/Chap10.pdf" TargetMode="External"/><Relationship Id="rId38" Type="http://schemas.openxmlformats.org/officeDocument/2006/relationships/hyperlink" Target="https://www.nps.gov/museum/publications/MHI/Chap10.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nps.gov/museum/publications/MHI/Chap9.pdf" TargetMode="External"/><Relationship Id="rId21" Type="http://schemas.openxmlformats.org/officeDocument/2006/relationships/hyperlink" Target="https://www.nps.gov/museum/publications/MHI/Chap9.pdf" TargetMode="External"/><Relationship Id="rId34" Type="http://schemas.openxmlformats.org/officeDocument/2006/relationships/hyperlink" Target="https://www.nps.gov/museum/publications/MHI/Chap9.pdf" TargetMode="External"/><Relationship Id="rId42" Type="http://schemas.openxmlformats.org/officeDocument/2006/relationships/hyperlink" Target="https://www.nps.gov/museum/publications/MHI/Chap9.pdf" TargetMode="External"/><Relationship Id="rId47" Type="http://schemas.openxmlformats.org/officeDocument/2006/relationships/hyperlink" Target="https://www.nps.gov/museum/publications/MHI/Chap9.pdf" TargetMode="External"/><Relationship Id="rId50" Type="http://schemas.openxmlformats.org/officeDocument/2006/relationships/hyperlink" Target="https://www.nps.gov/museum/publications/MHI/Chap9.pdf" TargetMode="External"/><Relationship Id="rId55" Type="http://schemas.openxmlformats.org/officeDocument/2006/relationships/hyperlink" Target="https://www.nps.gov/museum/publications/MHI/CHAP7.pdf" TargetMode="External"/><Relationship Id="rId63" Type="http://schemas.openxmlformats.org/officeDocument/2006/relationships/hyperlink" Target="https://www.nps.gov/museum/publications/MHI/Chap9.pdf" TargetMode="External"/><Relationship Id="rId7" Type="http://schemas.openxmlformats.org/officeDocument/2006/relationships/hyperlink" Target="https://www.nps.gov/museum/publications/MHI/App_F_2009_Checklist.pdf" TargetMode="External"/><Relationship Id="rId2" Type="http://schemas.openxmlformats.org/officeDocument/2006/relationships/hyperlink" Target="https://www.nps.gov/museum/publications/MHI/App_F_2009_Checklist.pdf" TargetMode="External"/><Relationship Id="rId16" Type="http://schemas.openxmlformats.org/officeDocument/2006/relationships/hyperlink" Target="https://www.nps.gov/museum/publications/MHI/App_F_2009_Checklist.pdf" TargetMode="External"/><Relationship Id="rId29" Type="http://schemas.openxmlformats.org/officeDocument/2006/relationships/hyperlink" Target="https://www.nps.gov/museum/publications/MHI/Chap9.pdf" TargetMode="External"/><Relationship Id="rId11" Type="http://schemas.openxmlformats.org/officeDocument/2006/relationships/hyperlink" Target="https://www.nps.gov/museum/publications/MHI/App_F_2009_Checklist.pdf" TargetMode="External"/><Relationship Id="rId24" Type="http://schemas.openxmlformats.org/officeDocument/2006/relationships/hyperlink" Target="https://www.nps.gov/museum/publications/MHI/Chap9.pdf" TargetMode="External"/><Relationship Id="rId32" Type="http://schemas.openxmlformats.org/officeDocument/2006/relationships/hyperlink" Target="https://www.nps.gov/museum/publications/MHI/Chap9.pdf" TargetMode="External"/><Relationship Id="rId37" Type="http://schemas.openxmlformats.org/officeDocument/2006/relationships/hyperlink" Target="https://www.nps.gov/museum/publications/MHI/Chap9.pdf" TargetMode="External"/><Relationship Id="rId40" Type="http://schemas.openxmlformats.org/officeDocument/2006/relationships/hyperlink" Target="https://www.nps.gov/museum/publications/MHI/Chap9.pdf" TargetMode="External"/><Relationship Id="rId45" Type="http://schemas.openxmlformats.org/officeDocument/2006/relationships/hyperlink" Target="https://www.nps.gov/museum/publications/MHI/Chap9.pdf" TargetMode="External"/><Relationship Id="rId53" Type="http://schemas.openxmlformats.org/officeDocument/2006/relationships/hyperlink" Target="https://www.nps.gov/museum/publications/MHI/AppendM.pdf" TargetMode="External"/><Relationship Id="rId58" Type="http://schemas.openxmlformats.org/officeDocument/2006/relationships/hyperlink" Target="https://www.nps.gov/museum/publications/MHI/Chap9.pdf" TargetMode="External"/><Relationship Id="rId5" Type="http://schemas.openxmlformats.org/officeDocument/2006/relationships/hyperlink" Target="https://www.nps.gov/museum/publications/MHI/App_F_2009_Checklist.pdf" TargetMode="External"/><Relationship Id="rId61" Type="http://schemas.openxmlformats.org/officeDocument/2006/relationships/hyperlink" Target="https://www.nps.gov/museum/publications/MHI/App_F_2009_Checklist.pdf" TargetMode="External"/><Relationship Id="rId19" Type="http://schemas.openxmlformats.org/officeDocument/2006/relationships/hyperlink" Target="https://www.nps.gov/museum/publications/MHI/Chap9.pdf" TargetMode="External"/><Relationship Id="rId14" Type="http://schemas.openxmlformats.org/officeDocument/2006/relationships/hyperlink" Target="https://www.nps.gov/museum/publications/MHI/App_F_2009_Checklist.pdf" TargetMode="External"/><Relationship Id="rId22" Type="http://schemas.openxmlformats.org/officeDocument/2006/relationships/hyperlink" Target="https://www.nps.gov/museum/publications/MHI/Chap9.pdf" TargetMode="External"/><Relationship Id="rId27" Type="http://schemas.openxmlformats.org/officeDocument/2006/relationships/hyperlink" Target="https://www.nps.gov/museum/publications/MHI/Chap9.pdf" TargetMode="External"/><Relationship Id="rId30" Type="http://schemas.openxmlformats.org/officeDocument/2006/relationships/hyperlink" Target="https://www.nps.gov/museum/publications/MHI/Chap9.pdf" TargetMode="External"/><Relationship Id="rId35" Type="http://schemas.openxmlformats.org/officeDocument/2006/relationships/hyperlink" Target="https://www.nps.gov/museum/publications/MHI/Chap9.pdf" TargetMode="External"/><Relationship Id="rId43" Type="http://schemas.openxmlformats.org/officeDocument/2006/relationships/hyperlink" Target="https://www.nps.gov/museum/publications/MHI/Chap9.pdf" TargetMode="External"/><Relationship Id="rId48" Type="http://schemas.openxmlformats.org/officeDocument/2006/relationships/hyperlink" Target="https://www.nps.gov/museum/publications/MHI/Chap9.pdf" TargetMode="External"/><Relationship Id="rId56" Type="http://schemas.openxmlformats.org/officeDocument/2006/relationships/hyperlink" Target="https://www.nps.gov/museum/publications/MHI/Chap9.pdf" TargetMode="External"/><Relationship Id="rId64" Type="http://schemas.openxmlformats.org/officeDocument/2006/relationships/hyperlink" Target="https://www.nps.gov/museum/publications/MHI/Chap9.pdf" TargetMode="External"/><Relationship Id="rId8" Type="http://schemas.openxmlformats.org/officeDocument/2006/relationships/hyperlink" Target="https://www.nps.gov/museum/publications/MHI/App_F_2009_Checklist.pdf" TargetMode="External"/><Relationship Id="rId51" Type="http://schemas.openxmlformats.org/officeDocument/2006/relationships/hyperlink" Target="https://www.nps.gov/museum/publications/MHI/Chap9.pdf" TargetMode="External"/><Relationship Id="rId3" Type="http://schemas.openxmlformats.org/officeDocument/2006/relationships/hyperlink" Target="https://www.nps.gov/museum/publications/MHI/App_F_2009_Checklist.pdf" TargetMode="External"/><Relationship Id="rId12" Type="http://schemas.openxmlformats.org/officeDocument/2006/relationships/hyperlink" Target="https://www.nps.gov/museum/publications/MHI/App_F_2009_Checklist.pdf" TargetMode="External"/><Relationship Id="rId17" Type="http://schemas.openxmlformats.org/officeDocument/2006/relationships/hyperlink" Target="https://www.nps.gov/museum/publications/MHI/App_F_2009_Checklist.pdf" TargetMode="External"/><Relationship Id="rId25" Type="http://schemas.openxmlformats.org/officeDocument/2006/relationships/hyperlink" Target="https://www.nps.gov/museum/publications/MHI/Chap9.pdf" TargetMode="External"/><Relationship Id="rId33" Type="http://schemas.openxmlformats.org/officeDocument/2006/relationships/hyperlink" Target="https://www.nps.gov/museum/publications/MHI/Chap10.pdf" TargetMode="External"/><Relationship Id="rId38" Type="http://schemas.openxmlformats.org/officeDocument/2006/relationships/hyperlink" Target="https://www.nps.gov/museum/publications/MHI/Chap9.pdf" TargetMode="External"/><Relationship Id="rId46" Type="http://schemas.openxmlformats.org/officeDocument/2006/relationships/hyperlink" Target="https://www.nps.gov/museum/publications/MHI/Chap9.pdf" TargetMode="External"/><Relationship Id="rId59" Type="http://schemas.openxmlformats.org/officeDocument/2006/relationships/hyperlink" Target="https://www.nps.gov/museum/publications/MHI/App_F_2009_Checklist.pdf" TargetMode="External"/><Relationship Id="rId20" Type="http://schemas.openxmlformats.org/officeDocument/2006/relationships/hyperlink" Target="https://www.nps.gov/museum/publications/MHI/Chap9.pdf" TargetMode="External"/><Relationship Id="rId41" Type="http://schemas.openxmlformats.org/officeDocument/2006/relationships/hyperlink" Target="https://www.nps.gov/museum/publications/MHI/Chap9.pdf" TargetMode="External"/><Relationship Id="rId54" Type="http://schemas.openxmlformats.org/officeDocument/2006/relationships/hyperlink" Target="https://www.nps.gov/museum/publications/MHI/Chap9.pdf" TargetMode="External"/><Relationship Id="rId62" Type="http://schemas.openxmlformats.org/officeDocument/2006/relationships/hyperlink" Target="https://www.nps.gov/museum/publications/MHI/Chap9.pdf" TargetMode="External"/><Relationship Id="rId1" Type="http://schemas.openxmlformats.org/officeDocument/2006/relationships/hyperlink" Target="https://www.nps.gov/museum/publications/MHI/App_F_2009_Checklist.pdf" TargetMode="External"/><Relationship Id="rId6" Type="http://schemas.openxmlformats.org/officeDocument/2006/relationships/hyperlink" Target="https://www.nps.gov/museum/publications/MHI/App_F_2009_Checklist.pdf" TargetMode="External"/><Relationship Id="rId15" Type="http://schemas.openxmlformats.org/officeDocument/2006/relationships/hyperlink" Target="https://www.nps.gov/museum/publications/MHI/App_F_2009_Checklist.pdf" TargetMode="External"/><Relationship Id="rId23" Type="http://schemas.openxmlformats.org/officeDocument/2006/relationships/hyperlink" Target="https://www.nps.gov/museum/publications/MHI/Chap9.pdf" TargetMode="External"/><Relationship Id="rId28" Type="http://schemas.openxmlformats.org/officeDocument/2006/relationships/hyperlink" Target="https://www.nps.gov/museum/publications/MHI/Chap9.pdf" TargetMode="External"/><Relationship Id="rId36" Type="http://schemas.openxmlformats.org/officeDocument/2006/relationships/hyperlink" Target="https://www.nps.gov/museum/publications/MHI/Chap9.pdf" TargetMode="External"/><Relationship Id="rId49" Type="http://schemas.openxmlformats.org/officeDocument/2006/relationships/hyperlink" Target="https://www.nps.gov/museum/publications/MHI/Chap9.pdf" TargetMode="External"/><Relationship Id="rId57" Type="http://schemas.openxmlformats.org/officeDocument/2006/relationships/hyperlink" Target="https://www.nps.gov/museum/publications/MHI/App_F_2009_Checklist.pdf" TargetMode="External"/><Relationship Id="rId10" Type="http://schemas.openxmlformats.org/officeDocument/2006/relationships/hyperlink" Target="https://www.nps.gov/museum/publications/MHI/App_F_2009_Checklist.pdf" TargetMode="External"/><Relationship Id="rId31" Type="http://schemas.openxmlformats.org/officeDocument/2006/relationships/hyperlink" Target="https://www.nps.gov/museum/publications/MHI/Chap9.pdf" TargetMode="External"/><Relationship Id="rId44" Type="http://schemas.openxmlformats.org/officeDocument/2006/relationships/hyperlink" Target="https://www.nps.gov/museum/publications/MHI/Chap9.pdf" TargetMode="External"/><Relationship Id="rId52" Type="http://schemas.openxmlformats.org/officeDocument/2006/relationships/hyperlink" Target="https://www.nps.gov/museum/publications/MHI/Chap9.pdf" TargetMode="External"/><Relationship Id="rId60" Type="http://schemas.openxmlformats.org/officeDocument/2006/relationships/hyperlink" Target="https://www.nps.gov/museum/publications/MHI/Chap9.pdf" TargetMode="External"/><Relationship Id="rId65" Type="http://schemas.openxmlformats.org/officeDocument/2006/relationships/printerSettings" Target="../printerSettings/printerSettings9.bin"/><Relationship Id="rId4" Type="http://schemas.openxmlformats.org/officeDocument/2006/relationships/hyperlink" Target="https://www.nps.gov/museum/publications/MHI/App_F_2009_Checklist.pdf" TargetMode="External"/><Relationship Id="rId9" Type="http://schemas.openxmlformats.org/officeDocument/2006/relationships/hyperlink" Target="https://www.nps.gov/museum/publications/MHI/App_F_2009_Checklist.pdf" TargetMode="External"/><Relationship Id="rId13" Type="http://schemas.openxmlformats.org/officeDocument/2006/relationships/hyperlink" Target="https://www.nps.gov/museum/publications/MHI/App_F_2009_Checklist.pdf" TargetMode="External"/><Relationship Id="rId18" Type="http://schemas.openxmlformats.org/officeDocument/2006/relationships/hyperlink" Target="https://www.nps.gov/museum/publications/MHI/App_F_2009_Checklist.pdf" TargetMode="External"/><Relationship Id="rId39" Type="http://schemas.openxmlformats.org/officeDocument/2006/relationships/hyperlink" Target="https://www.nps.gov/museum/publications/MHI/Chap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0CCF-DDFB-4553-9317-4C92386E0E19}">
  <dimension ref="B1:N84"/>
  <sheetViews>
    <sheetView tabSelected="1" workbookViewId="0">
      <pane ySplit="1" topLeftCell="A2" activePane="bottomLeft" state="frozen"/>
      <selection pane="bottomLeft" activeCell="O29" sqref="O29"/>
    </sheetView>
  </sheetViews>
  <sheetFormatPr defaultRowHeight="14.5" x14ac:dyDescent="0.35"/>
  <sheetData>
    <row r="1" spans="2:13" ht="29.4" customHeight="1" thickBot="1" x14ac:dyDescent="0.4">
      <c r="B1" s="485" t="s">
        <v>435</v>
      </c>
      <c r="C1" s="486"/>
      <c r="D1" s="486"/>
      <c r="E1" s="486"/>
      <c r="F1" s="486"/>
      <c r="G1" s="486"/>
      <c r="H1" s="486"/>
      <c r="I1" s="486"/>
      <c r="J1" s="486"/>
      <c r="K1" s="486"/>
      <c r="L1" s="486"/>
      <c r="M1" s="487"/>
    </row>
    <row r="3" spans="2:13" x14ac:dyDescent="0.35">
      <c r="B3" s="484"/>
      <c r="C3" s="484"/>
      <c r="D3" s="484"/>
      <c r="E3" s="484"/>
      <c r="F3" s="484"/>
      <c r="G3" s="484"/>
      <c r="H3" s="484"/>
      <c r="I3" s="484"/>
      <c r="J3" s="484"/>
      <c r="K3" s="484"/>
      <c r="L3" s="484"/>
    </row>
    <row r="4" spans="2:13" x14ac:dyDescent="0.35">
      <c r="B4" s="484"/>
      <c r="C4" s="484"/>
      <c r="D4" s="484"/>
      <c r="E4" s="484"/>
      <c r="F4" s="484"/>
      <c r="G4" s="484"/>
      <c r="H4" s="484"/>
      <c r="I4" s="484"/>
      <c r="J4" s="484"/>
      <c r="K4" s="484"/>
      <c r="L4" s="484"/>
    </row>
    <row r="5" spans="2:13" x14ac:dyDescent="0.35">
      <c r="B5" s="484"/>
      <c r="C5" s="484"/>
      <c r="D5" s="484"/>
      <c r="E5" s="484"/>
      <c r="F5" s="484"/>
      <c r="G5" s="484"/>
      <c r="H5" s="484"/>
      <c r="I5" s="484"/>
      <c r="J5" s="484"/>
      <c r="K5" s="484"/>
      <c r="L5" s="484"/>
    </row>
    <row r="6" spans="2:13" x14ac:dyDescent="0.35">
      <c r="B6" s="484"/>
      <c r="C6" s="484"/>
      <c r="D6" s="484"/>
      <c r="E6" s="484"/>
      <c r="F6" s="484"/>
      <c r="G6" s="484"/>
      <c r="H6" s="484"/>
      <c r="I6" s="484"/>
      <c r="J6" s="484"/>
      <c r="K6" s="484"/>
      <c r="L6" s="484"/>
    </row>
    <row r="7" spans="2:13" x14ac:dyDescent="0.35">
      <c r="B7" s="484"/>
      <c r="C7" s="484"/>
      <c r="D7" s="484"/>
      <c r="E7" s="484"/>
      <c r="F7" s="484"/>
      <c r="G7" s="484"/>
      <c r="H7" s="484"/>
      <c r="I7" s="484"/>
      <c r="J7" s="484"/>
      <c r="K7" s="484"/>
      <c r="L7" s="484"/>
    </row>
    <row r="8" spans="2:13" x14ac:dyDescent="0.35">
      <c r="B8" s="484"/>
      <c r="C8" s="484"/>
      <c r="D8" s="484"/>
      <c r="E8" s="484"/>
      <c r="F8" s="484"/>
      <c r="G8" s="484"/>
      <c r="H8" s="484"/>
      <c r="I8" s="484"/>
      <c r="J8" s="484"/>
      <c r="K8" s="484"/>
      <c r="L8" s="484"/>
    </row>
    <row r="9" spans="2:13" x14ac:dyDescent="0.35">
      <c r="B9" s="484"/>
      <c r="C9" s="484"/>
      <c r="D9" s="484"/>
      <c r="E9" s="484"/>
      <c r="F9" s="484"/>
      <c r="G9" s="484"/>
      <c r="H9" s="484"/>
      <c r="I9" s="484"/>
      <c r="J9" s="484"/>
      <c r="K9" s="484"/>
      <c r="L9" s="484"/>
    </row>
    <row r="10" spans="2:13" x14ac:dyDescent="0.35">
      <c r="B10" s="484"/>
      <c r="C10" s="484"/>
      <c r="D10" s="484"/>
      <c r="E10" s="484"/>
      <c r="F10" s="484"/>
      <c r="G10" s="484"/>
      <c r="H10" s="484"/>
      <c r="I10" s="484"/>
      <c r="J10" s="484"/>
      <c r="K10" s="484"/>
      <c r="L10" s="484"/>
    </row>
    <row r="11" spans="2:13" x14ac:dyDescent="0.35">
      <c r="B11" s="484"/>
      <c r="C11" s="484"/>
      <c r="D11" s="484"/>
      <c r="E11" s="484"/>
      <c r="F11" s="484"/>
      <c r="G11" s="484"/>
      <c r="H11" s="484"/>
      <c r="I11" s="484"/>
      <c r="J11" s="484"/>
      <c r="K11" s="484"/>
      <c r="L11" s="484"/>
    </row>
    <row r="12" spans="2:13" x14ac:dyDescent="0.35">
      <c r="B12" s="484"/>
      <c r="C12" s="484"/>
      <c r="D12" s="484"/>
      <c r="E12" s="484"/>
      <c r="F12" s="484"/>
      <c r="G12" s="484"/>
      <c r="H12" s="484"/>
      <c r="I12" s="484"/>
      <c r="J12" s="484"/>
      <c r="K12" s="484"/>
      <c r="L12" s="484"/>
    </row>
    <row r="13" spans="2:13" x14ac:dyDescent="0.35">
      <c r="B13" s="484"/>
      <c r="C13" s="484"/>
      <c r="D13" s="484"/>
      <c r="E13" s="484"/>
      <c r="F13" s="484"/>
      <c r="G13" s="484"/>
      <c r="H13" s="484"/>
      <c r="I13" s="484"/>
      <c r="J13" s="484"/>
      <c r="K13" s="484"/>
      <c r="L13" s="484"/>
    </row>
    <row r="14" spans="2:13" x14ac:dyDescent="0.35">
      <c r="B14" s="484"/>
      <c r="C14" s="484"/>
      <c r="D14" s="484"/>
      <c r="E14" s="484"/>
      <c r="F14" s="484"/>
      <c r="G14" s="484"/>
      <c r="H14" s="484"/>
      <c r="I14" s="484"/>
      <c r="J14" s="484"/>
      <c r="K14" s="484"/>
      <c r="L14" s="484"/>
    </row>
    <row r="15" spans="2:13" x14ac:dyDescent="0.35">
      <c r="B15" s="484"/>
      <c r="C15" s="484"/>
      <c r="D15" s="484"/>
      <c r="E15" s="484"/>
      <c r="F15" s="484"/>
      <c r="G15" s="484"/>
      <c r="H15" s="484"/>
      <c r="I15" s="484"/>
      <c r="J15" s="484"/>
      <c r="K15" s="484"/>
      <c r="L15" s="484"/>
    </row>
    <row r="16" spans="2:13" x14ac:dyDescent="0.35">
      <c r="B16" s="484"/>
      <c r="C16" s="484"/>
      <c r="D16" s="484"/>
      <c r="E16" s="484"/>
      <c r="F16" s="484"/>
      <c r="G16" s="484"/>
      <c r="H16" s="484"/>
      <c r="I16" s="484"/>
      <c r="J16" s="484"/>
      <c r="K16" s="484"/>
      <c r="L16" s="484"/>
    </row>
    <row r="17" spans="2:12" x14ac:dyDescent="0.35">
      <c r="B17" s="484"/>
      <c r="C17" s="484"/>
      <c r="D17" s="484"/>
      <c r="E17" s="484"/>
      <c r="F17" s="484"/>
      <c r="G17" s="484"/>
      <c r="H17" s="484"/>
      <c r="I17" s="484"/>
      <c r="J17" s="484"/>
      <c r="K17" s="484"/>
      <c r="L17" s="484"/>
    </row>
    <row r="18" spans="2:12" x14ac:dyDescent="0.35">
      <c r="B18" s="484"/>
      <c r="C18" s="484"/>
      <c r="D18" s="484"/>
      <c r="E18" s="484"/>
      <c r="F18" s="484"/>
      <c r="G18" s="484"/>
      <c r="H18" s="484"/>
      <c r="I18" s="484"/>
      <c r="J18" s="484"/>
      <c r="K18" s="484"/>
      <c r="L18" s="484"/>
    </row>
    <row r="19" spans="2:12" x14ac:dyDescent="0.35">
      <c r="B19" s="484"/>
      <c r="C19" s="484"/>
      <c r="D19" s="484"/>
      <c r="E19" s="484"/>
      <c r="F19" s="484"/>
      <c r="G19" s="484"/>
      <c r="H19" s="484"/>
      <c r="I19" s="484"/>
      <c r="J19" s="484"/>
      <c r="K19" s="484"/>
      <c r="L19" s="484"/>
    </row>
    <row r="20" spans="2:12" x14ac:dyDescent="0.35">
      <c r="B20" s="484"/>
      <c r="C20" s="484"/>
      <c r="D20" s="484"/>
      <c r="E20" s="484"/>
      <c r="F20" s="484"/>
      <c r="G20" s="484"/>
      <c r="H20" s="484"/>
      <c r="I20" s="484"/>
      <c r="J20" s="484"/>
      <c r="K20" s="484"/>
      <c r="L20" s="484"/>
    </row>
    <row r="21" spans="2:12" x14ac:dyDescent="0.35">
      <c r="B21" s="484"/>
      <c r="C21" s="484"/>
      <c r="D21" s="484"/>
      <c r="E21" s="484"/>
      <c r="F21" s="484"/>
      <c r="G21" s="484"/>
      <c r="H21" s="484"/>
      <c r="I21" s="484"/>
      <c r="J21" s="484"/>
      <c r="K21" s="484"/>
      <c r="L21" s="484"/>
    </row>
    <row r="22" spans="2:12" x14ac:dyDescent="0.35">
      <c r="B22" s="484"/>
      <c r="C22" s="484"/>
      <c r="D22" s="484"/>
      <c r="E22" s="484"/>
      <c r="F22" s="484"/>
      <c r="G22" s="484"/>
      <c r="H22" s="484"/>
      <c r="I22" s="484"/>
      <c r="J22" s="484"/>
      <c r="K22" s="484"/>
      <c r="L22" s="484"/>
    </row>
    <row r="23" spans="2:12" x14ac:dyDescent="0.35">
      <c r="B23" s="484"/>
      <c r="C23" s="484"/>
      <c r="D23" s="484"/>
      <c r="E23" s="484"/>
      <c r="F23" s="484"/>
      <c r="G23" s="484"/>
      <c r="H23" s="484"/>
      <c r="I23" s="484"/>
      <c r="J23" s="484"/>
      <c r="K23" s="484"/>
      <c r="L23" s="484"/>
    </row>
    <row r="24" spans="2:12" x14ac:dyDescent="0.35">
      <c r="B24" s="484"/>
      <c r="C24" s="484"/>
      <c r="D24" s="484"/>
      <c r="E24" s="484"/>
      <c r="F24" s="484"/>
      <c r="G24" s="484"/>
      <c r="H24" s="484"/>
      <c r="I24" s="484"/>
      <c r="J24" s="484"/>
      <c r="K24" s="484"/>
      <c r="L24" s="484"/>
    </row>
    <row r="25" spans="2:12" x14ac:dyDescent="0.35">
      <c r="B25" s="484"/>
      <c r="C25" s="484"/>
      <c r="D25" s="484"/>
      <c r="E25" s="484"/>
      <c r="F25" s="484"/>
      <c r="G25" s="484"/>
      <c r="H25" s="484"/>
      <c r="I25" s="484"/>
      <c r="J25" s="484"/>
      <c r="K25" s="484"/>
      <c r="L25" s="484"/>
    </row>
    <row r="26" spans="2:12" x14ac:dyDescent="0.35">
      <c r="B26" s="484"/>
      <c r="C26" s="484"/>
      <c r="D26" s="484"/>
      <c r="E26" s="484"/>
      <c r="F26" s="484"/>
      <c r="G26" s="484"/>
      <c r="H26" s="484"/>
      <c r="I26" s="484"/>
      <c r="J26" s="484"/>
      <c r="K26" s="484"/>
      <c r="L26" s="484"/>
    </row>
    <row r="27" spans="2:12" x14ac:dyDescent="0.35">
      <c r="B27" s="484"/>
      <c r="C27" s="484"/>
      <c r="D27" s="484"/>
      <c r="E27" s="484"/>
      <c r="F27" s="484"/>
      <c r="G27" s="484"/>
      <c r="H27" s="484"/>
      <c r="I27" s="484"/>
      <c r="J27" s="484"/>
      <c r="K27" s="484"/>
      <c r="L27" s="484"/>
    </row>
    <row r="28" spans="2:12" x14ac:dyDescent="0.35">
      <c r="B28" s="484"/>
      <c r="C28" s="484"/>
      <c r="D28" s="484"/>
      <c r="E28" s="484"/>
      <c r="F28" s="484"/>
      <c r="G28" s="484"/>
      <c r="H28" s="484"/>
      <c r="I28" s="484"/>
      <c r="J28" s="484"/>
      <c r="K28" s="484"/>
      <c r="L28" s="484"/>
    </row>
    <row r="29" spans="2:12" x14ac:dyDescent="0.35">
      <c r="B29" s="484"/>
      <c r="C29" s="484"/>
      <c r="D29" s="484"/>
      <c r="E29" s="484"/>
      <c r="F29" s="484"/>
      <c r="G29" s="484"/>
      <c r="H29" s="484"/>
      <c r="I29" s="484"/>
      <c r="J29" s="484"/>
      <c r="K29" s="484"/>
      <c r="L29" s="484"/>
    </row>
    <row r="30" spans="2:12" x14ac:dyDescent="0.35">
      <c r="B30" s="484"/>
      <c r="C30" s="484"/>
      <c r="D30" s="484"/>
      <c r="E30" s="484"/>
      <c r="F30" s="484"/>
      <c r="G30" s="484"/>
      <c r="H30" s="484"/>
      <c r="I30" s="484"/>
      <c r="J30" s="484"/>
      <c r="K30" s="484"/>
      <c r="L30" s="484"/>
    </row>
    <row r="31" spans="2:12" x14ac:dyDescent="0.35">
      <c r="B31" s="484"/>
      <c r="C31" s="484"/>
      <c r="D31" s="484"/>
      <c r="E31" s="484"/>
      <c r="F31" s="484"/>
      <c r="G31" s="484"/>
      <c r="H31" s="484"/>
      <c r="I31" s="484"/>
      <c r="J31" s="484"/>
      <c r="K31" s="484"/>
      <c r="L31" s="484"/>
    </row>
    <row r="32" spans="2:12" x14ac:dyDescent="0.35">
      <c r="B32" s="484"/>
      <c r="C32" s="484"/>
      <c r="D32" s="484"/>
      <c r="E32" s="484"/>
      <c r="F32" s="484"/>
      <c r="G32" s="484"/>
      <c r="H32" s="484"/>
      <c r="I32" s="484"/>
      <c r="J32" s="484"/>
      <c r="K32" s="484"/>
      <c r="L32" s="484"/>
    </row>
    <row r="33" spans="2:12" x14ac:dyDescent="0.35">
      <c r="B33" s="484"/>
      <c r="C33" s="484"/>
      <c r="D33" s="484"/>
      <c r="E33" s="484"/>
      <c r="F33" s="484"/>
      <c r="G33" s="484"/>
      <c r="H33" s="484"/>
      <c r="I33" s="484"/>
      <c r="J33" s="484"/>
      <c r="K33" s="484"/>
      <c r="L33" s="484"/>
    </row>
    <row r="34" spans="2:12" x14ac:dyDescent="0.35">
      <c r="B34" s="484"/>
      <c r="C34" s="484"/>
      <c r="D34" s="484"/>
      <c r="E34" s="484"/>
      <c r="F34" s="484"/>
      <c r="G34" s="484"/>
      <c r="H34" s="484"/>
      <c r="I34" s="484"/>
      <c r="J34" s="484"/>
      <c r="K34" s="484"/>
      <c r="L34" s="484"/>
    </row>
    <row r="35" spans="2:12" x14ac:dyDescent="0.35">
      <c r="B35" s="484"/>
      <c r="C35" s="484"/>
      <c r="D35" s="484"/>
      <c r="E35" s="484"/>
      <c r="F35" s="484"/>
      <c r="G35" s="484"/>
      <c r="H35" s="484"/>
      <c r="I35" s="484"/>
      <c r="J35" s="484"/>
      <c r="K35" s="484"/>
      <c r="L35" s="484"/>
    </row>
    <row r="36" spans="2:12" x14ac:dyDescent="0.35">
      <c r="B36" s="136"/>
      <c r="C36" s="136"/>
      <c r="D36" s="136"/>
      <c r="E36" s="136"/>
      <c r="F36" s="136"/>
      <c r="G36" s="136"/>
      <c r="H36" s="136"/>
      <c r="I36" s="136"/>
      <c r="J36" s="136"/>
      <c r="K36" s="136"/>
      <c r="L36" s="136"/>
    </row>
    <row r="37" spans="2:12" x14ac:dyDescent="0.35">
      <c r="B37" s="136"/>
      <c r="C37" s="136"/>
      <c r="D37" s="136"/>
      <c r="E37" s="136"/>
      <c r="F37" s="136"/>
      <c r="G37" s="136"/>
      <c r="H37" s="136"/>
      <c r="I37" s="136"/>
      <c r="J37" s="136"/>
      <c r="K37" s="136"/>
      <c r="L37" s="136"/>
    </row>
    <row r="38" spans="2:12" x14ac:dyDescent="0.35">
      <c r="B38" s="136"/>
      <c r="C38" s="136"/>
      <c r="D38" s="136"/>
      <c r="E38" s="136"/>
      <c r="F38" s="136"/>
      <c r="G38" s="136"/>
      <c r="H38" s="136"/>
      <c r="I38" s="136"/>
      <c r="J38" s="136"/>
      <c r="K38" s="136"/>
      <c r="L38" s="136"/>
    </row>
    <row r="39" spans="2:12" x14ac:dyDescent="0.35">
      <c r="B39" s="136"/>
      <c r="C39" s="136"/>
      <c r="D39" s="136"/>
      <c r="E39" s="136"/>
      <c r="F39" s="136"/>
      <c r="G39" s="136"/>
      <c r="H39" s="136"/>
      <c r="I39" s="136"/>
      <c r="J39" s="136"/>
      <c r="K39" s="136"/>
      <c r="L39" s="136"/>
    </row>
    <row r="40" spans="2:12" x14ac:dyDescent="0.35">
      <c r="B40" s="136"/>
      <c r="C40" s="136"/>
      <c r="D40" s="136"/>
      <c r="E40" s="136"/>
      <c r="F40" s="136"/>
      <c r="G40" s="136"/>
      <c r="H40" s="136"/>
      <c r="I40" s="136"/>
      <c r="J40" s="136"/>
      <c r="K40" s="136"/>
      <c r="L40" s="136"/>
    </row>
    <row r="41" spans="2:12" x14ac:dyDescent="0.35">
      <c r="B41" s="136"/>
      <c r="C41" s="136"/>
      <c r="D41" s="136"/>
      <c r="E41" s="136"/>
      <c r="F41" s="136"/>
      <c r="G41" s="136"/>
      <c r="H41" s="136"/>
      <c r="I41" s="136"/>
      <c r="J41" s="136"/>
      <c r="K41" s="136"/>
      <c r="L41" s="136"/>
    </row>
    <row r="42" spans="2:12" x14ac:dyDescent="0.35">
      <c r="B42" s="136"/>
      <c r="C42" s="136"/>
      <c r="D42" s="136"/>
      <c r="E42" s="136"/>
      <c r="F42" s="136"/>
      <c r="G42" s="136"/>
      <c r="H42" s="136"/>
      <c r="I42" s="136"/>
      <c r="J42" s="136"/>
      <c r="K42" s="136"/>
      <c r="L42" s="136"/>
    </row>
    <row r="43" spans="2:12" x14ac:dyDescent="0.35">
      <c r="B43" s="136"/>
      <c r="C43" s="136"/>
      <c r="D43" s="136"/>
      <c r="E43" s="136"/>
      <c r="F43" s="136"/>
      <c r="G43" s="136"/>
      <c r="H43" s="136"/>
      <c r="I43" s="136"/>
      <c r="J43" s="136"/>
      <c r="K43" s="136"/>
      <c r="L43" s="136"/>
    </row>
    <row r="44" spans="2:12" x14ac:dyDescent="0.35">
      <c r="B44" s="136"/>
      <c r="C44" s="136"/>
      <c r="D44" s="136"/>
      <c r="E44" s="136"/>
      <c r="F44" s="136"/>
      <c r="G44" s="136"/>
      <c r="H44" s="136"/>
      <c r="I44" s="136"/>
      <c r="J44" s="136"/>
      <c r="K44" s="136"/>
      <c r="L44" s="136"/>
    </row>
    <row r="45" spans="2:12" x14ac:dyDescent="0.35">
      <c r="B45" s="136"/>
      <c r="C45" s="136"/>
      <c r="D45" s="136"/>
      <c r="E45" s="136"/>
      <c r="F45" s="136"/>
      <c r="G45" s="136"/>
      <c r="H45" s="136"/>
      <c r="I45" s="136"/>
      <c r="J45" s="136"/>
      <c r="K45" s="136"/>
      <c r="L45" s="136"/>
    </row>
    <row r="46" spans="2:12" x14ac:dyDescent="0.35">
      <c r="B46" s="136"/>
      <c r="C46" s="136"/>
      <c r="D46" s="136"/>
      <c r="E46" s="136"/>
      <c r="F46" s="136"/>
      <c r="G46" s="136"/>
      <c r="H46" s="136"/>
      <c r="I46" s="136"/>
      <c r="J46" s="136"/>
      <c r="K46" s="136"/>
      <c r="L46" s="136"/>
    </row>
    <row r="47" spans="2:12" x14ac:dyDescent="0.35">
      <c r="B47" s="136"/>
      <c r="C47" s="136"/>
      <c r="D47" s="136"/>
      <c r="E47" s="136"/>
      <c r="F47" s="136"/>
      <c r="G47" s="136"/>
      <c r="H47" s="136"/>
      <c r="I47" s="136"/>
      <c r="J47" s="136"/>
      <c r="K47" s="136"/>
      <c r="L47" s="136"/>
    </row>
    <row r="48" spans="2:12" x14ac:dyDescent="0.35">
      <c r="B48" s="136"/>
      <c r="C48" s="136"/>
      <c r="D48" s="136"/>
      <c r="E48" s="136"/>
      <c r="F48" s="136"/>
      <c r="G48" s="136"/>
      <c r="H48" s="136"/>
      <c r="I48" s="136"/>
      <c r="J48" s="136"/>
      <c r="K48" s="136"/>
      <c r="L48" s="136"/>
    </row>
    <row r="49" spans="2:12" x14ac:dyDescent="0.35">
      <c r="B49" s="136"/>
      <c r="C49" s="136"/>
      <c r="D49" s="136"/>
      <c r="E49" s="136"/>
      <c r="F49" s="136"/>
      <c r="G49" s="136"/>
      <c r="H49" s="136"/>
      <c r="I49" s="136"/>
      <c r="J49" s="136"/>
      <c r="K49" s="136"/>
      <c r="L49" s="136"/>
    </row>
    <row r="50" spans="2:12" x14ac:dyDescent="0.35">
      <c r="B50" s="136"/>
      <c r="C50" s="136"/>
      <c r="D50" s="136"/>
      <c r="E50" s="136"/>
      <c r="F50" s="136"/>
      <c r="G50" s="136"/>
      <c r="H50" s="136"/>
      <c r="I50" s="136"/>
      <c r="J50" s="136"/>
      <c r="K50" s="136"/>
      <c r="L50" s="136"/>
    </row>
    <row r="51" spans="2:12" x14ac:dyDescent="0.35">
      <c r="B51" s="136"/>
      <c r="C51" s="136"/>
      <c r="D51" s="136"/>
      <c r="E51" s="136"/>
      <c r="F51" s="136"/>
      <c r="G51" s="136"/>
      <c r="H51" s="136"/>
      <c r="I51" s="136"/>
      <c r="J51" s="136"/>
      <c r="K51" s="136"/>
      <c r="L51" s="136"/>
    </row>
    <row r="52" spans="2:12" x14ac:dyDescent="0.35">
      <c r="B52" s="136"/>
      <c r="C52" s="136"/>
      <c r="D52" s="136"/>
      <c r="E52" s="136"/>
      <c r="F52" s="136"/>
      <c r="G52" s="136"/>
      <c r="H52" s="136"/>
      <c r="I52" s="136"/>
      <c r="J52" s="136"/>
      <c r="K52" s="136"/>
      <c r="L52" s="136"/>
    </row>
    <row r="53" spans="2:12" x14ac:dyDescent="0.35">
      <c r="B53" s="136"/>
      <c r="C53" s="136"/>
      <c r="D53" s="136"/>
      <c r="E53" s="136"/>
      <c r="F53" s="136"/>
      <c r="G53" s="136"/>
      <c r="H53" s="136"/>
      <c r="I53" s="136"/>
      <c r="J53" s="136"/>
      <c r="K53" s="136"/>
      <c r="L53" s="136"/>
    </row>
    <row r="54" spans="2:12" x14ac:dyDescent="0.35">
      <c r="B54" s="136"/>
      <c r="C54" s="136"/>
      <c r="D54" s="136"/>
      <c r="E54" s="136"/>
      <c r="F54" s="136"/>
      <c r="G54" s="136"/>
      <c r="H54" s="136"/>
      <c r="I54" s="136"/>
      <c r="J54" s="136"/>
      <c r="K54" s="136"/>
      <c r="L54" s="136"/>
    </row>
    <row r="55" spans="2:12" x14ac:dyDescent="0.35">
      <c r="B55" s="136"/>
      <c r="C55" s="136"/>
      <c r="D55" s="136"/>
      <c r="E55" s="136"/>
      <c r="F55" s="136"/>
      <c r="G55" s="136"/>
      <c r="H55" s="136"/>
      <c r="I55" s="136"/>
      <c r="J55" s="136"/>
      <c r="K55" s="136"/>
      <c r="L55" s="136"/>
    </row>
    <row r="56" spans="2:12" x14ac:dyDescent="0.35">
      <c r="B56" s="136"/>
      <c r="C56" s="136"/>
      <c r="D56" s="136"/>
      <c r="E56" s="136"/>
      <c r="F56" s="136"/>
      <c r="G56" s="136"/>
      <c r="H56" s="136"/>
      <c r="I56" s="136"/>
      <c r="J56" s="136"/>
      <c r="K56" s="136"/>
      <c r="L56" s="136"/>
    </row>
    <row r="57" spans="2:12" x14ac:dyDescent="0.35">
      <c r="B57" s="136"/>
      <c r="C57" s="136"/>
      <c r="D57" s="136"/>
      <c r="E57" s="136"/>
      <c r="F57" s="136"/>
      <c r="G57" s="136"/>
      <c r="H57" s="136"/>
      <c r="I57" s="136"/>
      <c r="J57" s="136"/>
      <c r="K57" s="136"/>
      <c r="L57" s="136"/>
    </row>
    <row r="58" spans="2:12" x14ac:dyDescent="0.35">
      <c r="B58" s="136"/>
      <c r="C58" s="136"/>
      <c r="D58" s="136"/>
      <c r="E58" s="136"/>
      <c r="F58" s="136"/>
      <c r="G58" s="136"/>
      <c r="H58" s="136"/>
      <c r="I58" s="136"/>
      <c r="J58" s="136"/>
      <c r="K58" s="136"/>
      <c r="L58" s="136"/>
    </row>
    <row r="59" spans="2:12" x14ac:dyDescent="0.35">
      <c r="B59" s="136"/>
      <c r="C59" s="136"/>
      <c r="D59" s="136"/>
      <c r="E59" s="136"/>
      <c r="F59" s="136"/>
      <c r="G59" s="136"/>
      <c r="H59" s="136"/>
      <c r="I59" s="136"/>
      <c r="J59" s="136"/>
      <c r="K59" s="136"/>
      <c r="L59" s="136"/>
    </row>
    <row r="60" spans="2:12" x14ac:dyDescent="0.35">
      <c r="B60" s="136"/>
      <c r="C60" s="136"/>
      <c r="D60" s="136"/>
      <c r="E60" s="136"/>
      <c r="F60" s="136"/>
      <c r="G60" s="136"/>
      <c r="H60" s="136"/>
      <c r="I60" s="136"/>
      <c r="J60" s="136"/>
      <c r="K60" s="136"/>
      <c r="L60" s="136"/>
    </row>
    <row r="61" spans="2:12" x14ac:dyDescent="0.35">
      <c r="B61" s="136"/>
      <c r="C61" s="136"/>
      <c r="D61" s="136"/>
      <c r="E61" s="136"/>
      <c r="F61" s="136"/>
      <c r="G61" s="136"/>
      <c r="H61" s="136"/>
      <c r="I61" s="136"/>
      <c r="J61" s="136"/>
      <c r="K61" s="136"/>
      <c r="L61" s="136"/>
    </row>
    <row r="62" spans="2:12" x14ac:dyDescent="0.35">
      <c r="B62" s="136"/>
      <c r="C62" s="136"/>
      <c r="D62" s="136"/>
      <c r="E62" s="136"/>
      <c r="F62" s="136"/>
      <c r="G62" s="136"/>
      <c r="H62" s="136"/>
      <c r="I62" s="136"/>
      <c r="J62" s="136"/>
      <c r="K62" s="136"/>
      <c r="L62" s="136"/>
    </row>
    <row r="63" spans="2:12" x14ac:dyDescent="0.35">
      <c r="B63" s="136"/>
      <c r="C63" s="136"/>
      <c r="D63" s="136"/>
      <c r="E63" s="136"/>
      <c r="F63" s="136"/>
      <c r="G63" s="136"/>
      <c r="H63" s="136"/>
      <c r="I63" s="136"/>
      <c r="J63" s="136"/>
      <c r="K63" s="136"/>
      <c r="L63" s="136"/>
    </row>
    <row r="82" spans="2:14" x14ac:dyDescent="0.35">
      <c r="B82" s="491" t="s">
        <v>744</v>
      </c>
      <c r="C82" s="491"/>
      <c r="D82" s="491"/>
      <c r="E82" s="491"/>
      <c r="F82" s="491"/>
      <c r="G82" s="491"/>
      <c r="H82" s="491"/>
      <c r="I82" s="491"/>
      <c r="J82" s="491"/>
      <c r="K82" s="491"/>
      <c r="L82" s="491"/>
      <c r="M82" s="491"/>
      <c r="N82" s="457"/>
    </row>
    <row r="84" spans="2:14" x14ac:dyDescent="0.35">
      <c r="B84" s="488" t="s">
        <v>743</v>
      </c>
      <c r="C84" s="489"/>
      <c r="D84" s="489"/>
      <c r="E84" s="489"/>
      <c r="F84" s="489"/>
      <c r="G84" s="489"/>
      <c r="H84" s="489"/>
      <c r="I84" s="489"/>
      <c r="J84" s="489"/>
      <c r="K84" s="489"/>
      <c r="L84" s="489"/>
      <c r="M84" s="490"/>
    </row>
  </sheetData>
  <sheetProtection sheet="1" selectLockedCells="1" selectUnlockedCells="1"/>
  <mergeCells count="4">
    <mergeCell ref="B3:L35"/>
    <mergeCell ref="B1:M1"/>
    <mergeCell ref="B84:M84"/>
    <mergeCell ref="B82:M82"/>
  </mergeCell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Document" shapeId="14342" r:id="rId4">
          <objectPr defaultSize="0" r:id="rId5">
            <anchor moveWithCells="1">
              <from>
                <xdr:col>0</xdr:col>
                <xdr:colOff>584200</xdr:colOff>
                <xdr:row>2</xdr:row>
                <xdr:rowOff>0</xdr:rowOff>
              </from>
              <to>
                <xdr:col>13</xdr:col>
                <xdr:colOff>19050</xdr:colOff>
                <xdr:row>46</xdr:row>
                <xdr:rowOff>158750</xdr:rowOff>
              </to>
            </anchor>
          </objectPr>
        </oleObject>
      </mc:Choice>
      <mc:Fallback>
        <oleObject progId="Document" shapeId="14342" r:id="rId4"/>
      </mc:Fallback>
    </mc:AlternateContent>
    <mc:AlternateContent xmlns:mc="http://schemas.openxmlformats.org/markup-compatibility/2006">
      <mc:Choice Requires="x14">
        <oleObject progId="Document" shapeId="14343" r:id="rId6">
          <objectPr defaultSize="0" r:id="rId7">
            <anchor moveWithCells="1">
              <from>
                <xdr:col>0</xdr:col>
                <xdr:colOff>577850</xdr:colOff>
                <xdr:row>48</xdr:row>
                <xdr:rowOff>12700</xdr:rowOff>
              </from>
              <to>
                <xdr:col>13</xdr:col>
                <xdr:colOff>0</xdr:colOff>
                <xdr:row>81</xdr:row>
                <xdr:rowOff>69850</xdr:rowOff>
              </to>
            </anchor>
          </objectPr>
        </oleObject>
      </mc:Choice>
      <mc:Fallback>
        <oleObject progId="Document" shapeId="14343"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6A3B3-36CB-4B6E-98CA-EA03C6FDC2F4}">
  <sheetPr codeName="Sheet11"/>
  <dimension ref="A1:O68"/>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46" bestFit="1" customWidth="1"/>
    <col min="2" max="2" width="105" style="16" customWidth="1"/>
    <col min="3" max="3" width="8.90625" style="16" customWidth="1"/>
    <col min="4" max="4" width="20" style="16" customWidth="1"/>
    <col min="5" max="5" width="11.90625" style="23" customWidth="1"/>
    <col min="6" max="6" width="10.81640625" style="16" customWidth="1"/>
    <col min="7" max="7" width="14.1796875" style="16" customWidth="1"/>
    <col min="8" max="8" width="9.54296875" style="1" bestFit="1" customWidth="1"/>
    <col min="9" max="9" width="11.6328125" style="1" bestFit="1" customWidth="1"/>
    <col min="10" max="10" width="8.08984375" bestFit="1" customWidth="1"/>
    <col min="11" max="11" width="31.90625" style="30" customWidth="1"/>
    <col min="12" max="12" width="8.90625" style="26"/>
    <col min="13" max="13" width="38" style="23" bestFit="1" customWidth="1"/>
    <col min="14" max="16384" width="8.90625" style="9"/>
  </cols>
  <sheetData>
    <row r="1" spans="1:14" s="341" customFormat="1" ht="28.75" customHeight="1" thickBot="1" x14ac:dyDescent="0.4">
      <c r="B1" s="485" t="s">
        <v>435</v>
      </c>
      <c r="C1" s="486"/>
      <c r="D1" s="486"/>
      <c r="E1" s="486"/>
      <c r="F1" s="486"/>
      <c r="G1" s="486"/>
      <c r="H1" s="486"/>
      <c r="I1" s="486"/>
      <c r="J1" s="486"/>
      <c r="K1" s="486"/>
      <c r="L1" s="486"/>
      <c r="M1" s="487"/>
      <c r="N1" s="343"/>
    </row>
    <row r="2" spans="1:14" s="32" customFormat="1" ht="12.65" customHeight="1" thickBot="1" x14ac:dyDescent="0.35">
      <c r="A2" s="585" t="s">
        <v>361</v>
      </c>
      <c r="B2" s="364" t="s">
        <v>492</v>
      </c>
      <c r="C2" s="107" t="s">
        <v>77</v>
      </c>
      <c r="D2" s="600" t="s">
        <v>76</v>
      </c>
      <c r="E2" s="601"/>
      <c r="F2" s="601"/>
      <c r="G2" s="601"/>
      <c r="H2" s="601"/>
      <c r="I2" s="601"/>
      <c r="J2" s="602"/>
      <c r="K2" s="588" t="s">
        <v>172</v>
      </c>
      <c r="L2" s="608" t="s">
        <v>75</v>
      </c>
      <c r="M2" s="609"/>
    </row>
    <row r="3" spans="1:14"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193" t="s">
        <v>325</v>
      </c>
    </row>
    <row r="4" spans="1:14" s="12" customFormat="1" ht="15" thickBot="1" x14ac:dyDescent="0.4">
      <c r="A4" s="49"/>
      <c r="B4" s="590" t="s">
        <v>94</v>
      </c>
      <c r="C4" s="591"/>
      <c r="D4" s="591"/>
      <c r="E4" s="591"/>
      <c r="F4" s="591"/>
      <c r="G4" s="591"/>
      <c r="H4" s="591"/>
      <c r="I4" s="591"/>
      <c r="J4" s="591"/>
      <c r="K4" s="591"/>
      <c r="L4" s="591"/>
      <c r="M4" s="592"/>
    </row>
    <row r="5" spans="1:14" ht="26.5" thickBot="1" x14ac:dyDescent="0.4">
      <c r="A5" s="226">
        <v>1</v>
      </c>
      <c r="B5" s="241" t="s">
        <v>408</v>
      </c>
      <c r="C5" s="286"/>
      <c r="D5" s="390"/>
      <c r="E5" s="306" t="str">
        <f>IF(C5="No","Critical","")</f>
        <v/>
      </c>
      <c r="F5" s="288"/>
      <c r="G5" s="382"/>
      <c r="H5" s="383"/>
      <c r="I5" s="383"/>
      <c r="J5" s="463"/>
      <c r="K5" s="325"/>
      <c r="L5" s="175" t="s">
        <v>67</v>
      </c>
      <c r="M5" s="435" t="s">
        <v>584</v>
      </c>
    </row>
    <row r="6" spans="1:14" ht="26.5" thickBot="1" x14ac:dyDescent="0.4">
      <c r="A6" s="226">
        <v>2</v>
      </c>
      <c r="B6" s="223" t="s">
        <v>158</v>
      </c>
      <c r="C6" s="286"/>
      <c r="D6" s="390"/>
      <c r="E6" s="288"/>
      <c r="F6" s="288"/>
      <c r="G6" s="382"/>
      <c r="H6" s="383"/>
      <c r="I6" s="383"/>
      <c r="J6" s="463"/>
      <c r="K6" s="325"/>
      <c r="L6" s="167"/>
      <c r="M6" s="435" t="s">
        <v>585</v>
      </c>
    </row>
    <row r="7" spans="1:14" ht="26.5" thickBot="1" x14ac:dyDescent="0.4">
      <c r="A7" s="226">
        <v>3</v>
      </c>
      <c r="B7" s="241" t="s">
        <v>409</v>
      </c>
      <c r="C7" s="286"/>
      <c r="D7" s="390"/>
      <c r="E7" s="288"/>
      <c r="F7" s="288"/>
      <c r="G7" s="382"/>
      <c r="H7" s="383"/>
      <c r="I7" s="383"/>
      <c r="J7" s="463"/>
      <c r="K7" s="325"/>
      <c r="L7" s="167"/>
      <c r="M7" s="435" t="s">
        <v>586</v>
      </c>
    </row>
    <row r="8" spans="1:14" ht="25.5" thickBot="1" x14ac:dyDescent="0.4">
      <c r="A8" s="226">
        <v>4</v>
      </c>
      <c r="B8" s="222" t="s">
        <v>521</v>
      </c>
      <c r="C8" s="282"/>
      <c r="D8" s="406"/>
      <c r="E8" s="288"/>
      <c r="F8" s="284"/>
      <c r="G8" s="380"/>
      <c r="H8" s="381"/>
      <c r="I8" s="381"/>
      <c r="J8" s="471"/>
      <c r="K8" s="323"/>
      <c r="L8" s="169"/>
      <c r="M8" s="435" t="s">
        <v>583</v>
      </c>
    </row>
    <row r="9" spans="1:14" ht="26.5" thickBot="1" x14ac:dyDescent="0.4">
      <c r="A9" s="226">
        <v>5</v>
      </c>
      <c r="B9" s="241" t="s">
        <v>410</v>
      </c>
      <c r="C9" s="286"/>
      <c r="D9" s="390"/>
      <c r="E9" s="288"/>
      <c r="F9" s="288"/>
      <c r="G9" s="382"/>
      <c r="H9" s="382"/>
      <c r="I9" s="382"/>
      <c r="J9" s="461"/>
      <c r="K9" s="325"/>
      <c r="L9" s="167"/>
      <c r="M9" s="435" t="s">
        <v>587</v>
      </c>
    </row>
    <row r="10" spans="1:14" ht="25.5" thickBot="1" x14ac:dyDescent="0.4">
      <c r="A10" s="226">
        <v>6</v>
      </c>
      <c r="B10" s="241" t="s">
        <v>411</v>
      </c>
      <c r="C10" s="286"/>
      <c r="D10" s="391"/>
      <c r="E10" s="288"/>
      <c r="F10" s="288"/>
      <c r="G10" s="382"/>
      <c r="H10" s="383"/>
      <c r="I10" s="383"/>
      <c r="J10" s="463"/>
      <c r="K10" s="325"/>
      <c r="L10" s="167"/>
      <c r="M10" s="435" t="s">
        <v>588</v>
      </c>
    </row>
    <row r="11" spans="1:14" ht="25.5" thickBot="1" x14ac:dyDescent="0.4">
      <c r="A11" s="226">
        <v>7</v>
      </c>
      <c r="B11" s="241" t="s">
        <v>412</v>
      </c>
      <c r="C11" s="286"/>
      <c r="D11" s="390"/>
      <c r="E11" s="288"/>
      <c r="F11" s="288"/>
      <c r="G11" s="382"/>
      <c r="H11" s="383"/>
      <c r="I11" s="383"/>
      <c r="J11" s="463"/>
      <c r="K11" s="325"/>
      <c r="L11" s="158"/>
      <c r="M11" s="435" t="s">
        <v>584</v>
      </c>
    </row>
    <row r="12" spans="1:14" ht="25.5" thickBot="1" x14ac:dyDescent="0.4">
      <c r="A12" s="226">
        <v>8</v>
      </c>
      <c r="B12" s="241" t="s">
        <v>413</v>
      </c>
      <c r="C12" s="286"/>
      <c r="D12" s="390"/>
      <c r="E12" s="288"/>
      <c r="F12" s="288"/>
      <c r="G12" s="382"/>
      <c r="H12" s="383"/>
      <c r="I12" s="383"/>
      <c r="J12" s="463"/>
      <c r="K12" s="325"/>
      <c r="L12" s="167"/>
      <c r="M12" s="435" t="s">
        <v>589</v>
      </c>
    </row>
    <row r="13" spans="1:14" ht="25.5" thickBot="1" x14ac:dyDescent="0.4">
      <c r="A13" s="226">
        <v>9</v>
      </c>
      <c r="B13" s="241" t="s">
        <v>414</v>
      </c>
      <c r="C13" s="286"/>
      <c r="D13" s="390"/>
      <c r="E13" s="288"/>
      <c r="F13" s="288"/>
      <c r="G13" s="382"/>
      <c r="H13" s="383"/>
      <c r="I13" s="383"/>
      <c r="J13" s="463"/>
      <c r="K13" s="325"/>
      <c r="L13" s="167"/>
      <c r="M13" s="435" t="s">
        <v>590</v>
      </c>
    </row>
    <row r="14" spans="1:14" ht="25.5" thickBot="1" x14ac:dyDescent="0.4">
      <c r="A14" s="226">
        <v>10</v>
      </c>
      <c r="B14" s="241" t="s">
        <v>522</v>
      </c>
      <c r="C14" s="300"/>
      <c r="D14" s="393"/>
      <c r="E14" s="288"/>
      <c r="F14" s="395"/>
      <c r="G14" s="387"/>
      <c r="H14" s="388"/>
      <c r="I14" s="388"/>
      <c r="J14" s="465"/>
      <c r="K14" s="327"/>
      <c r="L14" s="168"/>
      <c r="M14" s="435" t="s">
        <v>591</v>
      </c>
    </row>
    <row r="15" spans="1:14" ht="38" thickBot="1" x14ac:dyDescent="0.4">
      <c r="A15" s="226">
        <v>11</v>
      </c>
      <c r="B15" s="241" t="s">
        <v>733</v>
      </c>
      <c r="C15" s="286"/>
      <c r="D15" s="391"/>
      <c r="E15" s="306" t="str">
        <f t="shared" ref="E15:E25" si="0">IF(C15="No","Critical","")</f>
        <v/>
      </c>
      <c r="F15" s="288"/>
      <c r="G15" s="382"/>
      <c r="H15" s="383"/>
      <c r="I15" s="383"/>
      <c r="J15" s="463"/>
      <c r="K15" s="325"/>
      <c r="L15" s="167"/>
      <c r="M15" s="435" t="s">
        <v>728</v>
      </c>
    </row>
    <row r="16" spans="1:14" ht="38" thickBot="1" x14ac:dyDescent="0.4">
      <c r="A16" s="239">
        <v>12</v>
      </c>
      <c r="B16" s="221" t="s">
        <v>734</v>
      </c>
      <c r="C16" s="286"/>
      <c r="D16" s="390"/>
      <c r="E16" s="288"/>
      <c r="F16" s="288"/>
      <c r="G16" s="382"/>
      <c r="H16" s="383"/>
      <c r="I16" s="383"/>
      <c r="J16" s="463"/>
      <c r="K16" s="325"/>
      <c r="L16" s="167"/>
      <c r="M16" s="435" t="s">
        <v>729</v>
      </c>
    </row>
    <row r="17" spans="1:13" ht="38" thickBot="1" x14ac:dyDescent="0.4">
      <c r="A17" s="239">
        <v>13</v>
      </c>
      <c r="B17" s="241" t="s">
        <v>735</v>
      </c>
      <c r="C17" s="300"/>
      <c r="D17" s="393"/>
      <c r="E17" s="332" t="str">
        <f>IF(C17="No","Critical","")</f>
        <v/>
      </c>
      <c r="F17" s="395"/>
      <c r="G17" s="387"/>
      <c r="H17" s="388"/>
      <c r="I17" s="388"/>
      <c r="J17" s="465"/>
      <c r="K17" s="327"/>
      <c r="L17" s="168"/>
      <c r="M17" s="435" t="s">
        <v>731</v>
      </c>
    </row>
    <row r="18" spans="1:13" ht="38" thickBot="1" x14ac:dyDescent="0.4">
      <c r="A18" s="239">
        <v>14</v>
      </c>
      <c r="B18" s="241" t="s">
        <v>736</v>
      </c>
      <c r="C18" s="286"/>
      <c r="D18" s="391"/>
      <c r="E18" s="306" t="str">
        <f t="shared" si="0"/>
        <v/>
      </c>
      <c r="F18" s="288"/>
      <c r="G18" s="382"/>
      <c r="H18" s="383"/>
      <c r="I18" s="383"/>
      <c r="J18" s="463"/>
      <c r="K18" s="325"/>
      <c r="L18" s="167"/>
      <c r="M18" s="435" t="s">
        <v>728</v>
      </c>
    </row>
    <row r="19" spans="1:13" ht="38" thickBot="1" x14ac:dyDescent="0.4">
      <c r="A19" s="239">
        <v>15</v>
      </c>
      <c r="B19" s="221" t="s">
        <v>199</v>
      </c>
      <c r="C19" s="286"/>
      <c r="D19" s="390"/>
      <c r="E19" s="288"/>
      <c r="F19" s="288"/>
      <c r="G19" s="382"/>
      <c r="H19" s="383"/>
      <c r="I19" s="383"/>
      <c r="J19" s="463"/>
      <c r="K19" s="325"/>
      <c r="L19" s="167"/>
      <c r="M19" s="435" t="s">
        <v>728</v>
      </c>
    </row>
    <row r="20" spans="1:13" ht="38" thickBot="1" x14ac:dyDescent="0.4">
      <c r="A20" s="239">
        <v>16</v>
      </c>
      <c r="B20" s="241" t="s">
        <v>737</v>
      </c>
      <c r="C20" s="286"/>
      <c r="D20" s="390"/>
      <c r="E20" s="288"/>
      <c r="F20" s="288"/>
      <c r="G20" s="382"/>
      <c r="H20" s="383"/>
      <c r="I20" s="383"/>
      <c r="J20" s="463"/>
      <c r="K20" s="325"/>
      <c r="L20" s="167"/>
      <c r="M20" s="435" t="s">
        <v>728</v>
      </c>
    </row>
    <row r="21" spans="1:13" ht="38" thickBot="1" x14ac:dyDescent="0.4">
      <c r="A21" s="239">
        <v>17</v>
      </c>
      <c r="B21" s="241" t="s">
        <v>233</v>
      </c>
      <c r="C21" s="300"/>
      <c r="D21" s="393"/>
      <c r="E21" s="395"/>
      <c r="F21" s="395"/>
      <c r="G21" s="387"/>
      <c r="H21" s="388"/>
      <c r="I21" s="388"/>
      <c r="J21" s="465"/>
      <c r="K21" s="327"/>
      <c r="L21" s="168"/>
      <c r="M21" s="435" t="s">
        <v>728</v>
      </c>
    </row>
    <row r="22" spans="1:13" ht="52.5" thickBot="1" x14ac:dyDescent="0.4">
      <c r="A22" s="636">
        <v>18</v>
      </c>
      <c r="B22" s="241" t="s">
        <v>741</v>
      </c>
      <c r="C22" s="286"/>
      <c r="D22" s="390"/>
      <c r="E22" s="306" t="str">
        <f t="shared" si="0"/>
        <v/>
      </c>
      <c r="F22" s="288"/>
      <c r="G22" s="383"/>
      <c r="H22" s="382"/>
      <c r="I22" s="382"/>
      <c r="J22" s="461"/>
      <c r="K22" s="325"/>
      <c r="L22" s="167"/>
      <c r="M22" s="435" t="s">
        <v>728</v>
      </c>
    </row>
    <row r="23" spans="1:13" ht="38" thickBot="1" x14ac:dyDescent="0.4">
      <c r="A23" s="637"/>
      <c r="B23" s="241" t="s">
        <v>740</v>
      </c>
      <c r="C23" s="300"/>
      <c r="D23" s="393"/>
      <c r="E23" s="306" t="str">
        <f t="shared" si="0"/>
        <v/>
      </c>
      <c r="F23" s="395"/>
      <c r="G23" s="388"/>
      <c r="H23" s="387"/>
      <c r="I23" s="387"/>
      <c r="J23" s="469"/>
      <c r="K23" s="327"/>
      <c r="L23" s="168"/>
      <c r="M23" s="435" t="s">
        <v>728</v>
      </c>
    </row>
    <row r="24" spans="1:13" ht="38" thickBot="1" x14ac:dyDescent="0.4">
      <c r="A24" s="637"/>
      <c r="B24" s="241" t="s">
        <v>742</v>
      </c>
      <c r="C24" s="300"/>
      <c r="D24" s="393"/>
      <c r="E24" s="332" t="str">
        <f t="shared" si="0"/>
        <v/>
      </c>
      <c r="F24" s="395"/>
      <c r="G24" s="388"/>
      <c r="H24" s="387"/>
      <c r="I24" s="387"/>
      <c r="J24" s="469"/>
      <c r="K24" s="327"/>
      <c r="L24" s="168"/>
      <c r="M24" s="435" t="s">
        <v>728</v>
      </c>
    </row>
    <row r="25" spans="1:13" ht="38" thickBot="1" x14ac:dyDescent="0.4">
      <c r="A25" s="638"/>
      <c r="B25" s="241" t="s">
        <v>739</v>
      </c>
      <c r="C25" s="300"/>
      <c r="D25" s="393"/>
      <c r="E25" s="332" t="str">
        <f t="shared" si="0"/>
        <v/>
      </c>
      <c r="F25" s="395"/>
      <c r="G25" s="388"/>
      <c r="H25" s="387"/>
      <c r="I25" s="387"/>
      <c r="J25" s="469"/>
      <c r="K25" s="327"/>
      <c r="L25" s="168"/>
      <c r="M25" s="435" t="s">
        <v>728</v>
      </c>
    </row>
    <row r="26" spans="1:13" ht="38" thickBot="1" x14ac:dyDescent="0.4">
      <c r="A26" s="239">
        <v>19</v>
      </c>
      <c r="B26" s="222" t="s">
        <v>738</v>
      </c>
      <c r="C26" s="300"/>
      <c r="D26" s="393"/>
      <c r="E26" s="395"/>
      <c r="F26" s="395"/>
      <c r="G26" s="387"/>
      <c r="H26" s="388"/>
      <c r="I26" s="388"/>
      <c r="J26" s="465"/>
      <c r="K26" s="327"/>
      <c r="L26" s="168"/>
      <c r="M26" s="435" t="s">
        <v>730</v>
      </c>
    </row>
    <row r="27" spans="1:13" s="12" customFormat="1" ht="15" thickBot="1" x14ac:dyDescent="0.4">
      <c r="A27" s="49"/>
      <c r="B27" s="593" t="s">
        <v>211</v>
      </c>
      <c r="C27" s="594"/>
      <c r="D27" s="594"/>
      <c r="E27" s="594"/>
      <c r="F27" s="594"/>
      <c r="G27" s="594"/>
      <c r="H27" s="594"/>
      <c r="I27" s="594"/>
      <c r="J27" s="594"/>
      <c r="K27" s="594"/>
      <c r="L27" s="594"/>
      <c r="M27" s="595"/>
    </row>
    <row r="28" spans="1:13" s="16" customFormat="1" ht="25.5" thickBot="1" x14ac:dyDescent="0.4">
      <c r="A28" s="226">
        <v>20</v>
      </c>
      <c r="B28" s="222" t="s">
        <v>474</v>
      </c>
      <c r="C28" s="282"/>
      <c r="D28" s="389"/>
      <c r="E28" s="321" t="str">
        <f t="shared" ref="E28" si="1">IF(C28="No","Critical","")</f>
        <v/>
      </c>
      <c r="F28" s="284"/>
      <c r="G28" s="380"/>
      <c r="H28" s="380"/>
      <c r="I28" s="380"/>
      <c r="J28" s="468"/>
      <c r="K28" s="285"/>
      <c r="L28" s="163"/>
      <c r="M28" s="439" t="s">
        <v>592</v>
      </c>
    </row>
    <row r="29" spans="1:13" ht="25.5" thickBot="1" x14ac:dyDescent="0.4">
      <c r="A29" s="226">
        <v>21</v>
      </c>
      <c r="B29" s="241" t="s">
        <v>200</v>
      </c>
      <c r="C29" s="286"/>
      <c r="D29" s="390"/>
      <c r="E29" s="284"/>
      <c r="F29" s="288"/>
      <c r="G29" s="382"/>
      <c r="H29" s="383"/>
      <c r="I29" s="383"/>
      <c r="J29" s="463"/>
      <c r="K29" s="325"/>
      <c r="L29" s="167"/>
      <c r="M29" s="435" t="s">
        <v>593</v>
      </c>
    </row>
    <row r="30" spans="1:13" ht="25.5" thickBot="1" x14ac:dyDescent="0.4">
      <c r="A30" s="226">
        <v>22</v>
      </c>
      <c r="B30" s="241" t="s">
        <v>415</v>
      </c>
      <c r="C30" s="286"/>
      <c r="D30" s="407"/>
      <c r="E30" s="284"/>
      <c r="F30" s="288"/>
      <c r="G30" s="382"/>
      <c r="H30" s="382"/>
      <c r="I30" s="382"/>
      <c r="J30" s="461"/>
      <c r="K30" s="325"/>
      <c r="L30" s="167"/>
      <c r="M30" s="435" t="s">
        <v>594</v>
      </c>
    </row>
    <row r="31" spans="1:13" ht="25.5" thickBot="1" x14ac:dyDescent="0.4">
      <c r="A31" s="226">
        <v>23</v>
      </c>
      <c r="B31" s="241" t="s">
        <v>201</v>
      </c>
      <c r="C31" s="286"/>
      <c r="D31" s="390"/>
      <c r="E31" s="284"/>
      <c r="F31" s="288"/>
      <c r="G31" s="382"/>
      <c r="H31" s="382"/>
      <c r="I31" s="382"/>
      <c r="J31" s="461"/>
      <c r="K31" s="325"/>
      <c r="L31" s="167"/>
      <c r="M31" s="435" t="s">
        <v>595</v>
      </c>
    </row>
    <row r="32" spans="1:13" ht="25.5" thickBot="1" x14ac:dyDescent="0.4">
      <c r="A32" s="226">
        <v>24</v>
      </c>
      <c r="B32" s="241" t="s">
        <v>149</v>
      </c>
      <c r="C32" s="286"/>
      <c r="D32" s="390"/>
      <c r="E32" s="288"/>
      <c r="F32" s="288"/>
      <c r="G32" s="382"/>
      <c r="H32" s="383"/>
      <c r="I32" s="383"/>
      <c r="J32" s="463"/>
      <c r="K32" s="325"/>
      <c r="L32" s="167"/>
      <c r="M32" s="435" t="s">
        <v>596</v>
      </c>
    </row>
    <row r="33" spans="1:13" ht="25.5" thickBot="1" x14ac:dyDescent="0.4">
      <c r="A33" s="226">
        <v>25</v>
      </c>
      <c r="B33" s="241" t="s">
        <v>416</v>
      </c>
      <c r="C33" s="286"/>
      <c r="D33" s="390"/>
      <c r="E33" s="288"/>
      <c r="F33" s="288"/>
      <c r="G33" s="382"/>
      <c r="H33" s="383"/>
      <c r="I33" s="383"/>
      <c r="J33" s="463"/>
      <c r="K33" s="325"/>
      <c r="L33" s="167"/>
      <c r="M33" s="435" t="s">
        <v>597</v>
      </c>
    </row>
    <row r="34" spans="1:13" s="26" customFormat="1" ht="25.5" thickBot="1" x14ac:dyDescent="0.4">
      <c r="A34" s="226">
        <v>26</v>
      </c>
      <c r="B34" s="241" t="s">
        <v>417</v>
      </c>
      <c r="C34" s="286"/>
      <c r="D34" s="390"/>
      <c r="E34" s="288"/>
      <c r="F34" s="288"/>
      <c r="G34" s="382"/>
      <c r="H34" s="383"/>
      <c r="I34" s="383"/>
      <c r="J34" s="463"/>
      <c r="K34" s="330"/>
      <c r="L34" s="167"/>
      <c r="M34" s="435" t="s">
        <v>597</v>
      </c>
    </row>
    <row r="35" spans="1:13" s="26" customFormat="1" ht="25.5" thickBot="1" x14ac:dyDescent="0.4">
      <c r="A35" s="226">
        <v>27</v>
      </c>
      <c r="B35" s="241" t="s">
        <v>418</v>
      </c>
      <c r="C35" s="286"/>
      <c r="D35" s="390"/>
      <c r="E35" s="288"/>
      <c r="F35" s="288"/>
      <c r="G35" s="382"/>
      <c r="H35" s="383"/>
      <c r="I35" s="383"/>
      <c r="J35" s="463"/>
      <c r="K35" s="330"/>
      <c r="L35" s="167"/>
      <c r="M35" s="435" t="s">
        <v>598</v>
      </c>
    </row>
    <row r="36" spans="1:13" ht="25.5" thickBot="1" x14ac:dyDescent="0.4">
      <c r="A36" s="226">
        <v>28</v>
      </c>
      <c r="B36" s="221" t="s">
        <v>241</v>
      </c>
      <c r="C36" s="286"/>
      <c r="D36" s="390"/>
      <c r="E36" s="288"/>
      <c r="F36" s="288"/>
      <c r="G36" s="382"/>
      <c r="H36" s="383"/>
      <c r="I36" s="383"/>
      <c r="J36" s="463"/>
      <c r="K36" s="331"/>
      <c r="L36" s="167"/>
      <c r="M36" s="435" t="s">
        <v>599</v>
      </c>
    </row>
    <row r="37" spans="1:13" ht="26.5" thickBot="1" x14ac:dyDescent="0.4">
      <c r="A37" s="226">
        <v>29</v>
      </c>
      <c r="B37" s="223" t="s">
        <v>315</v>
      </c>
      <c r="C37" s="286"/>
      <c r="D37" s="329"/>
      <c r="E37" s="288"/>
      <c r="F37" s="288"/>
      <c r="G37" s="382"/>
      <c r="H37" s="405"/>
      <c r="I37" s="405"/>
      <c r="J37" s="472"/>
      <c r="K37" s="325"/>
      <c r="L37" s="167"/>
      <c r="M37" s="435" t="s">
        <v>591</v>
      </c>
    </row>
    <row r="38" spans="1:13" x14ac:dyDescent="0.35">
      <c r="D38" s="6"/>
      <c r="E38" s="89"/>
      <c r="G38" s="6"/>
      <c r="H38" s="33"/>
      <c r="I38" s="33"/>
      <c r="J38" s="36"/>
    </row>
    <row r="39" spans="1:13" x14ac:dyDescent="0.35">
      <c r="D39" s="6"/>
      <c r="E39" s="89"/>
      <c r="G39" s="6"/>
      <c r="H39" s="33"/>
      <c r="I39" s="33"/>
      <c r="J39" s="36"/>
    </row>
    <row r="40" spans="1:13" x14ac:dyDescent="0.35">
      <c r="B40" s="151" t="s">
        <v>475</v>
      </c>
      <c r="C40" s="153"/>
      <c r="D40" s="6"/>
      <c r="E40" s="89"/>
      <c r="G40" s="6"/>
      <c r="H40" s="33"/>
      <c r="I40" s="33"/>
      <c r="J40" s="36"/>
    </row>
    <row r="41" spans="1:13" x14ac:dyDescent="0.35">
      <c r="B41" s="37" t="s">
        <v>84</v>
      </c>
      <c r="C41" s="44">
        <f>COUNTIF(C5:C38,"Yes")</f>
        <v>0</v>
      </c>
      <c r="D41" s="6"/>
      <c r="E41" s="89"/>
      <c r="G41" s="6"/>
      <c r="H41" s="33"/>
      <c r="I41" s="33"/>
      <c r="J41" s="36"/>
    </row>
    <row r="42" spans="1:13" x14ac:dyDescent="0.35">
      <c r="B42" s="37" t="s">
        <v>85</v>
      </c>
      <c r="C42" s="44">
        <f>COUNTIF(C5:C38,"No")</f>
        <v>0</v>
      </c>
      <c r="D42" s="6"/>
      <c r="E42" s="89"/>
      <c r="G42" s="6"/>
      <c r="H42" s="33"/>
      <c r="I42" s="33"/>
      <c r="J42" s="36"/>
    </row>
    <row r="43" spans="1:13" x14ac:dyDescent="0.35">
      <c r="B43" s="37" t="s">
        <v>86</v>
      </c>
      <c r="C43" s="44">
        <f>COUNTIF(C5:C38,"NA")</f>
        <v>0</v>
      </c>
      <c r="D43" s="6"/>
      <c r="E43" s="89"/>
      <c r="G43" s="6"/>
      <c r="H43" s="33"/>
      <c r="I43" s="33"/>
      <c r="J43" s="36"/>
    </row>
    <row r="44" spans="1:13" x14ac:dyDescent="0.35">
      <c r="B44" s="37" t="s">
        <v>87</v>
      </c>
      <c r="C44" s="44">
        <f>COUNTIF(C5:C38,"Unknown")</f>
        <v>0</v>
      </c>
      <c r="D44" s="6"/>
      <c r="E44" s="89"/>
      <c r="G44" s="6"/>
      <c r="H44" s="33"/>
      <c r="I44" s="33"/>
      <c r="J44" s="36"/>
    </row>
    <row r="45" spans="1:13" s="16" customFormat="1" x14ac:dyDescent="0.35">
      <c r="A45" s="46"/>
      <c r="D45" s="6"/>
      <c r="E45" s="89"/>
      <c r="G45" s="6"/>
      <c r="H45" s="33"/>
      <c r="I45" s="33"/>
      <c r="J45" s="36"/>
      <c r="K45" s="23"/>
      <c r="L45" s="23"/>
      <c r="M45" s="23"/>
    </row>
    <row r="46" spans="1:13" s="16" customFormat="1" x14ac:dyDescent="0.35">
      <c r="A46" s="46"/>
      <c r="B46" s="151" t="s">
        <v>296</v>
      </c>
      <c r="C46" s="142"/>
      <c r="D46" s="142"/>
      <c r="E46" s="143"/>
      <c r="G46" s="6"/>
      <c r="H46" s="33"/>
      <c r="I46" s="33"/>
      <c r="J46" s="36"/>
      <c r="K46" s="23"/>
      <c r="L46" s="23"/>
      <c r="M46" s="23"/>
    </row>
    <row r="47" spans="1:13" s="16" customFormat="1" x14ac:dyDescent="0.35">
      <c r="A47" s="46"/>
      <c r="B47" s="603" t="s">
        <v>292</v>
      </c>
      <c r="C47" s="603"/>
      <c r="D47" s="603"/>
      <c r="E47" s="100">
        <f>COUNTIF(E5:E38,"Critical")</f>
        <v>0</v>
      </c>
      <c r="G47" s="6"/>
      <c r="H47" s="33"/>
      <c r="I47" s="33"/>
      <c r="J47" s="36"/>
      <c r="K47" s="23"/>
      <c r="L47" s="23"/>
      <c r="M47" s="23"/>
    </row>
    <row r="48" spans="1:13" s="16" customFormat="1" x14ac:dyDescent="0.35">
      <c r="A48" s="46"/>
      <c r="B48" s="605" t="s">
        <v>293</v>
      </c>
      <c r="C48" s="606"/>
      <c r="D48" s="607"/>
      <c r="E48" s="106">
        <f>COUNTIF(E5:E38,"High")</f>
        <v>0</v>
      </c>
      <c r="G48" s="6"/>
      <c r="H48" s="33"/>
      <c r="I48" s="33"/>
      <c r="J48" s="36"/>
      <c r="K48" s="23"/>
      <c r="L48" s="23"/>
      <c r="M48" s="23"/>
    </row>
    <row r="49" spans="1:15" s="16" customFormat="1" x14ac:dyDescent="0.35">
      <c r="A49" s="46"/>
      <c r="B49" s="604" t="s">
        <v>294</v>
      </c>
      <c r="C49" s="604"/>
      <c r="D49" s="604"/>
      <c r="E49" s="98">
        <f>COUNTIF(E5:E38,"Medium")</f>
        <v>0</v>
      </c>
      <c r="G49" s="6"/>
      <c r="H49" s="33"/>
      <c r="I49" s="33"/>
      <c r="J49" s="36"/>
      <c r="K49" s="23"/>
      <c r="L49" s="23"/>
      <c r="M49" s="23"/>
    </row>
    <row r="50" spans="1:15" s="16" customFormat="1" x14ac:dyDescent="0.35">
      <c r="A50" s="46"/>
      <c r="B50" s="596" t="s">
        <v>295</v>
      </c>
      <c r="C50" s="596"/>
      <c r="D50" s="596"/>
      <c r="E50" s="99">
        <f>COUNTIF(E5:E38,"Low")</f>
        <v>0</v>
      </c>
      <c r="G50" s="6"/>
      <c r="H50" s="33"/>
      <c r="I50" s="33"/>
      <c r="J50" s="36"/>
      <c r="K50" s="23"/>
      <c r="L50" s="23"/>
      <c r="M50" s="23"/>
    </row>
    <row r="51" spans="1:15" x14ac:dyDescent="0.35">
      <c r="D51" s="6"/>
      <c r="E51" s="89"/>
      <c r="G51" s="6"/>
      <c r="H51" s="33"/>
      <c r="I51" s="33"/>
      <c r="J51" s="36"/>
    </row>
    <row r="52" spans="1:15" x14ac:dyDescent="0.35">
      <c r="B52" s="151" t="s">
        <v>291</v>
      </c>
      <c r="C52" s="142"/>
      <c r="D52" s="142"/>
      <c r="E52" s="141"/>
      <c r="F52" s="153"/>
      <c r="G52" s="6"/>
      <c r="H52" s="33"/>
      <c r="I52" s="33"/>
      <c r="J52" s="36"/>
    </row>
    <row r="53" spans="1:15" x14ac:dyDescent="0.35">
      <c r="B53" s="597" t="s">
        <v>100</v>
      </c>
      <c r="C53" s="598"/>
      <c r="D53" s="598"/>
      <c r="E53" s="599"/>
      <c r="F53" s="60">
        <f>COUNTIF(F5:F38,"Immediate")</f>
        <v>0</v>
      </c>
      <c r="G53" s="6"/>
      <c r="H53" s="33"/>
      <c r="I53" s="33"/>
      <c r="J53" s="36"/>
      <c r="L53" s="30"/>
      <c r="M53" s="30"/>
    </row>
    <row r="54" spans="1:15" x14ac:dyDescent="0.35">
      <c r="B54" s="633" t="s">
        <v>101</v>
      </c>
      <c r="C54" s="634"/>
      <c r="D54" s="634"/>
      <c r="E54" s="635"/>
      <c r="F54" s="60">
        <f>COUNTIF(F5:F38,"Intermediate")</f>
        <v>0</v>
      </c>
      <c r="G54" s="6"/>
      <c r="H54" s="33"/>
      <c r="I54" s="33"/>
      <c r="J54" s="36"/>
      <c r="L54" s="30"/>
      <c r="M54" s="30"/>
    </row>
    <row r="55" spans="1:15" x14ac:dyDescent="0.35">
      <c r="B55" s="597" t="s">
        <v>102</v>
      </c>
      <c r="C55" s="598"/>
      <c r="D55" s="598"/>
      <c r="E55" s="599"/>
      <c r="F55" s="60">
        <f>COUNTIF(F6:F38,"Long-Term")</f>
        <v>0</v>
      </c>
      <c r="G55" s="6"/>
      <c r="H55" s="33"/>
      <c r="I55" s="33"/>
      <c r="J55" s="36"/>
      <c r="L55" s="30"/>
      <c r="M55" s="30"/>
    </row>
    <row r="56" spans="1:15" x14ac:dyDescent="0.35">
      <c r="D56" s="6"/>
      <c r="E56" s="89"/>
      <c r="G56" s="6"/>
      <c r="H56" s="33"/>
      <c r="I56" s="33"/>
      <c r="J56" s="36"/>
    </row>
    <row r="57" spans="1:15" x14ac:dyDescent="0.35">
      <c r="B57" s="610" t="s">
        <v>164</v>
      </c>
      <c r="C57" s="611"/>
      <c r="D57" s="611"/>
      <c r="E57" s="611"/>
      <c r="F57" s="611"/>
      <c r="G57" s="612"/>
      <c r="H57" s="144">
        <f>COUNTIF(H5:H38,"Needed")</f>
        <v>0</v>
      </c>
      <c r="I57" s="33"/>
      <c r="J57" s="36"/>
      <c r="L57" s="30"/>
      <c r="M57" s="30"/>
    </row>
    <row r="58" spans="1:15" x14ac:dyDescent="0.35">
      <c r="B58" s="610" t="s">
        <v>170</v>
      </c>
      <c r="C58" s="611"/>
      <c r="D58" s="611"/>
      <c r="E58" s="611"/>
      <c r="F58" s="611"/>
      <c r="G58" s="611"/>
      <c r="H58" s="612"/>
      <c r="I58" s="145">
        <f>COUNTIF(I5:I38,"Needed")</f>
        <v>0</v>
      </c>
      <c r="J58" s="36"/>
      <c r="L58" s="30"/>
      <c r="M58" s="30"/>
    </row>
    <row r="59" spans="1:15" ht="14" x14ac:dyDescent="0.3">
      <c r="B59" s="610" t="s">
        <v>752</v>
      </c>
      <c r="C59" s="611"/>
      <c r="D59" s="611"/>
      <c r="E59" s="611"/>
      <c r="F59" s="611"/>
      <c r="G59" s="611"/>
      <c r="H59" s="611"/>
      <c r="I59" s="612"/>
      <c r="J59" s="470">
        <f>SUM(J5:J26, J28:J37)</f>
        <v>0</v>
      </c>
      <c r="L59" s="30"/>
      <c r="M59" s="30"/>
    </row>
    <row r="60" spans="1:15" x14ac:dyDescent="0.35">
      <c r="D60" s="6"/>
      <c r="E60" s="89"/>
      <c r="H60" s="33"/>
      <c r="I60" s="33"/>
      <c r="J60" s="36"/>
    </row>
    <row r="61" spans="1:15" x14ac:dyDescent="0.35">
      <c r="C61" s="22"/>
      <c r="D61" s="6"/>
      <c r="E61" s="89"/>
      <c r="H61" s="33"/>
      <c r="I61" s="33"/>
      <c r="J61" s="36"/>
    </row>
    <row r="62" spans="1:15" s="361" customFormat="1" ht="13" x14ac:dyDescent="0.35">
      <c r="B62" s="519" t="s">
        <v>744</v>
      </c>
      <c r="C62" s="519"/>
      <c r="D62" s="519"/>
      <c r="E62" s="519"/>
      <c r="F62" s="519"/>
      <c r="G62" s="519"/>
      <c r="H62" s="519"/>
      <c r="I62" s="519"/>
      <c r="J62" s="519"/>
      <c r="K62" s="519"/>
      <c r="L62" s="519"/>
      <c r="M62" s="519"/>
      <c r="N62" s="519"/>
      <c r="O62" s="358"/>
    </row>
    <row r="63" spans="1:15" s="361" customFormat="1" ht="13" x14ac:dyDescent="0.35">
      <c r="B63" s="4"/>
      <c r="O63" s="358"/>
    </row>
    <row r="64" spans="1:15" customFormat="1" x14ac:dyDescent="0.35">
      <c r="A64" s="47"/>
      <c r="B64" s="492" t="s">
        <v>750</v>
      </c>
      <c r="C64" s="493"/>
      <c r="D64" s="493"/>
      <c r="E64" s="493"/>
      <c r="F64" s="493"/>
      <c r="G64" s="493"/>
      <c r="H64" s="493"/>
      <c r="I64" s="493"/>
      <c r="J64" s="493"/>
      <c r="K64" s="493"/>
      <c r="L64" s="493"/>
      <c r="M64" s="493"/>
      <c r="N64" s="494"/>
    </row>
    <row r="68" spans="3:3" x14ac:dyDescent="0.35">
      <c r="C68" s="19"/>
    </row>
  </sheetData>
  <sheetProtection sheet="1" sort="0" autoFilter="0"/>
  <mergeCells count="20">
    <mergeCell ref="A22:A25"/>
    <mergeCell ref="A2:A3"/>
    <mergeCell ref="K2:K3"/>
    <mergeCell ref="D2:J2"/>
    <mergeCell ref="L2:M2"/>
    <mergeCell ref="B4:M4"/>
    <mergeCell ref="B27:M27"/>
    <mergeCell ref="B47:D47"/>
    <mergeCell ref="B48:D48"/>
    <mergeCell ref="B1:M1"/>
    <mergeCell ref="B64:N64"/>
    <mergeCell ref="B49:D49"/>
    <mergeCell ref="B58:H58"/>
    <mergeCell ref="B50:D50"/>
    <mergeCell ref="B53:E53"/>
    <mergeCell ref="B54:E54"/>
    <mergeCell ref="B55:E55"/>
    <mergeCell ref="B57:G57"/>
    <mergeCell ref="B62:N62"/>
    <mergeCell ref="B59:I59"/>
  </mergeCells>
  <conditionalFormatting sqref="C60:C61 H60:J61 I57:J57 J58:J59 H51:J56 H65:J1048576 C65:C1048576 H32:J44 H27:J30 H5:J25">
    <cfRule type="cellIs" dxfId="856" priority="634" operator="equal">
      <formula>"NA"</formula>
    </cfRule>
    <cfRule type="cellIs" dxfId="855" priority="635" operator="equal">
      <formula>"Unknown"</formula>
    </cfRule>
    <cfRule type="cellIs" dxfId="854" priority="636" operator="equal">
      <formula>"Yes"</formula>
    </cfRule>
    <cfRule type="cellIs" dxfId="853" priority="637" operator="equal">
      <formula>"No"</formula>
    </cfRule>
  </conditionalFormatting>
  <conditionalFormatting sqref="C51:C52 C56 C60:C61 C65:C1048576 C27:C40 C5:C25">
    <cfRule type="cellIs" dxfId="852" priority="626" operator="equal">
      <formula>"NA"</formula>
    </cfRule>
    <cfRule type="cellIs" dxfId="851" priority="627" operator="equal">
      <formula>"Unknown"</formula>
    </cfRule>
    <cfRule type="cellIs" dxfId="850" priority="628" operator="equal">
      <formula>"Yes"</formula>
    </cfRule>
    <cfRule type="cellIs" dxfId="849" priority="629" operator="equal">
      <formula>"No"</formula>
    </cfRule>
  </conditionalFormatting>
  <conditionalFormatting sqref="H61:J61">
    <cfRule type="cellIs" dxfId="848" priority="580" operator="equal">
      <formula>"NA"</formula>
    </cfRule>
    <cfRule type="cellIs" dxfId="847" priority="581" operator="equal">
      <formula>"NA"</formula>
    </cfRule>
    <cfRule type="cellIs" dxfId="846" priority="582" operator="equal">
      <formula>"Unknown"</formula>
    </cfRule>
    <cfRule type="cellIs" dxfId="845" priority="583" operator="equal">
      <formula>"Yes"</formula>
    </cfRule>
    <cfRule type="cellIs" dxfId="844" priority="584" operator="equal">
      <formula>"No"</formula>
    </cfRule>
  </conditionalFormatting>
  <conditionalFormatting sqref="D2:E2 F60:F61 F51:F56 D4:G4 D38:G44 F65:F1048576 D27:G29 D29:D37 F29:G37 E5 D5:D25 D19:G21 E15:E25 F5:G25">
    <cfRule type="cellIs" dxfId="843" priority="569" operator="equal">
      <formula>"Long-Term"</formula>
    </cfRule>
    <cfRule type="cellIs" dxfId="842" priority="570" operator="equal">
      <formula>"Intermediate"</formula>
    </cfRule>
    <cfRule type="cellIs" dxfId="841" priority="571" operator="equal">
      <formula>"Immediate"</formula>
    </cfRule>
  </conditionalFormatting>
  <conditionalFormatting sqref="C2:C3">
    <cfRule type="cellIs" dxfId="840" priority="505" operator="equal">
      <formula>"NA"</formula>
    </cfRule>
    <cfRule type="cellIs" dxfId="839" priority="506" operator="equal">
      <formula>"Unknown"</formula>
    </cfRule>
    <cfRule type="cellIs" dxfId="838" priority="507" operator="equal">
      <formula>"Yes"</formula>
    </cfRule>
    <cfRule type="cellIs" dxfId="837" priority="508" operator="equal">
      <formula>"No"</formula>
    </cfRule>
  </conditionalFormatting>
  <conditionalFormatting sqref="C2:C3">
    <cfRule type="cellIs" dxfId="836" priority="501" operator="equal">
      <formula>"NA"</formula>
    </cfRule>
    <cfRule type="cellIs" dxfId="835" priority="502" operator="equal">
      <formula>"Unknown"</formula>
    </cfRule>
    <cfRule type="cellIs" dxfId="834" priority="503" operator="equal">
      <formula>"Yes"</formula>
    </cfRule>
    <cfRule type="cellIs" dxfId="833" priority="504" operator="equal">
      <formula>"No"</formula>
    </cfRule>
  </conditionalFormatting>
  <conditionalFormatting sqref="D2:E2">
    <cfRule type="cellIs" dxfId="832" priority="493" operator="equal">
      <formula>"NA"</formula>
    </cfRule>
    <cfRule type="cellIs" dxfId="831" priority="494" operator="equal">
      <formula>"Unknown"</formula>
    </cfRule>
    <cfRule type="cellIs" dxfId="830" priority="495" operator="equal">
      <formula>"Yes"</formula>
    </cfRule>
    <cfRule type="cellIs" dxfId="829" priority="496" operator="equal">
      <formula>"No"</formula>
    </cfRule>
  </conditionalFormatting>
  <conditionalFormatting sqref="G60:G61 G51:G56 G65:G1048576">
    <cfRule type="cellIs" dxfId="828" priority="479" operator="equal">
      <formula>"Long-Term"</formula>
    </cfRule>
    <cfRule type="cellIs" dxfId="827" priority="480" operator="equal">
      <formula>"Intermediate"</formula>
    </cfRule>
    <cfRule type="cellIs" dxfId="826" priority="481" operator="equal">
      <formula>"Immediate"</formula>
    </cfRule>
  </conditionalFormatting>
  <conditionalFormatting sqref="D51:E52 D56:E56 D60:E61 D65:E1048576">
    <cfRule type="cellIs" dxfId="825" priority="458" operator="equal">
      <formula>"Long-Term"</formula>
    </cfRule>
    <cfRule type="cellIs" dxfId="824" priority="459" operator="equal">
      <formula>"Intermediate"</formula>
    </cfRule>
    <cfRule type="cellIs" dxfId="823" priority="460" operator="equal">
      <formula>"Immediate"</formula>
    </cfRule>
  </conditionalFormatting>
  <conditionalFormatting sqref="E2 E51:E52 E56 E60:E61 E27:E29 E38:E44 E65:E1048576 E4:E5 E15:E25">
    <cfRule type="cellIs" dxfId="822" priority="447" operator="equal">
      <formula>"High"</formula>
    </cfRule>
  </conditionalFormatting>
  <conditionalFormatting sqref="F48:F49">
    <cfRule type="cellIs" dxfId="821" priority="399" operator="equal">
      <formula>"Long-Term"</formula>
    </cfRule>
    <cfRule type="cellIs" dxfId="820" priority="400" operator="equal">
      <formula>"Intermediate"</formula>
    </cfRule>
    <cfRule type="cellIs" dxfId="819" priority="401" operator="equal">
      <formula>"Immediate"</formula>
    </cfRule>
  </conditionalFormatting>
  <conditionalFormatting sqref="J3">
    <cfRule type="cellIs" dxfId="818" priority="440" operator="equal">
      <formula>"NA"</formula>
    </cfRule>
    <cfRule type="cellIs" dxfId="817" priority="441" operator="equal">
      <formula>"Unknown"</formula>
    </cfRule>
    <cfRule type="cellIs" dxfId="816" priority="442" operator="equal">
      <formula>"Yes"</formula>
    </cfRule>
    <cfRule type="cellIs" dxfId="815" priority="443" operator="equal">
      <formula>"No"</formula>
    </cfRule>
  </conditionalFormatting>
  <conditionalFormatting sqref="G3">
    <cfRule type="cellIs" dxfId="814" priority="432" operator="equal">
      <formula>"NA"</formula>
    </cfRule>
    <cfRule type="cellIs" dxfId="813" priority="433" operator="equal">
      <formula>"Unknown"</formula>
    </cfRule>
    <cfRule type="cellIs" dxfId="812" priority="434" operator="equal">
      <formula>"Yes"</formula>
    </cfRule>
    <cfRule type="cellIs" dxfId="811" priority="435" operator="equal">
      <formula>"No"</formula>
    </cfRule>
  </conditionalFormatting>
  <conditionalFormatting sqref="G3">
    <cfRule type="cellIs" dxfId="810" priority="429" operator="equal">
      <formula>"Long-Term"</formula>
    </cfRule>
    <cfRule type="cellIs" dxfId="809" priority="430" operator="equal">
      <formula>"Intermediate"</formula>
    </cfRule>
    <cfRule type="cellIs" dxfId="808" priority="431" operator="equal">
      <formula>"Immediate"</formula>
    </cfRule>
  </conditionalFormatting>
  <conditionalFormatting sqref="H3">
    <cfRule type="cellIs" dxfId="807" priority="425" operator="equal">
      <formula>"NA"</formula>
    </cfRule>
    <cfRule type="cellIs" dxfId="806" priority="426" operator="equal">
      <formula>"Unknown"</formula>
    </cfRule>
    <cfRule type="cellIs" dxfId="805" priority="427" operator="equal">
      <formula>"Yes"</formula>
    </cfRule>
    <cfRule type="cellIs" dxfId="804" priority="428" operator="equal">
      <formula>"No"</formula>
    </cfRule>
  </conditionalFormatting>
  <conditionalFormatting sqref="I3">
    <cfRule type="cellIs" dxfId="803" priority="421" operator="equal">
      <formula>"NA"</formula>
    </cfRule>
    <cfRule type="cellIs" dxfId="802" priority="422" operator="equal">
      <formula>"Unknown"</formula>
    </cfRule>
    <cfRule type="cellIs" dxfId="801" priority="423" operator="equal">
      <formula>"Yes"</formula>
    </cfRule>
    <cfRule type="cellIs" dxfId="800" priority="424" operator="equal">
      <formula>"No"</formula>
    </cfRule>
  </conditionalFormatting>
  <conditionalFormatting sqref="D3:E3">
    <cfRule type="cellIs" dxfId="799" priority="417" operator="equal">
      <formula>"NA"</formula>
    </cfRule>
    <cfRule type="cellIs" dxfId="798" priority="418" operator="equal">
      <formula>"Unknown"</formula>
    </cfRule>
    <cfRule type="cellIs" dxfId="797" priority="419" operator="equal">
      <formula>"Yes"</formula>
    </cfRule>
    <cfRule type="cellIs" dxfId="796" priority="420" operator="equal">
      <formula>"No"</formula>
    </cfRule>
  </conditionalFormatting>
  <conditionalFormatting sqref="D3:E3">
    <cfRule type="cellIs" dxfId="795" priority="414" operator="equal">
      <formula>"Long-Term"</formula>
    </cfRule>
    <cfRule type="cellIs" dxfId="794" priority="415" operator="equal">
      <formula>"Intermediate"</formula>
    </cfRule>
    <cfRule type="cellIs" dxfId="793" priority="416" operator="equal">
      <formula>"Immediate"</formula>
    </cfRule>
  </conditionalFormatting>
  <conditionalFormatting sqref="E3">
    <cfRule type="cellIs" dxfId="792" priority="413" operator="equal">
      <formula>"High"</formula>
    </cfRule>
  </conditionalFormatting>
  <conditionalFormatting sqref="F3">
    <cfRule type="cellIs" dxfId="791" priority="410" operator="equal">
      <formula>"Long-Term"</formula>
    </cfRule>
    <cfRule type="cellIs" dxfId="790" priority="411" operator="equal">
      <formula>"Intermediate"</formula>
    </cfRule>
    <cfRule type="cellIs" dxfId="789" priority="412" operator="equal">
      <formula>"Immediate"</formula>
    </cfRule>
  </conditionalFormatting>
  <conditionalFormatting sqref="F3">
    <cfRule type="cellIs" dxfId="788" priority="406" operator="equal">
      <formula>"NA"</formula>
    </cfRule>
    <cfRule type="cellIs" dxfId="787" priority="407" operator="equal">
      <formula>"Unknown"</formula>
    </cfRule>
    <cfRule type="cellIs" dxfId="786" priority="408" operator="equal">
      <formula>"Yes"</formula>
    </cfRule>
    <cfRule type="cellIs" dxfId="785" priority="409" operator="equal">
      <formula>"No"</formula>
    </cfRule>
  </conditionalFormatting>
  <conditionalFormatting sqref="H48:J49">
    <cfRule type="cellIs" dxfId="784" priority="402" operator="equal">
      <formula>"NA"</formula>
    </cfRule>
    <cfRule type="cellIs" dxfId="783" priority="403" operator="equal">
      <formula>"Unknown"</formula>
    </cfRule>
    <cfRule type="cellIs" dxfId="782" priority="404" operator="equal">
      <formula>"Yes"</formula>
    </cfRule>
    <cfRule type="cellIs" dxfId="781" priority="405" operator="equal">
      <formula>"No"</formula>
    </cfRule>
  </conditionalFormatting>
  <conditionalFormatting sqref="G48:G49">
    <cfRule type="cellIs" dxfId="780" priority="396" operator="equal">
      <formula>"Long-Term"</formula>
    </cfRule>
    <cfRule type="cellIs" dxfId="779" priority="397" operator="equal">
      <formula>"Intermediate"</formula>
    </cfRule>
    <cfRule type="cellIs" dxfId="778" priority="398" operator="equal">
      <formula>"Immediate"</formula>
    </cfRule>
  </conditionalFormatting>
  <conditionalFormatting sqref="H50:J50">
    <cfRule type="cellIs" dxfId="777" priority="392" operator="equal">
      <formula>"NA"</formula>
    </cfRule>
    <cfRule type="cellIs" dxfId="776" priority="393" operator="equal">
      <formula>"Unknown"</formula>
    </cfRule>
    <cfRule type="cellIs" dxfId="775" priority="394" operator="equal">
      <formula>"Yes"</formula>
    </cfRule>
    <cfRule type="cellIs" dxfId="774" priority="395" operator="equal">
      <formula>"No"</formula>
    </cfRule>
  </conditionalFormatting>
  <conditionalFormatting sqref="C45">
    <cfRule type="cellIs" dxfId="773" priority="378" operator="equal">
      <formula>"NA"</formula>
    </cfRule>
    <cfRule type="cellIs" dxfId="772" priority="379" operator="equal">
      <formula>"Unknown"</formula>
    </cfRule>
    <cfRule type="cellIs" dxfId="771" priority="380" operator="equal">
      <formula>"Yes"</formula>
    </cfRule>
    <cfRule type="cellIs" dxfId="770" priority="381" operator="equal">
      <formula>"No"</formula>
    </cfRule>
  </conditionalFormatting>
  <conditionalFormatting sqref="F50">
    <cfRule type="cellIs" dxfId="769" priority="389" operator="equal">
      <formula>"Long-Term"</formula>
    </cfRule>
    <cfRule type="cellIs" dxfId="768" priority="390" operator="equal">
      <formula>"Intermediate"</formula>
    </cfRule>
    <cfRule type="cellIs" dxfId="767" priority="391" operator="equal">
      <formula>"Immediate"</formula>
    </cfRule>
  </conditionalFormatting>
  <conditionalFormatting sqref="G50">
    <cfRule type="cellIs" dxfId="766" priority="386" operator="equal">
      <formula>"Long-Term"</formula>
    </cfRule>
    <cfRule type="cellIs" dxfId="765" priority="387" operator="equal">
      <formula>"Intermediate"</formula>
    </cfRule>
    <cfRule type="cellIs" dxfId="764" priority="388" operator="equal">
      <formula>"Immediate"</formula>
    </cfRule>
  </conditionalFormatting>
  <conditionalFormatting sqref="H45:J46">
    <cfRule type="cellIs" dxfId="763" priority="382" operator="equal">
      <formula>"NA"</formula>
    </cfRule>
    <cfRule type="cellIs" dxfId="762" priority="383" operator="equal">
      <formula>"Unknown"</formula>
    </cfRule>
    <cfRule type="cellIs" dxfId="761" priority="384" operator="equal">
      <formula>"Yes"</formula>
    </cfRule>
    <cfRule type="cellIs" dxfId="760" priority="385" operator="equal">
      <formula>"No"</formula>
    </cfRule>
  </conditionalFormatting>
  <conditionalFormatting sqref="F45:F46">
    <cfRule type="cellIs" dxfId="759" priority="375" operator="equal">
      <formula>"Long-Term"</formula>
    </cfRule>
    <cfRule type="cellIs" dxfId="758" priority="376" operator="equal">
      <formula>"Intermediate"</formula>
    </cfRule>
    <cfRule type="cellIs" dxfId="757" priority="377" operator="equal">
      <formula>"Immediate"</formula>
    </cfRule>
  </conditionalFormatting>
  <conditionalFormatting sqref="G45:G46">
    <cfRule type="cellIs" dxfId="756" priority="372" operator="equal">
      <formula>"Long-Term"</formula>
    </cfRule>
    <cfRule type="cellIs" dxfId="755" priority="373" operator="equal">
      <formula>"Intermediate"</formula>
    </cfRule>
    <cfRule type="cellIs" dxfId="754" priority="374" operator="equal">
      <formula>"Immediate"</formula>
    </cfRule>
  </conditionalFormatting>
  <conditionalFormatting sqref="D45:E45 E46">
    <cfRule type="cellIs" dxfId="753" priority="369" operator="equal">
      <formula>"Long-Term"</formula>
    </cfRule>
    <cfRule type="cellIs" dxfId="752" priority="370" operator="equal">
      <formula>"Intermediate"</formula>
    </cfRule>
    <cfRule type="cellIs" dxfId="751" priority="371" operator="equal">
      <formula>"Immediate"</formula>
    </cfRule>
  </conditionalFormatting>
  <conditionalFormatting sqref="E45:E46">
    <cfRule type="cellIs" dxfId="750" priority="368" operator="equal">
      <formula>"High"</formula>
    </cfRule>
  </conditionalFormatting>
  <conditionalFormatting sqref="F47">
    <cfRule type="cellIs" dxfId="749" priority="361" operator="equal">
      <formula>"Long-Term"</formula>
    </cfRule>
    <cfRule type="cellIs" dxfId="748" priority="362" operator="equal">
      <formula>"Intermediate"</formula>
    </cfRule>
    <cfRule type="cellIs" dxfId="747" priority="363" operator="equal">
      <formula>"Immediate"</formula>
    </cfRule>
  </conditionalFormatting>
  <conditionalFormatting sqref="H47:J47">
    <cfRule type="cellIs" dxfId="746" priority="364" operator="equal">
      <formula>"NA"</formula>
    </cfRule>
    <cfRule type="cellIs" dxfId="745" priority="365" operator="equal">
      <formula>"Unknown"</formula>
    </cfRule>
    <cfRule type="cellIs" dxfId="744" priority="366" operator="equal">
      <formula>"Yes"</formula>
    </cfRule>
    <cfRule type="cellIs" dxfId="743" priority="367" operator="equal">
      <formula>"No"</formula>
    </cfRule>
  </conditionalFormatting>
  <conditionalFormatting sqref="G47">
    <cfRule type="cellIs" dxfId="742" priority="358" operator="equal">
      <formula>"Long-Term"</formula>
    </cfRule>
    <cfRule type="cellIs" dxfId="741" priority="359" operator="equal">
      <formula>"Intermediate"</formula>
    </cfRule>
    <cfRule type="cellIs" dxfId="740" priority="360" operator="equal">
      <formula>"Immediate"</formula>
    </cfRule>
  </conditionalFormatting>
  <conditionalFormatting sqref="E2:E4 E38:E56 E27 E60:E61 E65:E1048576">
    <cfRule type="cellIs" dxfId="739" priority="355" operator="equal">
      <formula>"High"</formula>
    </cfRule>
    <cfRule type="cellIs" dxfId="738" priority="356" operator="equal">
      <formula>"High"</formula>
    </cfRule>
    <cfRule type="cellIs" dxfId="737" priority="357" operator="equal">
      <formula>"Critical"</formula>
    </cfRule>
  </conditionalFormatting>
  <conditionalFormatting sqref="E2:E4 E27 E38:E56 E60:E61 E65:E1048576">
    <cfRule type="cellIs" dxfId="736" priority="339" operator="equal">
      <formula>"Medium"</formula>
    </cfRule>
    <cfRule type="cellIs" dxfId="735" priority="340" operator="equal">
      <formula>"Low"</formula>
    </cfRule>
  </conditionalFormatting>
  <conditionalFormatting sqref="E5">
    <cfRule type="cellIs" dxfId="734" priority="328" operator="equal">
      <formula>"Long-Term"</formula>
    </cfRule>
    <cfRule type="cellIs" dxfId="733" priority="329" operator="equal">
      <formula>"Intermediate"</formula>
    </cfRule>
    <cfRule type="cellIs" dxfId="732" priority="330" operator="equal">
      <formula>"Immediate"</formula>
    </cfRule>
  </conditionalFormatting>
  <conditionalFormatting sqref="E5">
    <cfRule type="cellIs" dxfId="731" priority="327" operator="equal">
      <formula>"High"</formula>
    </cfRule>
  </conditionalFormatting>
  <conditionalFormatting sqref="E28:E29 E5 E15:E25">
    <cfRule type="cellIs" dxfId="730" priority="325" operator="equal">
      <formula>"Critical"</formula>
    </cfRule>
    <cfRule type="cellIs" dxfId="729" priority="326" operator="equal">
      <formula>"High"</formula>
    </cfRule>
  </conditionalFormatting>
  <conditionalFormatting sqref="E28:E29 E5 E15:E25">
    <cfRule type="cellIs" dxfId="728" priority="322" operator="equal">
      <formula>"Medium"</formula>
    </cfRule>
    <cfRule type="cellIs" dxfId="727" priority="323" operator="equal">
      <formula>"Low"</formula>
    </cfRule>
    <cfRule type="cellIs" dxfId="726" priority="324" operator="equal">
      <formula>"High"</formula>
    </cfRule>
  </conditionalFormatting>
  <conditionalFormatting sqref="H57">
    <cfRule type="cellIs" dxfId="725" priority="299" operator="equal">
      <formula>"Long-Term"</formula>
    </cfRule>
    <cfRule type="cellIs" dxfId="724" priority="300" operator="equal">
      <formula>"Intermediate"</formula>
    </cfRule>
    <cfRule type="cellIs" dxfId="723" priority="301" operator="equal">
      <formula>"Immediate"</formula>
    </cfRule>
  </conditionalFormatting>
  <conditionalFormatting sqref="I58">
    <cfRule type="cellIs" dxfId="722" priority="296" operator="equal">
      <formula>"Long-Term"</formula>
    </cfRule>
    <cfRule type="cellIs" dxfId="721" priority="297" operator="equal">
      <formula>"Intermediate"</formula>
    </cfRule>
    <cfRule type="cellIs" dxfId="720" priority="298" operator="equal">
      <formula>"Immediate"</formula>
    </cfRule>
  </conditionalFormatting>
  <conditionalFormatting sqref="C46">
    <cfRule type="cellIs" dxfId="719" priority="292" operator="equal">
      <formula>"NA"</formula>
    </cfRule>
    <cfRule type="cellIs" dxfId="718" priority="293" operator="equal">
      <formula>"Unknown"</formula>
    </cfRule>
    <cfRule type="cellIs" dxfId="717" priority="294" operator="equal">
      <formula>"Yes"</formula>
    </cfRule>
    <cfRule type="cellIs" dxfId="716" priority="295" operator="equal">
      <formula>"No"</formula>
    </cfRule>
  </conditionalFormatting>
  <conditionalFormatting sqref="D46">
    <cfRule type="cellIs" dxfId="715" priority="289" operator="equal">
      <formula>"Long-Term"</formula>
    </cfRule>
    <cfRule type="cellIs" dxfId="714" priority="290" operator="equal">
      <formula>"Intermediate"</formula>
    </cfRule>
    <cfRule type="cellIs" dxfId="713" priority="291" operator="equal">
      <formula>"Immediate"</formula>
    </cfRule>
  </conditionalFormatting>
  <conditionalFormatting sqref="H26:J26">
    <cfRule type="cellIs" dxfId="712" priority="285" operator="equal">
      <formula>"NA"</formula>
    </cfRule>
    <cfRule type="cellIs" dxfId="711" priority="286" operator="equal">
      <formula>"Unknown"</formula>
    </cfRule>
    <cfRule type="cellIs" dxfId="710" priority="287" operator="equal">
      <formula>"Yes"</formula>
    </cfRule>
    <cfRule type="cellIs" dxfId="709" priority="288" operator="equal">
      <formula>"No"</formula>
    </cfRule>
  </conditionalFormatting>
  <conditionalFormatting sqref="D26 G26">
    <cfRule type="cellIs" dxfId="708" priority="282" operator="equal">
      <formula>"Long-Term"</formula>
    </cfRule>
    <cfRule type="cellIs" dxfId="707" priority="283" operator="equal">
      <formula>"Intermediate"</formula>
    </cfRule>
    <cfRule type="cellIs" dxfId="706" priority="284" operator="equal">
      <formula>"Immediate"</formula>
    </cfRule>
  </conditionalFormatting>
  <conditionalFormatting sqref="C26">
    <cfRule type="cellIs" dxfId="705" priority="278" operator="equal">
      <formula>"NA"</formula>
    </cfRule>
    <cfRule type="cellIs" dxfId="704" priority="279" operator="equal">
      <formula>"Unknown"</formula>
    </cfRule>
    <cfRule type="cellIs" dxfId="703" priority="280" operator="equal">
      <formula>"Yes"</formula>
    </cfRule>
    <cfRule type="cellIs" dxfId="702" priority="281" operator="equal">
      <formula>"No"</formula>
    </cfRule>
  </conditionalFormatting>
  <conditionalFormatting sqref="E26">
    <cfRule type="cellIs" dxfId="701" priority="275" operator="equal">
      <formula>"Long-Term"</formula>
    </cfRule>
    <cfRule type="cellIs" dxfId="700" priority="276" operator="equal">
      <formula>"Intermediate"</formula>
    </cfRule>
    <cfRule type="cellIs" dxfId="699" priority="277" operator="equal">
      <formula>"Immediate"</formula>
    </cfRule>
  </conditionalFormatting>
  <conditionalFormatting sqref="E26">
    <cfRule type="cellIs" dxfId="698" priority="274" operator="equal">
      <formula>"High"</formula>
    </cfRule>
  </conditionalFormatting>
  <conditionalFormatting sqref="E26">
    <cfRule type="cellIs" dxfId="697" priority="272" operator="equal">
      <formula>"Critical"</formula>
    </cfRule>
    <cfRule type="cellIs" dxfId="696" priority="273" operator="equal">
      <formula>"High"</formula>
    </cfRule>
  </conditionalFormatting>
  <conditionalFormatting sqref="E26">
    <cfRule type="cellIs" dxfId="695" priority="269" operator="equal">
      <formula>"Medium"</formula>
    </cfRule>
    <cfRule type="cellIs" dxfId="694" priority="270" operator="equal">
      <formula>"Low"</formula>
    </cfRule>
    <cfRule type="cellIs" dxfId="693" priority="271" operator="equal">
      <formula>"High"</formula>
    </cfRule>
  </conditionalFormatting>
  <conditionalFormatting sqref="F26">
    <cfRule type="cellIs" dxfId="692" priority="266" operator="equal">
      <formula>"Long-Term"</formula>
    </cfRule>
    <cfRule type="cellIs" dxfId="691" priority="267" operator="equal">
      <formula>"Intermediate"</formula>
    </cfRule>
    <cfRule type="cellIs" dxfId="690" priority="268" operator="equal">
      <formula>"Immediate"</formula>
    </cfRule>
  </conditionalFormatting>
  <conditionalFormatting sqref="E6">
    <cfRule type="cellIs" dxfId="689" priority="253" operator="equal">
      <formula>"High"</formula>
    </cfRule>
  </conditionalFormatting>
  <conditionalFormatting sqref="E6">
    <cfRule type="cellIs" dxfId="688" priority="251" operator="equal">
      <formula>"Critical"</formula>
    </cfRule>
    <cfRule type="cellIs" dxfId="687" priority="252" operator="equal">
      <formula>"High"</formula>
    </cfRule>
  </conditionalFormatting>
  <conditionalFormatting sqref="E6">
    <cfRule type="cellIs" dxfId="686" priority="248" operator="equal">
      <formula>"Medium"</formula>
    </cfRule>
    <cfRule type="cellIs" dxfId="685" priority="249" operator="equal">
      <formula>"Low"</formula>
    </cfRule>
    <cfRule type="cellIs" dxfId="684" priority="250" operator="equal">
      <formula>"High"</formula>
    </cfRule>
  </conditionalFormatting>
  <conditionalFormatting sqref="E6">
    <cfRule type="cellIs" dxfId="683" priority="254" operator="equal">
      <formula>"Long-Term"</formula>
    </cfRule>
    <cfRule type="cellIs" dxfId="682" priority="255" operator="equal">
      <formula>"Intermediate"</formula>
    </cfRule>
    <cfRule type="cellIs" dxfId="681" priority="256" operator="equal">
      <formula>"Immediate"</formula>
    </cfRule>
  </conditionalFormatting>
  <conditionalFormatting sqref="E7">
    <cfRule type="cellIs" dxfId="680" priority="244" operator="equal">
      <formula>"High"</formula>
    </cfRule>
  </conditionalFormatting>
  <conditionalFormatting sqref="E7">
    <cfRule type="cellIs" dxfId="679" priority="242" operator="equal">
      <formula>"Critical"</formula>
    </cfRule>
    <cfRule type="cellIs" dxfId="678" priority="243" operator="equal">
      <formula>"High"</formula>
    </cfRule>
  </conditionalFormatting>
  <conditionalFormatting sqref="E7">
    <cfRule type="cellIs" dxfId="677" priority="239" operator="equal">
      <formula>"Medium"</formula>
    </cfRule>
    <cfRule type="cellIs" dxfId="676" priority="240" operator="equal">
      <formula>"Low"</formula>
    </cfRule>
    <cfRule type="cellIs" dxfId="675" priority="241" operator="equal">
      <formula>"High"</formula>
    </cfRule>
  </conditionalFormatting>
  <conditionalFormatting sqref="E7">
    <cfRule type="cellIs" dxfId="674" priority="245" operator="equal">
      <formula>"Long-Term"</formula>
    </cfRule>
    <cfRule type="cellIs" dxfId="673" priority="246" operator="equal">
      <formula>"Intermediate"</formula>
    </cfRule>
    <cfRule type="cellIs" dxfId="672" priority="247" operator="equal">
      <formula>"Immediate"</formula>
    </cfRule>
  </conditionalFormatting>
  <conditionalFormatting sqref="E11:E14">
    <cfRule type="cellIs" dxfId="671" priority="235" operator="equal">
      <formula>"High"</formula>
    </cfRule>
  </conditionalFormatting>
  <conditionalFormatting sqref="E11:E14">
    <cfRule type="cellIs" dxfId="670" priority="233" operator="equal">
      <formula>"Critical"</formula>
    </cfRule>
    <cfRule type="cellIs" dxfId="669" priority="234" operator="equal">
      <formula>"High"</formula>
    </cfRule>
  </conditionalFormatting>
  <conditionalFormatting sqref="E11:E14">
    <cfRule type="cellIs" dxfId="668" priority="230" operator="equal">
      <formula>"Medium"</formula>
    </cfRule>
    <cfRule type="cellIs" dxfId="667" priority="231" operator="equal">
      <formula>"Low"</formula>
    </cfRule>
    <cfRule type="cellIs" dxfId="666" priority="232" operator="equal">
      <formula>"High"</formula>
    </cfRule>
  </conditionalFormatting>
  <conditionalFormatting sqref="E11:E14">
    <cfRule type="cellIs" dxfId="665" priority="236" operator="equal">
      <formula>"Long-Term"</formula>
    </cfRule>
    <cfRule type="cellIs" dxfId="664" priority="237" operator="equal">
      <formula>"Intermediate"</formula>
    </cfRule>
    <cfRule type="cellIs" dxfId="663" priority="238" operator="equal">
      <formula>"Immediate"</formula>
    </cfRule>
  </conditionalFormatting>
  <conditionalFormatting sqref="E32">
    <cfRule type="cellIs" dxfId="662" priority="226" operator="equal">
      <formula>"High"</formula>
    </cfRule>
  </conditionalFormatting>
  <conditionalFormatting sqref="E32">
    <cfRule type="cellIs" dxfId="661" priority="224" operator="equal">
      <formula>"Critical"</formula>
    </cfRule>
    <cfRule type="cellIs" dxfId="660" priority="225" operator="equal">
      <formula>"High"</formula>
    </cfRule>
  </conditionalFormatting>
  <conditionalFormatting sqref="E32">
    <cfRule type="cellIs" dxfId="659" priority="221" operator="equal">
      <formula>"Medium"</formula>
    </cfRule>
    <cfRule type="cellIs" dxfId="658" priority="222" operator="equal">
      <formula>"Low"</formula>
    </cfRule>
    <cfRule type="cellIs" dxfId="657" priority="223" operator="equal">
      <formula>"High"</formula>
    </cfRule>
  </conditionalFormatting>
  <conditionalFormatting sqref="E32">
    <cfRule type="cellIs" dxfId="656" priority="227" operator="equal">
      <formula>"Long-Term"</formula>
    </cfRule>
    <cfRule type="cellIs" dxfId="655" priority="228" operator="equal">
      <formula>"Intermediate"</formula>
    </cfRule>
    <cfRule type="cellIs" dxfId="654" priority="229" operator="equal">
      <formula>"Immediate"</formula>
    </cfRule>
  </conditionalFormatting>
  <conditionalFormatting sqref="E33:E37">
    <cfRule type="cellIs" dxfId="653" priority="217" operator="equal">
      <formula>"High"</formula>
    </cfRule>
  </conditionalFormatting>
  <conditionalFormatting sqref="E33:E37">
    <cfRule type="cellIs" dxfId="652" priority="215" operator="equal">
      <formula>"Critical"</formula>
    </cfRule>
    <cfRule type="cellIs" dxfId="651" priority="216" operator="equal">
      <formula>"High"</formula>
    </cfRule>
  </conditionalFormatting>
  <conditionalFormatting sqref="E33:E37">
    <cfRule type="cellIs" dxfId="650" priority="212" operator="equal">
      <formula>"Medium"</formula>
    </cfRule>
    <cfRule type="cellIs" dxfId="649" priority="213" operator="equal">
      <formula>"Low"</formula>
    </cfRule>
    <cfRule type="cellIs" dxfId="648" priority="214" operator="equal">
      <formula>"High"</formula>
    </cfRule>
  </conditionalFormatting>
  <conditionalFormatting sqref="E33:E37">
    <cfRule type="cellIs" dxfId="647" priority="218" operator="equal">
      <formula>"Long-Term"</formula>
    </cfRule>
    <cfRule type="cellIs" dxfId="646" priority="219" operator="equal">
      <formula>"Intermediate"</formula>
    </cfRule>
    <cfRule type="cellIs" dxfId="645" priority="220" operator="equal">
      <formula>"Immediate"</formula>
    </cfRule>
  </conditionalFormatting>
  <conditionalFormatting sqref="E29">
    <cfRule type="cellIs" dxfId="644" priority="188" operator="equal">
      <formula>"Long-Term"</formula>
    </cfRule>
    <cfRule type="cellIs" dxfId="643" priority="189" operator="equal">
      <formula>"Intermediate"</formula>
    </cfRule>
    <cfRule type="cellIs" dxfId="642" priority="190" operator="equal">
      <formula>"Immediate"</formula>
    </cfRule>
  </conditionalFormatting>
  <conditionalFormatting sqref="E29">
    <cfRule type="cellIs" dxfId="641" priority="187" operator="equal">
      <formula>"High"</formula>
    </cfRule>
  </conditionalFormatting>
  <conditionalFormatting sqref="E29">
    <cfRule type="cellIs" dxfId="640" priority="185" operator="equal">
      <formula>"Critical"</formula>
    </cfRule>
    <cfRule type="cellIs" dxfId="639" priority="186" operator="equal">
      <formula>"High"</formula>
    </cfRule>
  </conditionalFormatting>
  <conditionalFormatting sqref="E29">
    <cfRule type="cellIs" dxfId="638" priority="182" operator="equal">
      <formula>"Medium"</formula>
    </cfRule>
    <cfRule type="cellIs" dxfId="637" priority="183" operator="equal">
      <formula>"Low"</formula>
    </cfRule>
    <cfRule type="cellIs" dxfId="636" priority="184" operator="equal">
      <formula>"High"</formula>
    </cfRule>
  </conditionalFormatting>
  <conditionalFormatting sqref="E31:E32">
    <cfRule type="cellIs" dxfId="635" priority="179" operator="equal">
      <formula>"Long-Term"</formula>
    </cfRule>
    <cfRule type="cellIs" dxfId="634" priority="180" operator="equal">
      <formula>"Intermediate"</formula>
    </cfRule>
    <cfRule type="cellIs" dxfId="633" priority="181" operator="equal">
      <formula>"Immediate"</formula>
    </cfRule>
  </conditionalFormatting>
  <conditionalFormatting sqref="E31:E32">
    <cfRule type="cellIs" dxfId="632" priority="178" operator="equal">
      <formula>"High"</formula>
    </cfRule>
  </conditionalFormatting>
  <conditionalFormatting sqref="E31:E32">
    <cfRule type="cellIs" dxfId="631" priority="176" operator="equal">
      <formula>"Critical"</formula>
    </cfRule>
    <cfRule type="cellIs" dxfId="630" priority="177" operator="equal">
      <formula>"High"</formula>
    </cfRule>
  </conditionalFormatting>
  <conditionalFormatting sqref="E31:E32">
    <cfRule type="cellIs" dxfId="629" priority="173" operator="equal">
      <formula>"Medium"</formula>
    </cfRule>
    <cfRule type="cellIs" dxfId="628" priority="174" operator="equal">
      <formula>"Low"</formula>
    </cfRule>
    <cfRule type="cellIs" dxfId="627" priority="175" operator="equal">
      <formula>"High"</formula>
    </cfRule>
  </conditionalFormatting>
  <conditionalFormatting sqref="E30">
    <cfRule type="cellIs" dxfId="626" priority="170" operator="equal">
      <formula>"Long-Term"</formula>
    </cfRule>
    <cfRule type="cellIs" dxfId="625" priority="171" operator="equal">
      <formula>"Intermediate"</formula>
    </cfRule>
    <cfRule type="cellIs" dxfId="624" priority="172" operator="equal">
      <formula>"Immediate"</formula>
    </cfRule>
  </conditionalFormatting>
  <conditionalFormatting sqref="E30">
    <cfRule type="cellIs" dxfId="623" priority="169" operator="equal">
      <formula>"High"</formula>
    </cfRule>
  </conditionalFormatting>
  <conditionalFormatting sqref="E30">
    <cfRule type="cellIs" dxfId="622" priority="167" operator="equal">
      <formula>"Critical"</formula>
    </cfRule>
    <cfRule type="cellIs" dxfId="621" priority="168" operator="equal">
      <formula>"High"</formula>
    </cfRule>
  </conditionalFormatting>
  <conditionalFormatting sqref="E30">
    <cfRule type="cellIs" dxfId="620" priority="164" operator="equal">
      <formula>"Medium"</formula>
    </cfRule>
    <cfRule type="cellIs" dxfId="619" priority="165" operator="equal">
      <formula>"Low"</formula>
    </cfRule>
    <cfRule type="cellIs" dxfId="618" priority="166" operator="equal">
      <formula>"High"</formula>
    </cfRule>
  </conditionalFormatting>
  <conditionalFormatting sqref="E10">
    <cfRule type="cellIs" dxfId="617" priority="98" operator="equal">
      <formula>"Long-Term"</formula>
    </cfRule>
    <cfRule type="cellIs" dxfId="616" priority="99" operator="equal">
      <formula>"Intermediate"</formula>
    </cfRule>
    <cfRule type="cellIs" dxfId="615" priority="100" operator="equal">
      <formula>"Immediate"</formula>
    </cfRule>
  </conditionalFormatting>
  <conditionalFormatting sqref="E10">
    <cfRule type="cellIs" dxfId="614" priority="97" operator="equal">
      <formula>"High"</formula>
    </cfRule>
  </conditionalFormatting>
  <conditionalFormatting sqref="E10">
    <cfRule type="cellIs" dxfId="613" priority="95" operator="equal">
      <formula>"Critical"</formula>
    </cfRule>
    <cfRule type="cellIs" dxfId="612" priority="96" operator="equal">
      <formula>"High"</formula>
    </cfRule>
  </conditionalFormatting>
  <conditionalFormatting sqref="E10">
    <cfRule type="cellIs" dxfId="611" priority="92" operator="equal">
      <formula>"Medium"</formula>
    </cfRule>
    <cfRule type="cellIs" dxfId="610" priority="93" operator="equal">
      <formula>"Low"</formula>
    </cfRule>
    <cfRule type="cellIs" dxfId="609" priority="94" operator="equal">
      <formula>"High"</formula>
    </cfRule>
  </conditionalFormatting>
  <conditionalFormatting sqref="E10">
    <cfRule type="cellIs" dxfId="608" priority="89" operator="equal">
      <formula>"Long-Term"</formula>
    </cfRule>
    <cfRule type="cellIs" dxfId="607" priority="90" operator="equal">
      <formula>"Intermediate"</formula>
    </cfRule>
    <cfRule type="cellIs" dxfId="606" priority="91" operator="equal">
      <formula>"Immediate"</formula>
    </cfRule>
  </conditionalFormatting>
  <conditionalFormatting sqref="E10">
    <cfRule type="cellIs" dxfId="605" priority="88" operator="equal">
      <formula>"High"</formula>
    </cfRule>
  </conditionalFormatting>
  <conditionalFormatting sqref="E10">
    <cfRule type="cellIs" dxfId="604" priority="86" operator="equal">
      <formula>"Critical"</formula>
    </cfRule>
    <cfRule type="cellIs" dxfId="603" priority="87" operator="equal">
      <formula>"High"</formula>
    </cfRule>
  </conditionalFormatting>
  <conditionalFormatting sqref="E10">
    <cfRule type="cellIs" dxfId="602" priority="83" operator="equal">
      <formula>"Medium"</formula>
    </cfRule>
    <cfRule type="cellIs" dxfId="601" priority="84" operator="equal">
      <formula>"Low"</formula>
    </cfRule>
    <cfRule type="cellIs" dxfId="600" priority="85" operator="equal">
      <formula>"High"</formula>
    </cfRule>
  </conditionalFormatting>
  <conditionalFormatting sqref="E9">
    <cfRule type="cellIs" dxfId="599" priority="116" operator="equal">
      <formula>"Long-Term"</formula>
    </cfRule>
    <cfRule type="cellIs" dxfId="598" priority="117" operator="equal">
      <formula>"Intermediate"</formula>
    </cfRule>
    <cfRule type="cellIs" dxfId="597" priority="118" operator="equal">
      <formula>"Immediate"</formula>
    </cfRule>
  </conditionalFormatting>
  <conditionalFormatting sqref="E9">
    <cfRule type="cellIs" dxfId="596" priority="115" operator="equal">
      <formula>"High"</formula>
    </cfRule>
  </conditionalFormatting>
  <conditionalFormatting sqref="E9">
    <cfRule type="cellIs" dxfId="595" priority="113" operator="equal">
      <formula>"Critical"</formula>
    </cfRule>
    <cfRule type="cellIs" dxfId="594" priority="114" operator="equal">
      <formula>"High"</formula>
    </cfRule>
  </conditionalFormatting>
  <conditionalFormatting sqref="E9">
    <cfRule type="cellIs" dxfId="593" priority="110" operator="equal">
      <formula>"Medium"</formula>
    </cfRule>
    <cfRule type="cellIs" dxfId="592" priority="111" operator="equal">
      <formula>"Low"</formula>
    </cfRule>
    <cfRule type="cellIs" dxfId="591" priority="112" operator="equal">
      <formula>"High"</formula>
    </cfRule>
  </conditionalFormatting>
  <conditionalFormatting sqref="E9">
    <cfRule type="cellIs" dxfId="590" priority="106" operator="equal">
      <formula>"High"</formula>
    </cfRule>
  </conditionalFormatting>
  <conditionalFormatting sqref="E9">
    <cfRule type="cellIs" dxfId="589" priority="104" operator="equal">
      <formula>"Critical"</formula>
    </cfRule>
    <cfRule type="cellIs" dxfId="588" priority="105" operator="equal">
      <formula>"High"</formula>
    </cfRule>
  </conditionalFormatting>
  <conditionalFormatting sqref="E9">
    <cfRule type="cellIs" dxfId="587" priority="101" operator="equal">
      <formula>"Medium"</formula>
    </cfRule>
    <cfRule type="cellIs" dxfId="586" priority="102" operator="equal">
      <formula>"Low"</formula>
    </cfRule>
    <cfRule type="cellIs" dxfId="585" priority="103" operator="equal">
      <formula>"High"</formula>
    </cfRule>
  </conditionalFormatting>
  <conditionalFormatting sqref="E9">
    <cfRule type="cellIs" dxfId="584" priority="107" operator="equal">
      <formula>"Long-Term"</formula>
    </cfRule>
    <cfRule type="cellIs" dxfId="583" priority="108" operator="equal">
      <formula>"Intermediate"</formula>
    </cfRule>
    <cfRule type="cellIs" dxfId="582" priority="109" operator="equal">
      <formula>"Immediate"</formula>
    </cfRule>
  </conditionalFormatting>
  <conditionalFormatting sqref="H64:J64 C64:E64">
    <cfRule type="cellIs" dxfId="581" priority="55" operator="equal">
      <formula>"NA"</formula>
    </cfRule>
    <cfRule type="cellIs" dxfId="580" priority="56" operator="equal">
      <formula>"Unknown"</formula>
    </cfRule>
    <cfRule type="cellIs" dxfId="579" priority="57" operator="equal">
      <formula>"Yes"</formula>
    </cfRule>
    <cfRule type="cellIs" dxfId="578" priority="58" operator="equal">
      <formula>"No"</formula>
    </cfRule>
  </conditionalFormatting>
  <conditionalFormatting sqref="C64">
    <cfRule type="cellIs" dxfId="577" priority="51" operator="equal">
      <formula>"NA"</formula>
    </cfRule>
    <cfRule type="cellIs" dxfId="576" priority="52" operator="equal">
      <formula>"Unknown"</formula>
    </cfRule>
    <cfRule type="cellIs" dxfId="575" priority="53" operator="equal">
      <formula>"Yes"</formula>
    </cfRule>
    <cfRule type="cellIs" dxfId="574" priority="54" operator="equal">
      <formula>"No"</formula>
    </cfRule>
  </conditionalFormatting>
  <conditionalFormatting sqref="F64:G64">
    <cfRule type="cellIs" dxfId="573" priority="48" operator="equal">
      <formula>"Long-Term"</formula>
    </cfRule>
    <cfRule type="cellIs" dxfId="572" priority="49" operator="equal">
      <formula>"Intermediate"</formula>
    </cfRule>
    <cfRule type="cellIs" dxfId="571" priority="50" operator="equal">
      <formula>"Immediate"</formula>
    </cfRule>
  </conditionalFormatting>
  <conditionalFormatting sqref="E64">
    <cfRule type="cellIs" dxfId="570" priority="47" operator="equal">
      <formula>"High"</formula>
    </cfRule>
  </conditionalFormatting>
  <conditionalFormatting sqref="E64">
    <cfRule type="cellIs" dxfId="569" priority="43" operator="equal">
      <formula>"Medium"</formula>
    </cfRule>
    <cfRule type="cellIs" dxfId="568" priority="44" operator="equal">
      <formula>"Low"</formula>
    </cfRule>
    <cfRule type="cellIs" dxfId="567" priority="45" operator="equal">
      <formula>"Critical"</formula>
    </cfRule>
    <cfRule type="cellIs" dxfId="566" priority="46" operator="equal">
      <formula>"High"</formula>
    </cfRule>
  </conditionalFormatting>
  <conditionalFormatting sqref="C62:C63 H62:J63">
    <cfRule type="cellIs" dxfId="565" priority="39" operator="equal">
      <formula>"NA"</formula>
    </cfRule>
    <cfRule type="cellIs" dxfId="564" priority="40" operator="equal">
      <formula>"Unknown"</formula>
    </cfRule>
    <cfRule type="cellIs" dxfId="563" priority="41" operator="equal">
      <formula>"Yes"</formula>
    </cfRule>
    <cfRule type="cellIs" dxfId="562" priority="42" operator="equal">
      <formula>"No"</formula>
    </cfRule>
  </conditionalFormatting>
  <conditionalFormatting sqref="C62:C63">
    <cfRule type="cellIs" dxfId="561" priority="35" operator="equal">
      <formula>"NA"</formula>
    </cfRule>
    <cfRule type="cellIs" dxfId="560" priority="36" operator="equal">
      <formula>"Unknown"</formula>
    </cfRule>
    <cfRule type="cellIs" dxfId="559" priority="37" operator="equal">
      <formula>"Yes"</formula>
    </cfRule>
    <cfRule type="cellIs" dxfId="558" priority="38" operator="equal">
      <formula>"No"</formula>
    </cfRule>
  </conditionalFormatting>
  <conditionalFormatting sqref="F62:F63">
    <cfRule type="cellIs" dxfId="557" priority="32" operator="equal">
      <formula>"Long-Term"</formula>
    </cfRule>
    <cfRule type="cellIs" dxfId="556" priority="33" operator="equal">
      <formula>"Intermediate"</formula>
    </cfRule>
    <cfRule type="cellIs" dxfId="555" priority="34" operator="equal">
      <formula>"Immediate"</formula>
    </cfRule>
  </conditionalFormatting>
  <conditionalFormatting sqref="G62:G63">
    <cfRule type="cellIs" dxfId="554" priority="29" operator="equal">
      <formula>"Long-Term"</formula>
    </cfRule>
    <cfRule type="cellIs" dxfId="553" priority="30" operator="equal">
      <formula>"Intermediate"</formula>
    </cfRule>
    <cfRule type="cellIs" dxfId="552" priority="31" operator="equal">
      <formula>"Immediate"</formula>
    </cfRule>
  </conditionalFormatting>
  <conditionalFormatting sqref="D62:E63">
    <cfRule type="cellIs" dxfId="551" priority="26" operator="equal">
      <formula>"Long-Term"</formula>
    </cfRule>
    <cfRule type="cellIs" dxfId="550" priority="27" operator="equal">
      <formula>"Intermediate"</formula>
    </cfRule>
    <cfRule type="cellIs" dxfId="549" priority="28" operator="equal">
      <formula>"Immediate"</formula>
    </cfRule>
  </conditionalFormatting>
  <conditionalFormatting sqref="E62:E63">
    <cfRule type="cellIs" dxfId="548" priority="25" operator="equal">
      <formula>"High"</formula>
    </cfRule>
  </conditionalFormatting>
  <conditionalFormatting sqref="F62:F63">
    <cfRule type="cellIs" dxfId="547" priority="23" operator="equal">
      <formula>"High"</formula>
    </cfRule>
    <cfRule type="cellIs" dxfId="546" priority="24" operator="equal">
      <formula>"Critical"</formula>
    </cfRule>
  </conditionalFormatting>
  <conditionalFormatting sqref="E62:E63">
    <cfRule type="cellIs" dxfId="545" priority="19" operator="equal">
      <formula>"Medium"</formula>
    </cfRule>
    <cfRule type="cellIs" dxfId="544" priority="20" operator="equal">
      <formula>"Low"</formula>
    </cfRule>
    <cfRule type="cellIs" dxfId="543" priority="21" operator="equal">
      <formula>"High"</formula>
    </cfRule>
    <cfRule type="cellIs" dxfId="542" priority="22" operator="equal">
      <formula>"Critical"</formula>
    </cfRule>
  </conditionalFormatting>
  <conditionalFormatting sqref="E8">
    <cfRule type="cellIs" dxfId="541" priority="16" operator="equal">
      <formula>"Long-Term"</formula>
    </cfRule>
    <cfRule type="cellIs" dxfId="540" priority="17" operator="equal">
      <formula>"Intermediate"</formula>
    </cfRule>
    <cfRule type="cellIs" dxfId="539" priority="18" operator="equal">
      <formula>"Immediate"</formula>
    </cfRule>
  </conditionalFormatting>
  <conditionalFormatting sqref="E8">
    <cfRule type="cellIs" dxfId="538" priority="15" operator="equal">
      <formula>"High"</formula>
    </cfRule>
  </conditionalFormatting>
  <conditionalFormatting sqref="E8">
    <cfRule type="cellIs" dxfId="537" priority="13" operator="equal">
      <formula>"Critical"</formula>
    </cfRule>
    <cfRule type="cellIs" dxfId="536" priority="14" operator="equal">
      <formula>"High"</formula>
    </cfRule>
  </conditionalFormatting>
  <conditionalFormatting sqref="E8">
    <cfRule type="cellIs" dxfId="535" priority="10" operator="equal">
      <formula>"Medium"</formula>
    </cfRule>
    <cfRule type="cellIs" dxfId="534" priority="11" operator="equal">
      <formula>"Low"</formula>
    </cfRule>
    <cfRule type="cellIs" dxfId="533" priority="12" operator="equal">
      <formula>"High"</formula>
    </cfRule>
  </conditionalFormatting>
  <conditionalFormatting sqref="E8">
    <cfRule type="cellIs" dxfId="532" priority="9" operator="equal">
      <formula>"High"</formula>
    </cfRule>
  </conditionalFormatting>
  <conditionalFormatting sqref="E8">
    <cfRule type="cellIs" dxfId="531" priority="7" operator="equal">
      <formula>"Critical"</formula>
    </cfRule>
    <cfRule type="cellIs" dxfId="530" priority="7" operator="equal">
      <formula>"High"</formula>
    </cfRule>
  </conditionalFormatting>
  <conditionalFormatting sqref="E8">
    <cfRule type="cellIs" dxfId="529" priority="4" operator="equal">
      <formula>"Medium"</formula>
    </cfRule>
    <cfRule type="cellIs" dxfId="528" priority="4" operator="equal">
      <formula>"Low"</formula>
    </cfRule>
    <cfRule type="cellIs" dxfId="527" priority="4" operator="equal">
      <formula>"High"</formula>
    </cfRule>
  </conditionalFormatting>
  <conditionalFormatting sqref="E8">
    <cfRule type="cellIs" dxfId="526" priority="638" operator="equal">
      <formula>"Long-Term"</formula>
    </cfRule>
    <cfRule type="cellIs" dxfId="525" priority="8" operator="equal">
      <formula>"Intermediate"</formula>
    </cfRule>
    <cfRule type="cellIs" dxfId="524" priority="638" operator="equal">
      <formula>"Immediate"</formula>
    </cfRule>
  </conditionalFormatting>
  <dataValidations count="3">
    <dataValidation type="list" allowBlank="1" showInputMessage="1" showErrorMessage="1" sqref="C28:C37 C5:C26" xr:uid="{FC1491A8-2BB0-46A5-AA63-7790ECAAD5B1}">
      <formula1>"Yes, No, NA, Unknown"</formula1>
    </dataValidation>
    <dataValidation type="list" allowBlank="1" showInputMessage="1" showErrorMessage="1" sqref="E28:E37 E5:E26" xr:uid="{AA2DD580-6CF3-4BE0-A8D4-2817D3685F0F}">
      <formula1>"High, Medium, Low"</formula1>
    </dataValidation>
    <dataValidation type="list" allowBlank="1" showInputMessage="1" showErrorMessage="1" sqref="F28:F37 F5:F26" xr:uid="{78AB7733-31FC-4252-9EC0-0602D699DA8B}">
      <formula1>"Immediate, Intermediate, Long-Term"</formula1>
    </dataValidation>
  </dataValidations>
  <hyperlinks>
    <hyperlink ref="L5" r:id="rId1" xr:uid="{0C3CA87D-DF2C-4D48-91DD-7158063EA6C5}"/>
    <hyperlink ref="M8" r:id="rId2" xr:uid="{7EB4D63F-B3C2-48CF-A1C0-77C14C00634C}"/>
    <hyperlink ref="M6" r:id="rId3" display="11.D.3_x000a_Curatorial Health &amp; Safety" xr:uid="{730E123E-6ACC-4211-9DD7-6BE960A258CF}"/>
    <hyperlink ref="M5" r:id="rId4" display="11.D.3_x000a_Curatorial Health &amp; Safety" xr:uid="{EDB8ECF8-A48F-4174-8C7A-67605FD8685A}"/>
    <hyperlink ref="M7" r:id="rId5" display="11.D.3_x000a_Curatorial Health &amp; Safety" xr:uid="{DB18A89F-1A56-4150-A679-C7A4BDD1EE8F}"/>
    <hyperlink ref="M10" r:id="rId6" display="11.D.3_x000a_Curatorial Health &amp; Safety" xr:uid="{0DF379C9-FD2D-4E99-8B26-F92AF8953606}"/>
    <hyperlink ref="M12" r:id="rId7" display="11.D.3_x000a_Curatorial Health &amp; Safety" xr:uid="{62F367A9-C3EF-44D7-BD74-78FD4CD18AC4}"/>
    <hyperlink ref="M13" r:id="rId8" display="11.D.3_x000a_Curatorial Health &amp; Safety" xr:uid="{6EAA8B6D-89DF-4870-B869-EF1682C9FA62}"/>
    <hyperlink ref="M9" r:id="rId9" display="11.D.3_x000a_Curatorial Health &amp; Safety" xr:uid="{00A3DA87-A073-4AEE-94AD-281AF2EAA66E}"/>
    <hyperlink ref="M32" r:id="rId10" display="11.D.3_x000a_Curatorial Health &amp; Safety" xr:uid="{1125B85A-9637-4315-A31E-4B2F45DE80D2}"/>
    <hyperlink ref="M28" r:id="rId11" display="5.E.10_x000a_Biological Infestations," xr:uid="{CED835D2-6009-419E-938E-AFCD1ED5C866}"/>
    <hyperlink ref="M30" r:id="rId12" display="11.D.3_x000a_Curatorial Health &amp; Safety" xr:uid="{7680AB91-6311-4CBD-9BDF-CF2A8049229D}"/>
    <hyperlink ref="M29" r:id="rId13" display="11.D.3_x000a_Curatorial Health &amp; Safety" xr:uid="{74741D7E-4DB1-4520-BC78-A426D06F5523}"/>
    <hyperlink ref="M31" r:id="rId14" display="11.D.3_x000a_Curatorial Health &amp; Safety" xr:uid="{8D77E251-F71E-400A-9EFC-038052C12B66}"/>
    <hyperlink ref="M33" r:id="rId15" display="11.D.3_x000a_Curatorial Health &amp; Safety" xr:uid="{BA9ED8F9-FAFD-4AA5-8724-05AA99BC3C23}"/>
    <hyperlink ref="M34" r:id="rId16" display="11.D.3_x000a_Curatorial Health &amp; Safety" xr:uid="{AFBC97C0-3BA6-4734-9E80-F5BE33CB733F}"/>
    <hyperlink ref="M35" r:id="rId17" display="11.D.3_x000a_Curatorial Health &amp; Safety" xr:uid="{82A44726-6F4E-4B6C-A8F2-780BE0246928}"/>
    <hyperlink ref="M37" r:id="rId18" display="11.D.3_x000a_Curatorial Health &amp; Safety" xr:uid="{E00F5EAD-C554-47CA-9BD6-10D5A24AC366}"/>
    <hyperlink ref="M14" r:id="rId19" display="11.D.3_x000a_Curatorial Health &amp; Safety" xr:uid="{27CAAEF0-F7BA-4080-8718-392D62791F81}"/>
    <hyperlink ref="M11" r:id="rId20" display="11.D.3_x000a_Curatorial Health &amp; Safety" xr:uid="{A990B2B8-65BD-4B89-A70B-D59020D7C615}"/>
    <hyperlink ref="M36" r:id="rId21" display="11.D.3_x000a_Curatorial Health &amp; Safety" xr:uid="{B1DD54C6-BDAA-440C-852C-9E4E084B43F7}"/>
    <hyperlink ref="M16" r:id="rId22" display="App G_x000a_Museum Firearms, Small Arms Ammunition, Munitions, and Artillery" xr:uid="{2EB54313-DE4E-4B5B-B92F-2EBC8DA7C124}"/>
    <hyperlink ref="M15" r:id="rId23" display="App G_x000a_Museum Firearms, Small Arms Ammunition, Munitions, and Artillery" xr:uid="{0D9A7030-B3CA-4870-A18E-E686008872C1}"/>
    <hyperlink ref="M17" r:id="rId24" display="App G_x000a_Museum Firearms, Small Arms Ammunition, Munitions, and Artillery" xr:uid="{BE7A66F7-0F11-4AB1-9057-D0CE5187B2AC}"/>
    <hyperlink ref="M26" r:id="rId25" display="App G_x000a_Museum Firearms, Small Arms Ammunition, Munitions, and Artillery" xr:uid="{5951B2A9-A474-4B39-8B7F-A8AB1BB13EBB}"/>
    <hyperlink ref="M18" r:id="rId26" display="App G_x000a_Museum Firearms, Small Arms Ammunition, Munitions, and Artillery" xr:uid="{800CA33C-DE3A-472E-8F69-BFC205472645}"/>
    <hyperlink ref="M22" r:id="rId27" display="App G_x000a_Museum Firearms, Small Arms Ammunition, Munitions, and Artillery" xr:uid="{D2ADDAAE-B8B2-4E3E-B80C-A91655C6B7EB}"/>
    <hyperlink ref="M21" r:id="rId28" display="App G_x000a_Museum Firearms, Small Arms Ammunition, Munitions, and Artillery" xr:uid="{73D15121-588C-4C92-A592-7F7B3712C74A}"/>
    <hyperlink ref="M19" r:id="rId29" display="App G_x000a_Museum Firearms, Small Arms Ammunition, Munitions, and Artillery" xr:uid="{7633EE93-4267-4E67-B10B-2CAF9FDD55FC}"/>
    <hyperlink ref="M20" r:id="rId30" display="App G_x000a_Museum Firearms, Small Arms Ammunition, Munitions, and Artillery" xr:uid="{4C8E0686-08E1-49E9-A752-CDD1369B98A6}"/>
    <hyperlink ref="M23" r:id="rId31" display="App G_x000a_Museum Firearms, Small Arms Ammunition, Munitions, and Artillery" xr:uid="{AF1D36A1-8207-43C1-BDD3-C2009D897C45}"/>
    <hyperlink ref="M24" r:id="rId32" display="App G_x000a_Museum Firearms, Small Arms Ammunition, Munitions, and Artillery" xr:uid="{0500B6F9-1BD1-4186-AA22-9EBB6923D002}"/>
    <hyperlink ref="M25" r:id="rId33" display="App G_x000a_Museum Firearms, Small Arms Ammunition, Munitions, and Artillery" xr:uid="{AF7FDE97-7D00-4C42-BF75-BAE23E485516}"/>
  </hyperlinks>
  <pageMargins left="0.7" right="0.7" top="0.75" bottom="0.75" header="0.3" footer="0.3"/>
  <pageSetup orientation="portrait" horizontalDpi="1200" verticalDpi="1200" r:id="rId3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FC1FF-8761-4495-8E1E-000BB1F55826}">
  <sheetPr codeName="Sheet12"/>
  <dimension ref="A1:O77"/>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46" bestFit="1" customWidth="1"/>
    <col min="2" max="2" width="112.36328125" style="16" customWidth="1"/>
    <col min="3" max="3" width="8.1796875" style="16" bestFit="1" customWidth="1"/>
    <col min="4" max="4" width="20" style="16" customWidth="1"/>
    <col min="5" max="5" width="9.453125" style="23" customWidth="1"/>
    <col min="6" max="6" width="11" style="16" customWidth="1"/>
    <col min="7" max="7" width="14.1796875" style="16" customWidth="1"/>
    <col min="8" max="8" width="10" style="1" customWidth="1"/>
    <col min="9" max="9" width="11.6328125" style="1" bestFit="1" customWidth="1"/>
    <col min="10" max="10" width="8.08984375" bestFit="1" customWidth="1"/>
    <col min="11" max="11" width="44.6328125" style="30" customWidth="1"/>
    <col min="12" max="12" width="8.90625" style="186"/>
    <col min="13" max="13" width="27.81640625" style="186" bestFit="1" customWidth="1"/>
    <col min="14" max="14" width="15.54296875" style="23" customWidth="1"/>
    <col min="15" max="16384" width="8.90625" style="16"/>
  </cols>
  <sheetData>
    <row r="1" spans="1:14" s="341" customFormat="1" ht="28.75" customHeight="1" thickBot="1" x14ac:dyDescent="0.4">
      <c r="B1" s="485" t="s">
        <v>435</v>
      </c>
      <c r="C1" s="486"/>
      <c r="D1" s="486"/>
      <c r="E1" s="486"/>
      <c r="F1" s="486"/>
      <c r="G1" s="486"/>
      <c r="H1" s="486"/>
      <c r="I1" s="486"/>
      <c r="J1" s="486"/>
      <c r="K1" s="486"/>
      <c r="L1" s="486"/>
      <c r="M1" s="486"/>
      <c r="N1" s="487"/>
    </row>
    <row r="2" spans="1:14" s="32" customFormat="1" ht="13.75" customHeight="1" thickBot="1" x14ac:dyDescent="0.35">
      <c r="A2" s="585" t="s">
        <v>361</v>
      </c>
      <c r="B2" s="364" t="s">
        <v>493</v>
      </c>
      <c r="C2" s="107" t="s">
        <v>77</v>
      </c>
      <c r="D2" s="600" t="s">
        <v>76</v>
      </c>
      <c r="E2" s="601"/>
      <c r="F2" s="601"/>
      <c r="G2" s="601"/>
      <c r="H2" s="601"/>
      <c r="I2" s="601"/>
      <c r="J2" s="602"/>
      <c r="K2" s="588" t="s">
        <v>172</v>
      </c>
      <c r="L2" s="608" t="s">
        <v>75</v>
      </c>
      <c r="M2" s="613"/>
      <c r="N2" s="609"/>
    </row>
    <row r="3" spans="1:14"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620" t="s">
        <v>539</v>
      </c>
      <c r="N3" s="621"/>
    </row>
    <row r="4" spans="1:14" s="12" customFormat="1" ht="15" thickBot="1" x14ac:dyDescent="0.4">
      <c r="A4" s="49"/>
      <c r="B4" s="590" t="s">
        <v>94</v>
      </c>
      <c r="C4" s="591"/>
      <c r="D4" s="591"/>
      <c r="E4" s="591"/>
      <c r="F4" s="591"/>
      <c r="G4" s="591"/>
      <c r="H4" s="591"/>
      <c r="I4" s="591"/>
      <c r="J4" s="591"/>
      <c r="K4" s="591"/>
      <c r="L4" s="591"/>
      <c r="M4" s="591"/>
      <c r="N4" s="592"/>
    </row>
    <row r="5" spans="1:14" s="55" customFormat="1" ht="25.5" thickBot="1" x14ac:dyDescent="0.4">
      <c r="A5" s="226">
        <v>1</v>
      </c>
      <c r="B5" s="241" t="s">
        <v>725</v>
      </c>
      <c r="C5" s="336"/>
      <c r="D5" s="392"/>
      <c r="E5" s="318" t="str">
        <f>IF(C5="No","Critical","")</f>
        <v/>
      </c>
      <c r="F5" s="348"/>
      <c r="G5" s="384"/>
      <c r="H5" s="384"/>
      <c r="I5" s="384"/>
      <c r="J5" s="460"/>
      <c r="K5" s="337"/>
      <c r="L5" s="256"/>
      <c r="M5" s="432" t="s">
        <v>536</v>
      </c>
      <c r="N5" s="426" t="s">
        <v>540</v>
      </c>
    </row>
    <row r="6" spans="1:14" s="55" customFormat="1" ht="25.5" thickBot="1" x14ac:dyDescent="0.4">
      <c r="A6" s="226">
        <v>2</v>
      </c>
      <c r="B6" s="221" t="s">
        <v>711</v>
      </c>
      <c r="C6" s="286"/>
      <c r="D6" s="390"/>
      <c r="E6" s="306" t="str">
        <f t="shared" ref="E6:E21" si="0">IF(C6="No","Critical","")</f>
        <v/>
      </c>
      <c r="F6" s="395"/>
      <c r="G6" s="382"/>
      <c r="H6" s="382"/>
      <c r="I6" s="382"/>
      <c r="J6" s="461"/>
      <c r="K6" s="325"/>
      <c r="L6" s="175" t="s">
        <v>25</v>
      </c>
      <c r="M6" s="432" t="s">
        <v>537</v>
      </c>
      <c r="N6" s="428" t="s">
        <v>540</v>
      </c>
    </row>
    <row r="7" spans="1:14" s="55" customFormat="1" ht="26.5" thickBot="1" x14ac:dyDescent="0.4">
      <c r="A7" s="226">
        <v>3</v>
      </c>
      <c r="B7" s="221" t="s">
        <v>709</v>
      </c>
      <c r="C7" s="286"/>
      <c r="D7" s="390"/>
      <c r="E7" s="306" t="str">
        <f t="shared" si="0"/>
        <v/>
      </c>
      <c r="F7" s="395"/>
      <c r="G7" s="382"/>
      <c r="H7" s="382"/>
      <c r="I7" s="382"/>
      <c r="J7" s="461"/>
      <c r="K7" s="325"/>
      <c r="L7" s="175" t="s">
        <v>25</v>
      </c>
      <c r="M7" s="432" t="s">
        <v>538</v>
      </c>
      <c r="N7" s="427" t="s">
        <v>540</v>
      </c>
    </row>
    <row r="8" spans="1:14" s="20" customFormat="1" ht="25.5" thickBot="1" x14ac:dyDescent="0.4">
      <c r="A8" s="239">
        <v>4</v>
      </c>
      <c r="B8" s="241" t="s">
        <v>708</v>
      </c>
      <c r="C8" s="310"/>
      <c r="D8" s="390"/>
      <c r="E8" s="306"/>
      <c r="F8" s="288"/>
      <c r="G8" s="382"/>
      <c r="H8" s="383"/>
      <c r="I8" s="383"/>
      <c r="J8" s="462"/>
      <c r="K8" s="425"/>
      <c r="L8" s="154"/>
      <c r="M8" s="429" t="s">
        <v>529</v>
      </c>
      <c r="N8" s="428" t="s">
        <v>542</v>
      </c>
    </row>
    <row r="9" spans="1:14" ht="26.5" thickBot="1" x14ac:dyDescent="0.4">
      <c r="A9" s="239">
        <v>5</v>
      </c>
      <c r="B9" s="241" t="s">
        <v>526</v>
      </c>
      <c r="C9" s="286"/>
      <c r="D9" s="390"/>
      <c r="E9" s="288"/>
      <c r="F9" s="288"/>
      <c r="G9" s="382"/>
      <c r="H9" s="383"/>
      <c r="I9" s="383"/>
      <c r="J9" s="463"/>
      <c r="K9" s="325"/>
      <c r="L9" s="175" t="s">
        <v>12</v>
      </c>
      <c r="M9" s="430" t="s">
        <v>573</v>
      </c>
      <c r="N9" s="427" t="s">
        <v>548</v>
      </c>
    </row>
    <row r="10" spans="1:14" s="187" customFormat="1" ht="38" thickBot="1" x14ac:dyDescent="0.4">
      <c r="A10" s="239">
        <v>6</v>
      </c>
      <c r="B10" s="241" t="s">
        <v>712</v>
      </c>
      <c r="C10" s="286"/>
      <c r="D10" s="389"/>
      <c r="E10" s="321" t="str">
        <f>IF(C10="No","Critical","")</f>
        <v/>
      </c>
      <c r="F10" s="348"/>
      <c r="G10" s="380"/>
      <c r="H10" s="381"/>
      <c r="I10" s="381"/>
      <c r="J10" s="459"/>
      <c r="K10" s="338"/>
      <c r="L10" s="257"/>
      <c r="M10" s="430" t="s">
        <v>726</v>
      </c>
      <c r="N10" s="427" t="s">
        <v>540</v>
      </c>
    </row>
    <row r="11" spans="1:14" s="55" customFormat="1" ht="31.25" customHeight="1" thickBot="1" x14ac:dyDescent="0.4">
      <c r="A11" s="239">
        <v>7</v>
      </c>
      <c r="B11" s="241" t="s">
        <v>244</v>
      </c>
      <c r="C11" s="310"/>
      <c r="D11" s="393"/>
      <c r="E11" s="288"/>
      <c r="F11" s="395"/>
      <c r="G11" s="388"/>
      <c r="H11" s="388"/>
      <c r="I11" s="388"/>
      <c r="J11" s="464"/>
      <c r="K11" s="312"/>
      <c r="L11" s="242" t="s">
        <v>22</v>
      </c>
      <c r="M11" s="430" t="s">
        <v>727</v>
      </c>
      <c r="N11" s="427" t="s">
        <v>541</v>
      </c>
    </row>
    <row r="12" spans="1:14" s="187" customFormat="1" ht="28.25" customHeight="1" thickBot="1" x14ac:dyDescent="0.4">
      <c r="A12" s="239">
        <v>8</v>
      </c>
      <c r="B12" s="241" t="s">
        <v>316</v>
      </c>
      <c r="C12" s="286"/>
      <c r="D12" s="390"/>
      <c r="E12" s="306" t="str">
        <f t="shared" si="0"/>
        <v/>
      </c>
      <c r="F12" s="395"/>
      <c r="G12" s="382"/>
      <c r="H12" s="383"/>
      <c r="I12" s="383"/>
      <c r="J12" s="462"/>
      <c r="K12" s="280"/>
      <c r="L12" s="175" t="s">
        <v>70</v>
      </c>
      <c r="M12" s="430" t="s">
        <v>727</v>
      </c>
      <c r="N12" s="431"/>
    </row>
    <row r="13" spans="1:14" s="55" customFormat="1" ht="25.5" thickBot="1" x14ac:dyDescent="0.4">
      <c r="A13" s="239">
        <v>9</v>
      </c>
      <c r="B13" s="221" t="s">
        <v>713</v>
      </c>
      <c r="C13" s="300"/>
      <c r="D13" s="391"/>
      <c r="E13" s="306" t="str">
        <f>IF(C13="No","Critical","")</f>
        <v/>
      </c>
      <c r="F13" s="395"/>
      <c r="G13" s="382"/>
      <c r="H13" s="383"/>
      <c r="I13" s="383"/>
      <c r="J13" s="463"/>
      <c r="K13" s="325"/>
      <c r="L13" s="175" t="s">
        <v>243</v>
      </c>
      <c r="M13" s="432" t="s">
        <v>530</v>
      </c>
      <c r="N13" s="431"/>
    </row>
    <row r="14" spans="1:14" s="72" customFormat="1" ht="26.5" thickBot="1" x14ac:dyDescent="0.4">
      <c r="A14" s="239">
        <v>10</v>
      </c>
      <c r="B14" s="241" t="s">
        <v>714</v>
      </c>
      <c r="C14" s="286"/>
      <c r="D14" s="390"/>
      <c r="E14" s="288"/>
      <c r="F14" s="288"/>
      <c r="G14" s="382"/>
      <c r="H14" s="383"/>
      <c r="I14" s="383"/>
      <c r="J14" s="463"/>
      <c r="K14" s="325"/>
      <c r="L14" s="156"/>
      <c r="M14" s="432" t="s">
        <v>560</v>
      </c>
      <c r="N14" s="427" t="s">
        <v>540</v>
      </c>
    </row>
    <row r="15" spans="1:14" ht="25.5" thickBot="1" x14ac:dyDescent="0.4">
      <c r="A15" s="239">
        <v>11</v>
      </c>
      <c r="B15" s="241" t="s">
        <v>715</v>
      </c>
      <c r="C15" s="286"/>
      <c r="D15" s="390"/>
      <c r="E15" s="288"/>
      <c r="F15" s="288"/>
      <c r="G15" s="382"/>
      <c r="H15" s="383"/>
      <c r="I15" s="383"/>
      <c r="J15" s="463"/>
      <c r="K15" s="325"/>
      <c r="L15" s="175" t="s">
        <v>20</v>
      </c>
      <c r="M15" s="432" t="s">
        <v>560</v>
      </c>
      <c r="N15" s="427" t="s">
        <v>540</v>
      </c>
    </row>
    <row r="16" spans="1:14" s="71" customFormat="1" ht="26.5" thickBot="1" x14ac:dyDescent="0.4">
      <c r="A16" s="239">
        <v>12</v>
      </c>
      <c r="B16" s="221" t="s">
        <v>245</v>
      </c>
      <c r="C16" s="286"/>
      <c r="D16" s="390"/>
      <c r="E16" s="288"/>
      <c r="F16" s="288"/>
      <c r="G16" s="386"/>
      <c r="H16" s="383"/>
      <c r="I16" s="383"/>
      <c r="J16" s="463"/>
      <c r="K16" s="324"/>
      <c r="L16" s="154"/>
      <c r="M16" s="432" t="s">
        <v>560</v>
      </c>
      <c r="N16" s="427" t="s">
        <v>540</v>
      </c>
    </row>
    <row r="17" spans="1:14" s="55" customFormat="1" ht="25.5" thickBot="1" x14ac:dyDescent="0.4">
      <c r="A17" s="226">
        <v>13</v>
      </c>
      <c r="B17" s="241" t="s">
        <v>716</v>
      </c>
      <c r="C17" s="300"/>
      <c r="D17" s="393"/>
      <c r="E17" s="288"/>
      <c r="F17" s="395"/>
      <c r="G17" s="387"/>
      <c r="H17" s="388"/>
      <c r="I17" s="388"/>
      <c r="J17" s="465"/>
      <c r="K17" s="327"/>
      <c r="L17" s="242" t="s">
        <v>21</v>
      </c>
      <c r="M17" s="432" t="s">
        <v>560</v>
      </c>
      <c r="N17" s="427" t="s">
        <v>540</v>
      </c>
    </row>
    <row r="18" spans="1:14" s="2" customFormat="1" ht="25.5" thickBot="1" x14ac:dyDescent="0.4">
      <c r="A18" s="226">
        <v>14</v>
      </c>
      <c r="B18" s="241" t="s">
        <v>717</v>
      </c>
      <c r="C18" s="300"/>
      <c r="D18" s="390"/>
      <c r="E18" s="288"/>
      <c r="F18" s="395"/>
      <c r="G18" s="382"/>
      <c r="H18" s="383"/>
      <c r="I18" s="383"/>
      <c r="J18" s="463"/>
      <c r="K18" s="339"/>
      <c r="L18" s="258"/>
      <c r="M18" s="432" t="s">
        <v>561</v>
      </c>
      <c r="N18" s="428" t="s">
        <v>540</v>
      </c>
    </row>
    <row r="19" spans="1:14" s="184" customFormat="1" ht="26.4" customHeight="1" thickBot="1" x14ac:dyDescent="0.4">
      <c r="A19" s="226">
        <v>15</v>
      </c>
      <c r="B19" s="241" t="s">
        <v>318</v>
      </c>
      <c r="C19" s="300"/>
      <c r="D19" s="390"/>
      <c r="E19" s="288"/>
      <c r="F19" s="395"/>
      <c r="G19" s="382"/>
      <c r="H19" s="382"/>
      <c r="I19" s="382"/>
      <c r="J19" s="466"/>
      <c r="K19" s="280"/>
      <c r="L19" s="259"/>
      <c r="M19" s="430" t="s">
        <v>535</v>
      </c>
      <c r="N19" s="431"/>
    </row>
    <row r="20" spans="1:14" s="184" customFormat="1" ht="25.5" thickBot="1" x14ac:dyDescent="0.4">
      <c r="A20" s="226">
        <v>16</v>
      </c>
      <c r="B20" s="241" t="s">
        <v>317</v>
      </c>
      <c r="C20" s="300"/>
      <c r="D20" s="389"/>
      <c r="E20" s="288"/>
      <c r="F20" s="395"/>
      <c r="G20" s="380"/>
      <c r="H20" s="380"/>
      <c r="I20" s="380"/>
      <c r="J20" s="467"/>
      <c r="K20" s="338"/>
      <c r="L20" s="260"/>
      <c r="M20" s="430" t="s">
        <v>535</v>
      </c>
      <c r="N20" s="436" t="s">
        <v>544</v>
      </c>
    </row>
    <row r="21" spans="1:14" ht="25.5" thickBot="1" x14ac:dyDescent="0.4">
      <c r="A21" s="239">
        <v>17</v>
      </c>
      <c r="B21" s="241" t="s">
        <v>207</v>
      </c>
      <c r="C21" s="300"/>
      <c r="D21" s="393"/>
      <c r="E21" s="332" t="str">
        <f t="shared" si="0"/>
        <v/>
      </c>
      <c r="F21" s="395"/>
      <c r="G21" s="387"/>
      <c r="H21" s="388"/>
      <c r="I21" s="388"/>
      <c r="J21" s="464"/>
      <c r="K21" s="312"/>
      <c r="L21" s="244"/>
      <c r="M21" s="433" t="s">
        <v>531</v>
      </c>
      <c r="N21" s="427" t="s">
        <v>545</v>
      </c>
    </row>
    <row r="22" spans="1:14" ht="26.5" thickBot="1" x14ac:dyDescent="0.4">
      <c r="A22" s="226">
        <v>18</v>
      </c>
      <c r="B22" s="241" t="s">
        <v>718</v>
      </c>
      <c r="C22" s="286"/>
      <c r="D22" s="390"/>
      <c r="E22" s="288"/>
      <c r="F22" s="395"/>
      <c r="G22" s="382"/>
      <c r="H22" s="383"/>
      <c r="I22" s="383"/>
      <c r="J22" s="463"/>
      <c r="K22" s="325"/>
      <c r="L22" s="175" t="s">
        <v>49</v>
      </c>
      <c r="M22" s="434" t="s">
        <v>532</v>
      </c>
      <c r="N22" s="435"/>
    </row>
    <row r="23" spans="1:14" s="20" customFormat="1" ht="25.5" thickBot="1" x14ac:dyDescent="0.4">
      <c r="A23" s="226">
        <v>19</v>
      </c>
      <c r="B23" s="241" t="s">
        <v>74</v>
      </c>
      <c r="C23" s="286"/>
      <c r="D23" s="391"/>
      <c r="E23" s="288"/>
      <c r="F23" s="288"/>
      <c r="G23" s="382"/>
      <c r="H23" s="383"/>
      <c r="I23" s="383"/>
      <c r="J23" s="463"/>
      <c r="K23" s="324"/>
      <c r="L23" s="154"/>
      <c r="M23" s="430" t="s">
        <v>535</v>
      </c>
      <c r="N23" s="428" t="s">
        <v>546</v>
      </c>
    </row>
    <row r="24" spans="1:14" ht="25.5" thickBot="1" x14ac:dyDescent="0.4">
      <c r="A24" s="226">
        <v>20</v>
      </c>
      <c r="B24" s="241" t="s">
        <v>702</v>
      </c>
      <c r="C24" s="286"/>
      <c r="D24" s="390"/>
      <c r="E24" s="288"/>
      <c r="F24" s="288"/>
      <c r="G24" s="382"/>
      <c r="H24" s="383"/>
      <c r="I24" s="383"/>
      <c r="J24" s="463"/>
      <c r="K24" s="325"/>
      <c r="L24" s="175" t="s">
        <v>68</v>
      </c>
      <c r="M24" s="430" t="s">
        <v>564</v>
      </c>
      <c r="N24" s="428" t="s">
        <v>547</v>
      </c>
    </row>
    <row r="25" spans="1:14" ht="26.5" thickBot="1" x14ac:dyDescent="0.4">
      <c r="A25" s="226">
        <v>21</v>
      </c>
      <c r="B25" s="221" t="s">
        <v>703</v>
      </c>
      <c r="C25" s="286"/>
      <c r="D25" s="390"/>
      <c r="E25" s="288"/>
      <c r="F25" s="288"/>
      <c r="G25" s="382"/>
      <c r="H25" s="383"/>
      <c r="I25" s="383"/>
      <c r="J25" s="463"/>
      <c r="K25" s="325"/>
      <c r="L25" s="175" t="s">
        <v>69</v>
      </c>
      <c r="M25" s="434" t="s">
        <v>533</v>
      </c>
      <c r="N25" s="435"/>
    </row>
    <row r="26" spans="1:14" ht="25.5" thickBot="1" x14ac:dyDescent="0.4">
      <c r="A26" s="226">
        <v>22</v>
      </c>
      <c r="B26" s="223" t="s">
        <v>719</v>
      </c>
      <c r="C26" s="300"/>
      <c r="D26" s="393"/>
      <c r="E26" s="288"/>
      <c r="F26" s="395"/>
      <c r="G26" s="387"/>
      <c r="H26" s="388"/>
      <c r="I26" s="388"/>
      <c r="J26" s="465"/>
      <c r="K26" s="327"/>
      <c r="L26" s="244"/>
      <c r="M26" s="434" t="s">
        <v>533</v>
      </c>
      <c r="N26" s="435"/>
    </row>
    <row r="27" spans="1:14" s="184" customFormat="1" ht="25.5" thickBot="1" x14ac:dyDescent="0.4">
      <c r="A27" s="226">
        <v>23</v>
      </c>
      <c r="B27" s="223" t="s">
        <v>720</v>
      </c>
      <c r="C27" s="300"/>
      <c r="D27" s="393"/>
      <c r="E27" s="288"/>
      <c r="F27" s="395"/>
      <c r="G27" s="387"/>
      <c r="H27" s="388"/>
      <c r="I27" s="388"/>
      <c r="J27" s="465"/>
      <c r="K27" s="327"/>
      <c r="L27" s="244"/>
      <c r="M27" s="434" t="s">
        <v>533</v>
      </c>
      <c r="N27" s="435"/>
    </row>
    <row r="28" spans="1:14" ht="25.5" thickBot="1" x14ac:dyDescent="0.4">
      <c r="A28" s="226">
        <v>24</v>
      </c>
      <c r="B28" s="221" t="s">
        <v>209</v>
      </c>
      <c r="C28" s="286"/>
      <c r="D28" s="390"/>
      <c r="E28" s="288"/>
      <c r="F28" s="288"/>
      <c r="G28" s="382"/>
      <c r="H28" s="383"/>
      <c r="I28" s="383"/>
      <c r="J28" s="463"/>
      <c r="K28" s="325"/>
      <c r="L28" s="175" t="s">
        <v>242</v>
      </c>
      <c r="M28" s="432" t="s">
        <v>562</v>
      </c>
      <c r="N28" s="428" t="s">
        <v>548</v>
      </c>
    </row>
    <row r="29" spans="1:14" ht="25.5" thickBot="1" x14ac:dyDescent="0.4">
      <c r="A29" s="226">
        <v>25</v>
      </c>
      <c r="B29" s="221" t="s">
        <v>704</v>
      </c>
      <c r="C29" s="286"/>
      <c r="D29" s="390"/>
      <c r="E29" s="288"/>
      <c r="F29" s="288"/>
      <c r="G29" s="382"/>
      <c r="H29" s="383"/>
      <c r="I29" s="383"/>
      <c r="J29" s="463"/>
      <c r="K29" s="325"/>
      <c r="L29" s="140"/>
      <c r="M29" s="432" t="s">
        <v>563</v>
      </c>
      <c r="N29" s="428" t="s">
        <v>549</v>
      </c>
    </row>
    <row r="30" spans="1:14" ht="26.5" thickBot="1" x14ac:dyDescent="0.4">
      <c r="A30" s="226">
        <v>26</v>
      </c>
      <c r="B30" s="223" t="s">
        <v>721</v>
      </c>
      <c r="C30" s="286"/>
      <c r="D30" s="390"/>
      <c r="E30" s="288"/>
      <c r="F30" s="288"/>
      <c r="G30" s="382"/>
      <c r="H30" s="383"/>
      <c r="I30" s="383"/>
      <c r="J30" s="463"/>
      <c r="K30" s="325"/>
      <c r="L30" s="140"/>
      <c r="M30" s="249" t="s">
        <v>300</v>
      </c>
      <c r="N30" s="428" t="s">
        <v>543</v>
      </c>
    </row>
    <row r="31" spans="1:14" ht="25.5" thickBot="1" x14ac:dyDescent="0.4">
      <c r="A31" s="226">
        <v>27</v>
      </c>
      <c r="B31" s="223" t="s">
        <v>208</v>
      </c>
      <c r="C31" s="286"/>
      <c r="D31" s="390"/>
      <c r="E31" s="288"/>
      <c r="F31" s="288"/>
      <c r="G31" s="382"/>
      <c r="H31" s="383"/>
      <c r="I31" s="383"/>
      <c r="J31" s="463"/>
      <c r="K31" s="325"/>
      <c r="L31" s="140"/>
      <c r="M31" s="432" t="s">
        <v>565</v>
      </c>
      <c r="N31" s="428" t="s">
        <v>550</v>
      </c>
    </row>
    <row r="32" spans="1:14" ht="25.5" thickBot="1" x14ac:dyDescent="0.35">
      <c r="A32" s="226">
        <v>28</v>
      </c>
      <c r="B32" s="255" t="s">
        <v>92</v>
      </c>
      <c r="C32" s="300"/>
      <c r="D32" s="393"/>
      <c r="E32" s="288"/>
      <c r="F32" s="395"/>
      <c r="G32" s="387"/>
      <c r="H32" s="388"/>
      <c r="I32" s="388"/>
      <c r="J32" s="465"/>
      <c r="K32" s="327"/>
      <c r="L32" s="244"/>
      <c r="M32" s="437" t="s">
        <v>574</v>
      </c>
      <c r="N32" s="428" t="s">
        <v>550</v>
      </c>
    </row>
    <row r="33" spans="1:14" s="73" customFormat="1" ht="15" thickBot="1" x14ac:dyDescent="0.4">
      <c r="A33" s="49"/>
      <c r="B33" s="593" t="s">
        <v>524</v>
      </c>
      <c r="C33" s="594"/>
      <c r="D33" s="594"/>
      <c r="E33" s="594"/>
      <c r="F33" s="594"/>
      <c r="G33" s="594"/>
      <c r="H33" s="594"/>
      <c r="I33" s="594"/>
      <c r="J33" s="594"/>
      <c r="K33" s="594"/>
      <c r="L33" s="594"/>
      <c r="M33" s="594"/>
      <c r="N33" s="595"/>
    </row>
    <row r="34" spans="1:14" s="358" customFormat="1" ht="25.5" thickBot="1" x14ac:dyDescent="0.4">
      <c r="A34" s="239">
        <v>29</v>
      </c>
      <c r="B34" s="241" t="s">
        <v>525</v>
      </c>
      <c r="C34" s="286"/>
      <c r="D34" s="389"/>
      <c r="E34" s="321" t="str">
        <f t="shared" ref="E34" si="1">IF(C34="No","Critical","")</f>
        <v/>
      </c>
      <c r="F34" s="284"/>
      <c r="G34" s="380"/>
      <c r="H34" s="380"/>
      <c r="I34" s="380"/>
      <c r="J34" s="468"/>
      <c r="K34" s="323"/>
      <c r="L34" s="243"/>
      <c r="M34" s="432" t="s">
        <v>536</v>
      </c>
      <c r="N34" s="427" t="s">
        <v>542</v>
      </c>
    </row>
    <row r="35" spans="1:14" ht="25.5" thickBot="1" x14ac:dyDescent="0.4">
      <c r="A35" s="239">
        <v>30</v>
      </c>
      <c r="B35" s="241" t="s">
        <v>246</v>
      </c>
      <c r="C35" s="282"/>
      <c r="D35" s="389"/>
      <c r="E35" s="288"/>
      <c r="F35" s="284"/>
      <c r="G35" s="380"/>
      <c r="H35" s="380"/>
      <c r="I35" s="380"/>
      <c r="J35" s="468"/>
      <c r="K35" s="323"/>
      <c r="L35" s="243" t="s">
        <v>9</v>
      </c>
      <c r="M35" s="432" t="s">
        <v>534</v>
      </c>
      <c r="N35" s="431"/>
    </row>
    <row r="36" spans="1:14" ht="25.5" thickBot="1" x14ac:dyDescent="0.4">
      <c r="A36" s="239">
        <v>31</v>
      </c>
      <c r="B36" s="241" t="s">
        <v>419</v>
      </c>
      <c r="C36" s="286"/>
      <c r="D36" s="390"/>
      <c r="E36" s="288"/>
      <c r="F36" s="288"/>
      <c r="G36" s="382"/>
      <c r="H36" s="382"/>
      <c r="I36" s="382"/>
      <c r="J36" s="461"/>
      <c r="K36" s="325"/>
      <c r="L36" s="175" t="s">
        <v>10</v>
      </c>
      <c r="M36" s="432" t="s">
        <v>572</v>
      </c>
      <c r="N36" s="427" t="s">
        <v>551</v>
      </c>
    </row>
    <row r="37" spans="1:14" s="55" customFormat="1" ht="25.5" thickBot="1" x14ac:dyDescent="0.4">
      <c r="A37" s="239">
        <v>32</v>
      </c>
      <c r="B37" s="241" t="s">
        <v>705</v>
      </c>
      <c r="C37" s="286"/>
      <c r="D37" s="390"/>
      <c r="E37" s="306" t="str">
        <f t="shared" ref="E37" si="2">IF(C37="No","Critical","")</f>
        <v/>
      </c>
      <c r="F37" s="288"/>
      <c r="G37" s="382"/>
      <c r="H37" s="382"/>
      <c r="I37" s="382"/>
      <c r="J37" s="461"/>
      <c r="K37" s="325"/>
      <c r="L37" s="175" t="s">
        <v>24</v>
      </c>
      <c r="M37" s="432" t="s">
        <v>559</v>
      </c>
      <c r="N37" s="428" t="s">
        <v>543</v>
      </c>
    </row>
    <row r="38" spans="1:14" ht="25.5" thickBot="1" x14ac:dyDescent="0.4">
      <c r="A38" s="239">
        <v>33</v>
      </c>
      <c r="B38" s="223" t="s">
        <v>722</v>
      </c>
      <c r="C38" s="286"/>
      <c r="D38" s="390"/>
      <c r="E38" s="288"/>
      <c r="F38" s="288"/>
      <c r="G38" s="382"/>
      <c r="H38" s="382"/>
      <c r="I38" s="382"/>
      <c r="J38" s="461"/>
      <c r="K38" s="325"/>
      <c r="L38" s="140"/>
      <c r="M38" s="432" t="s">
        <v>537</v>
      </c>
      <c r="N38" s="428" t="s">
        <v>552</v>
      </c>
    </row>
    <row r="39" spans="1:14" s="55" customFormat="1" ht="26.5" thickBot="1" x14ac:dyDescent="0.4">
      <c r="A39" s="239">
        <v>34</v>
      </c>
      <c r="B39" s="241" t="s">
        <v>723</v>
      </c>
      <c r="C39" s="286"/>
      <c r="D39" s="390"/>
      <c r="E39" s="288"/>
      <c r="F39" s="288"/>
      <c r="G39" s="382"/>
      <c r="H39" s="382"/>
      <c r="I39" s="382"/>
      <c r="J39" s="461"/>
      <c r="K39" s="325"/>
      <c r="L39" s="175" t="s">
        <v>23</v>
      </c>
      <c r="M39" s="432" t="s">
        <v>568</v>
      </c>
      <c r="N39" s="427" t="s">
        <v>553</v>
      </c>
    </row>
    <row r="40" spans="1:14" ht="25.5" thickBot="1" x14ac:dyDescent="0.4">
      <c r="A40" s="239">
        <v>35</v>
      </c>
      <c r="B40" s="223" t="s">
        <v>724</v>
      </c>
      <c r="C40" s="286"/>
      <c r="D40" s="390"/>
      <c r="E40" s="288"/>
      <c r="F40" s="288"/>
      <c r="G40" s="382"/>
      <c r="H40" s="382"/>
      <c r="I40" s="382"/>
      <c r="J40" s="461"/>
      <c r="K40" s="325"/>
      <c r="L40" s="140"/>
      <c r="M40" s="432" t="s">
        <v>571</v>
      </c>
      <c r="N40" s="427" t="s">
        <v>558</v>
      </c>
    </row>
    <row r="41" spans="1:14" ht="25.5" thickBot="1" x14ac:dyDescent="0.4">
      <c r="A41" s="239">
        <v>36</v>
      </c>
      <c r="B41" s="221" t="s">
        <v>202</v>
      </c>
      <c r="C41" s="300"/>
      <c r="D41" s="393"/>
      <c r="E41" s="288"/>
      <c r="F41" s="395"/>
      <c r="G41" s="387"/>
      <c r="H41" s="387"/>
      <c r="I41" s="387"/>
      <c r="J41" s="469"/>
      <c r="K41" s="327"/>
      <c r="L41" s="242" t="s">
        <v>19</v>
      </c>
      <c r="M41" s="432" t="s">
        <v>569</v>
      </c>
      <c r="N41" s="427" t="s">
        <v>554</v>
      </c>
    </row>
    <row r="42" spans="1:14" ht="25.5" thickBot="1" x14ac:dyDescent="0.4">
      <c r="A42" s="239">
        <v>37</v>
      </c>
      <c r="B42" s="223" t="s">
        <v>320</v>
      </c>
      <c r="C42" s="286"/>
      <c r="D42" s="390"/>
      <c r="E42" s="288"/>
      <c r="F42" s="288"/>
      <c r="G42" s="382"/>
      <c r="H42" s="382"/>
      <c r="I42" s="382"/>
      <c r="J42" s="461"/>
      <c r="K42" s="325"/>
      <c r="L42" s="140"/>
      <c r="M42" s="432" t="s">
        <v>559</v>
      </c>
      <c r="N42" s="427" t="s">
        <v>555</v>
      </c>
    </row>
    <row r="43" spans="1:14" ht="26.5" thickBot="1" x14ac:dyDescent="0.4">
      <c r="A43" s="239">
        <v>38</v>
      </c>
      <c r="B43" s="223" t="s">
        <v>706</v>
      </c>
      <c r="C43" s="286"/>
      <c r="D43" s="390"/>
      <c r="E43" s="288"/>
      <c r="F43" s="288"/>
      <c r="G43" s="382"/>
      <c r="H43" s="382"/>
      <c r="I43" s="382"/>
      <c r="J43" s="461"/>
      <c r="K43" s="325"/>
      <c r="L43" s="140"/>
      <c r="M43" s="432" t="s">
        <v>559</v>
      </c>
      <c r="N43" s="427" t="s">
        <v>555</v>
      </c>
    </row>
    <row r="44" spans="1:14" s="71" customFormat="1" ht="25.5" thickBot="1" x14ac:dyDescent="0.4">
      <c r="A44" s="239">
        <v>39</v>
      </c>
      <c r="B44" s="221" t="s">
        <v>707</v>
      </c>
      <c r="C44" s="286"/>
      <c r="D44" s="390"/>
      <c r="E44" s="288"/>
      <c r="F44" s="288"/>
      <c r="G44" s="382"/>
      <c r="H44" s="382"/>
      <c r="I44" s="382"/>
      <c r="J44" s="461"/>
      <c r="K44" s="324"/>
      <c r="L44" s="154"/>
      <c r="M44" s="430" t="s">
        <v>537</v>
      </c>
      <c r="N44" s="427" t="s">
        <v>566</v>
      </c>
    </row>
    <row r="45" spans="1:14" s="55" customFormat="1" ht="25.5" thickBot="1" x14ac:dyDescent="0.4">
      <c r="A45" s="239">
        <v>40</v>
      </c>
      <c r="B45" s="221" t="s">
        <v>528</v>
      </c>
      <c r="C45" s="286"/>
      <c r="D45" s="390"/>
      <c r="E45" s="288"/>
      <c r="F45" s="288"/>
      <c r="G45" s="382"/>
      <c r="H45" s="382"/>
      <c r="I45" s="382"/>
      <c r="J45" s="461"/>
      <c r="K45" s="325"/>
      <c r="L45" s="140"/>
      <c r="M45" s="432" t="s">
        <v>570</v>
      </c>
      <c r="N45" s="427" t="s">
        <v>556</v>
      </c>
    </row>
    <row r="46" spans="1:14" s="55" customFormat="1" ht="25.5" thickBot="1" x14ac:dyDescent="0.4">
      <c r="A46" s="239">
        <v>41</v>
      </c>
      <c r="B46" s="241" t="s">
        <v>420</v>
      </c>
      <c r="C46" s="286"/>
      <c r="D46" s="390"/>
      <c r="E46" s="288"/>
      <c r="F46" s="288"/>
      <c r="G46" s="382"/>
      <c r="H46" s="382"/>
      <c r="I46" s="382"/>
      <c r="J46" s="461"/>
      <c r="K46" s="325"/>
      <c r="L46" s="140"/>
      <c r="M46" s="430" t="s">
        <v>567</v>
      </c>
      <c r="N46" s="427" t="s">
        <v>553</v>
      </c>
    </row>
    <row r="47" spans="1:14" s="71" customFormat="1" ht="25.5" thickBot="1" x14ac:dyDescent="0.4">
      <c r="A47" s="239">
        <v>42</v>
      </c>
      <c r="B47" s="221" t="s">
        <v>91</v>
      </c>
      <c r="C47" s="286"/>
      <c r="D47" s="390"/>
      <c r="E47" s="288"/>
      <c r="F47" s="288"/>
      <c r="G47" s="382"/>
      <c r="H47" s="382"/>
      <c r="I47" s="382"/>
      <c r="J47" s="461"/>
      <c r="K47" s="324"/>
      <c r="L47" s="154"/>
      <c r="M47" s="430" t="s">
        <v>567</v>
      </c>
      <c r="N47" s="427" t="s">
        <v>553</v>
      </c>
    </row>
    <row r="48" spans="1:14" s="20" customFormat="1" ht="25.5" thickBot="1" x14ac:dyDescent="0.4">
      <c r="A48" s="239">
        <v>43</v>
      </c>
      <c r="B48" s="221" t="s">
        <v>319</v>
      </c>
      <c r="C48" s="286"/>
      <c r="D48" s="390"/>
      <c r="E48" s="288"/>
      <c r="F48" s="288"/>
      <c r="G48" s="382"/>
      <c r="H48" s="383"/>
      <c r="I48" s="383"/>
      <c r="J48" s="463"/>
      <c r="K48" s="324"/>
      <c r="L48" s="154"/>
      <c r="M48" s="430" t="s">
        <v>567</v>
      </c>
      <c r="N48" s="427" t="s">
        <v>553</v>
      </c>
    </row>
    <row r="49" spans="1:14" ht="25.5" thickBot="1" x14ac:dyDescent="0.4">
      <c r="A49" s="239">
        <v>44</v>
      </c>
      <c r="B49" s="241" t="s">
        <v>692</v>
      </c>
      <c r="C49" s="286"/>
      <c r="D49" s="390"/>
      <c r="E49" s="288"/>
      <c r="F49" s="288"/>
      <c r="G49" s="382"/>
      <c r="H49" s="382"/>
      <c r="I49" s="382"/>
      <c r="J49" s="461"/>
      <c r="K49" s="325"/>
      <c r="L49" s="140"/>
      <c r="M49" s="434" t="s">
        <v>533</v>
      </c>
      <c r="N49" s="435"/>
    </row>
    <row r="50" spans="1:14" ht="25.5" thickBot="1" x14ac:dyDescent="0.4">
      <c r="A50" s="239">
        <v>45</v>
      </c>
      <c r="B50" s="241" t="s">
        <v>710</v>
      </c>
      <c r="C50" s="286"/>
      <c r="D50" s="390"/>
      <c r="E50" s="288"/>
      <c r="F50" s="288"/>
      <c r="G50" s="382"/>
      <c r="H50" s="382"/>
      <c r="I50" s="382"/>
      <c r="J50" s="461"/>
      <c r="K50" s="325"/>
      <c r="L50" s="140"/>
      <c r="M50" s="432" t="s">
        <v>534</v>
      </c>
      <c r="N50" s="427" t="s">
        <v>557</v>
      </c>
    </row>
    <row r="53" spans="1:14" x14ac:dyDescent="0.35">
      <c r="B53" s="151" t="s">
        <v>475</v>
      </c>
      <c r="C53" s="153"/>
    </row>
    <row r="54" spans="1:14" x14ac:dyDescent="0.35">
      <c r="B54" s="37" t="s">
        <v>84</v>
      </c>
      <c r="C54" s="43">
        <f>COUNTIF(C5:C51,"Yes")</f>
        <v>0</v>
      </c>
    </row>
    <row r="55" spans="1:14" x14ac:dyDescent="0.35">
      <c r="B55" s="37" t="s">
        <v>85</v>
      </c>
      <c r="C55" s="43">
        <f>COUNTIF(C5:C51,"No")</f>
        <v>0</v>
      </c>
    </row>
    <row r="56" spans="1:14" x14ac:dyDescent="0.35">
      <c r="B56" s="37" t="s">
        <v>86</v>
      </c>
      <c r="C56" s="43">
        <f>COUNTIF(C5:C51,"NA")</f>
        <v>0</v>
      </c>
    </row>
    <row r="57" spans="1:14" x14ac:dyDescent="0.35">
      <c r="B57" s="37" t="s">
        <v>87</v>
      </c>
      <c r="C57" s="43">
        <f>COUNTIF(C5:C51,"Unknown")</f>
        <v>0</v>
      </c>
    </row>
    <row r="58" spans="1:14" x14ac:dyDescent="0.35">
      <c r="D58" s="6"/>
      <c r="E58" s="89"/>
      <c r="G58" s="6"/>
      <c r="H58" s="33"/>
      <c r="I58" s="33"/>
      <c r="J58" s="36"/>
      <c r="K58" s="23"/>
    </row>
    <row r="59" spans="1:14" x14ac:dyDescent="0.35">
      <c r="B59" s="151" t="s">
        <v>296</v>
      </c>
      <c r="C59" s="142"/>
      <c r="D59" s="142"/>
      <c r="E59" s="143"/>
      <c r="G59" s="6"/>
      <c r="H59" s="33"/>
      <c r="I59" s="33"/>
      <c r="J59" s="36"/>
      <c r="K59" s="23"/>
    </row>
    <row r="60" spans="1:14" x14ac:dyDescent="0.35">
      <c r="B60" s="603" t="s">
        <v>292</v>
      </c>
      <c r="C60" s="603"/>
      <c r="D60" s="603"/>
      <c r="E60" s="100">
        <f>COUNTIF(E5:E51,"Critical")</f>
        <v>0</v>
      </c>
      <c r="G60" s="6"/>
      <c r="H60" s="33"/>
      <c r="I60" s="33"/>
      <c r="J60" s="36"/>
      <c r="K60" s="23"/>
    </row>
    <row r="61" spans="1:14" x14ac:dyDescent="0.35">
      <c r="B61" s="605" t="s">
        <v>293</v>
      </c>
      <c r="C61" s="606"/>
      <c r="D61" s="607"/>
      <c r="E61" s="106">
        <f>COUNTIF(E5:E51,"High")</f>
        <v>0</v>
      </c>
      <c r="G61" s="6"/>
      <c r="H61" s="33"/>
      <c r="I61" s="33"/>
      <c r="J61" s="36"/>
      <c r="K61" s="23"/>
    </row>
    <row r="62" spans="1:14" x14ac:dyDescent="0.35">
      <c r="B62" s="604" t="s">
        <v>294</v>
      </c>
      <c r="C62" s="604"/>
      <c r="D62" s="604"/>
      <c r="E62" s="98">
        <f>COUNTIF(E5:E51,"Medium")</f>
        <v>0</v>
      </c>
      <c r="G62" s="6"/>
      <c r="H62" s="33"/>
      <c r="I62" s="33"/>
      <c r="J62" s="36"/>
      <c r="K62" s="23"/>
    </row>
    <row r="63" spans="1:14" x14ac:dyDescent="0.35">
      <c r="B63" s="596" t="s">
        <v>295</v>
      </c>
      <c r="C63" s="596"/>
      <c r="D63" s="596"/>
      <c r="E63" s="99">
        <f>COUNTIF(E5:E51,"Low")</f>
        <v>0</v>
      </c>
      <c r="G63" s="6"/>
      <c r="H63" s="33"/>
      <c r="I63" s="33"/>
      <c r="J63" s="36"/>
      <c r="K63" s="23"/>
    </row>
    <row r="65" spans="1:15" x14ac:dyDescent="0.35">
      <c r="B65" s="151" t="s">
        <v>291</v>
      </c>
      <c r="C65" s="142"/>
      <c r="D65" s="142"/>
      <c r="E65" s="141"/>
      <c r="F65" s="153"/>
    </row>
    <row r="66" spans="1:15" x14ac:dyDescent="0.35">
      <c r="B66" s="597" t="s">
        <v>100</v>
      </c>
      <c r="C66" s="598"/>
      <c r="D66" s="598"/>
      <c r="E66" s="599"/>
      <c r="F66" s="60">
        <f>COUNTIF(F5:F51,"Immediate")</f>
        <v>0</v>
      </c>
      <c r="L66" s="261"/>
      <c r="M66" s="30"/>
      <c r="N66" s="30"/>
    </row>
    <row r="67" spans="1:15" x14ac:dyDescent="0.35">
      <c r="B67" s="597" t="s">
        <v>101</v>
      </c>
      <c r="C67" s="598"/>
      <c r="D67" s="598"/>
      <c r="E67" s="599"/>
      <c r="F67" s="60">
        <f>COUNTIF(F5:F51,"Intermediate")</f>
        <v>0</v>
      </c>
      <c r="L67" s="261"/>
      <c r="M67" s="30"/>
      <c r="N67" s="30"/>
    </row>
    <row r="68" spans="1:15" x14ac:dyDescent="0.35">
      <c r="B68" s="597" t="s">
        <v>102</v>
      </c>
      <c r="C68" s="598"/>
      <c r="D68" s="598"/>
      <c r="E68" s="599"/>
      <c r="F68" s="60">
        <f>COUNTIF(F5:F51,"Long-Term")</f>
        <v>0</v>
      </c>
      <c r="L68" s="261"/>
      <c r="M68" s="30"/>
      <c r="N68" s="30"/>
    </row>
    <row r="70" spans="1:15" x14ac:dyDescent="0.35">
      <c r="B70" s="610" t="s">
        <v>164</v>
      </c>
      <c r="C70" s="611"/>
      <c r="D70" s="611"/>
      <c r="E70" s="611"/>
      <c r="F70" s="611"/>
      <c r="G70" s="612"/>
      <c r="H70" s="144">
        <f>COUNTIF(H5:H51,"Needed")</f>
        <v>0</v>
      </c>
      <c r="L70" s="261"/>
      <c r="M70" s="30"/>
      <c r="N70" s="30"/>
    </row>
    <row r="71" spans="1:15" x14ac:dyDescent="0.35">
      <c r="B71" s="610" t="s">
        <v>170</v>
      </c>
      <c r="C71" s="611"/>
      <c r="D71" s="611"/>
      <c r="E71" s="611"/>
      <c r="F71" s="611"/>
      <c r="G71" s="611"/>
      <c r="H71" s="612"/>
      <c r="I71" s="145">
        <f>COUNTIF(I5:I51,"Needed")</f>
        <v>0</v>
      </c>
      <c r="L71" s="261"/>
      <c r="M71" s="30"/>
      <c r="N71" s="30"/>
    </row>
    <row r="72" spans="1:15" s="358" customFormat="1" ht="13" x14ac:dyDescent="0.3">
      <c r="A72" s="46"/>
      <c r="B72" s="610" t="s">
        <v>752</v>
      </c>
      <c r="C72" s="611"/>
      <c r="D72" s="611"/>
      <c r="E72" s="611"/>
      <c r="F72" s="611"/>
      <c r="G72" s="611"/>
      <c r="H72" s="611"/>
      <c r="I72" s="612"/>
      <c r="J72" s="470">
        <f>SUM(J5:J32, J34:J50)</f>
        <v>0</v>
      </c>
      <c r="K72" s="30"/>
      <c r="L72" s="261"/>
      <c r="M72" s="30"/>
      <c r="N72" s="30"/>
    </row>
    <row r="75" spans="1:15" s="361" customFormat="1" ht="13" x14ac:dyDescent="0.35">
      <c r="B75" s="519" t="s">
        <v>744</v>
      </c>
      <c r="C75" s="519"/>
      <c r="D75" s="519"/>
      <c r="E75" s="519"/>
      <c r="F75" s="519"/>
      <c r="G75" s="519"/>
      <c r="H75" s="519"/>
      <c r="I75" s="519"/>
      <c r="J75" s="519"/>
      <c r="K75" s="519"/>
      <c r="L75" s="519"/>
      <c r="M75" s="519"/>
      <c r="N75" s="519"/>
      <c r="O75" s="358"/>
    </row>
    <row r="76" spans="1:15" s="361" customFormat="1" ht="13" x14ac:dyDescent="0.35">
      <c r="B76" s="4"/>
      <c r="O76" s="358"/>
    </row>
    <row r="77" spans="1:15" customFormat="1" x14ac:dyDescent="0.35">
      <c r="A77" s="47"/>
      <c r="B77" s="492" t="s">
        <v>750</v>
      </c>
      <c r="C77" s="493"/>
      <c r="D77" s="493"/>
      <c r="E77" s="493"/>
      <c r="F77" s="493"/>
      <c r="G77" s="493"/>
      <c r="H77" s="493"/>
      <c r="I77" s="493"/>
      <c r="J77" s="493"/>
      <c r="K77" s="493"/>
      <c r="L77" s="493"/>
      <c r="M77" s="493"/>
      <c r="N77" s="494"/>
    </row>
  </sheetData>
  <sheetProtection sheet="1" objects="1" scenarios="1" sort="0" autoFilter="0"/>
  <mergeCells count="20">
    <mergeCell ref="A2:A3"/>
    <mergeCell ref="B4:N4"/>
    <mergeCell ref="L2:N2"/>
    <mergeCell ref="B33:N33"/>
    <mergeCell ref="M3:N3"/>
    <mergeCell ref="K2:K3"/>
    <mergeCell ref="B60:D60"/>
    <mergeCell ref="B61:D61"/>
    <mergeCell ref="B62:D62"/>
    <mergeCell ref="D2:J2"/>
    <mergeCell ref="B1:N1"/>
    <mergeCell ref="B77:N77"/>
    <mergeCell ref="B71:H71"/>
    <mergeCell ref="B63:D63"/>
    <mergeCell ref="B66:E66"/>
    <mergeCell ref="B67:E67"/>
    <mergeCell ref="B68:E68"/>
    <mergeCell ref="B70:G70"/>
    <mergeCell ref="B75:N75"/>
    <mergeCell ref="B72:I72"/>
  </mergeCells>
  <conditionalFormatting sqref="C33 C69 C51:C57 C73:C74 H73:J74 I70:J70 J71:J72 H64:J69 C64:C65 H21:J26 H28:J33 H78:J1048576 C78:C1048576 H5:J19 H35:J57">
    <cfRule type="cellIs" dxfId="523" priority="600" operator="equal">
      <formula>"NA"</formula>
    </cfRule>
    <cfRule type="cellIs" dxfId="522" priority="601" operator="equal">
      <formula>"Unknown"</formula>
    </cfRule>
    <cfRule type="cellIs" dxfId="521" priority="602" operator="equal">
      <formula>"Yes"</formula>
    </cfRule>
    <cfRule type="cellIs" dxfId="520" priority="603" operator="equal">
      <formula>"No"</formula>
    </cfRule>
  </conditionalFormatting>
  <conditionalFormatting sqref="C33 C69 C51:C57 C73:C74 C64:C65 C78:C1048576">
    <cfRule type="cellIs" dxfId="519" priority="592" operator="equal">
      <formula>"NA"</formula>
    </cfRule>
  </conditionalFormatting>
  <conditionalFormatting sqref="H15:J16">
    <cfRule type="cellIs" dxfId="518" priority="549" operator="equal">
      <formula>"NA"</formula>
    </cfRule>
    <cfRule type="cellIs" dxfId="517" priority="550" operator="equal">
      <formula>"NA"</formula>
    </cfRule>
    <cfRule type="cellIs" dxfId="516" priority="551" operator="equal">
      <formula>"Unknown"</formula>
    </cfRule>
    <cfRule type="cellIs" dxfId="515" priority="552" operator="equal">
      <formula>"Yes"</formula>
    </cfRule>
    <cfRule type="cellIs" dxfId="514" priority="553" operator="equal">
      <formula>"No"</formula>
    </cfRule>
  </conditionalFormatting>
  <conditionalFormatting sqref="D2:E2 F73:F74 F64:F69 D4:G4 D51:G57 D5:E5 G5:G13 G21:G26 D21:D26 D33:G33 D28:D32 F28:G32 F78:F1048576 D6:D10 E14:E17 D12:D19 F13:G19 D8:G11 F35:G50 D35:D50 E38:E50">
    <cfRule type="cellIs" dxfId="513" priority="538" operator="equal">
      <formula>"Long-Term"</formula>
    </cfRule>
    <cfRule type="cellIs" dxfId="512" priority="539" operator="equal">
      <formula>"Intermediate"</formula>
    </cfRule>
    <cfRule type="cellIs" dxfId="511" priority="540" operator="equal">
      <formula>"Immediate"</formula>
    </cfRule>
  </conditionalFormatting>
  <conditionalFormatting sqref="D2:E2">
    <cfRule type="cellIs" dxfId="510" priority="477" operator="equal">
      <formula>"NA"</formula>
    </cfRule>
    <cfRule type="cellIs" dxfId="509" priority="478" operator="equal">
      <formula>"Unknown"</formula>
    </cfRule>
    <cfRule type="cellIs" dxfId="508" priority="479" operator="equal">
      <formula>"Yes"</formula>
    </cfRule>
    <cfRule type="cellIs" dxfId="507" priority="480" operator="equal">
      <formula>"No"</formula>
    </cfRule>
  </conditionalFormatting>
  <conditionalFormatting sqref="C2:C3">
    <cfRule type="cellIs" dxfId="506" priority="489" operator="equal">
      <formula>"NA"</formula>
    </cfRule>
    <cfRule type="cellIs" dxfId="505" priority="490" operator="equal">
      <formula>"Unknown"</formula>
    </cfRule>
    <cfRule type="cellIs" dxfId="504" priority="491" operator="equal">
      <formula>"Yes"</formula>
    </cfRule>
    <cfRule type="cellIs" dxfId="503" priority="492" operator="equal">
      <formula>"No"</formula>
    </cfRule>
  </conditionalFormatting>
  <conditionalFormatting sqref="C2:C3 C28:C32 C13:C19 C8:C11 C35:C50">
    <cfRule type="cellIs" dxfId="502" priority="485" operator="equal">
      <formula>"NA"</formula>
    </cfRule>
    <cfRule type="cellIs" dxfId="501" priority="486" operator="equal">
      <formula>"Unknown"</formula>
    </cfRule>
    <cfRule type="cellIs" dxfId="500" priority="487" operator="equal">
      <formula>"Yes"</formula>
    </cfRule>
    <cfRule type="cellIs" dxfId="499" priority="488" operator="equal">
      <formula>"No"</formula>
    </cfRule>
  </conditionalFormatting>
  <conditionalFormatting sqref="G73:G74 G64:G69 G78:G1048576">
    <cfRule type="cellIs" dxfId="498" priority="463" operator="equal">
      <formula>"Long-Term"</formula>
    </cfRule>
    <cfRule type="cellIs" dxfId="497" priority="464" operator="equal">
      <formula>"Intermediate"</formula>
    </cfRule>
    <cfRule type="cellIs" dxfId="496" priority="465" operator="equal">
      <formula>"Immediate"</formula>
    </cfRule>
  </conditionalFormatting>
  <conditionalFormatting sqref="D69:E69 D64:E65 D73:E74 D78:E1048576">
    <cfRule type="cellIs" dxfId="495" priority="446" operator="equal">
      <formula>"Long-Term"</formula>
    </cfRule>
    <cfRule type="cellIs" dxfId="494" priority="447" operator="equal">
      <formula>"Intermediate"</formula>
    </cfRule>
    <cfRule type="cellIs" dxfId="493" priority="448" operator="equal">
      <formula>"Immediate"</formula>
    </cfRule>
  </conditionalFormatting>
  <conditionalFormatting sqref="E2 E64:E65 E69 E4:E5 E73:E74 E33 E78:E1048576 E14:E17 E8:E11 E38:E57">
    <cfRule type="cellIs" dxfId="492" priority="421" operator="equal">
      <formula>"High"</formula>
    </cfRule>
  </conditionalFormatting>
  <conditionalFormatting sqref="F61:F62">
    <cfRule type="cellIs" dxfId="491" priority="373" operator="equal">
      <formula>"Long-Term"</formula>
    </cfRule>
    <cfRule type="cellIs" dxfId="490" priority="374" operator="equal">
      <formula>"Intermediate"</formula>
    </cfRule>
    <cfRule type="cellIs" dxfId="489" priority="375" operator="equal">
      <formula>"Immediate"</formula>
    </cfRule>
  </conditionalFormatting>
  <conditionalFormatting sqref="J3">
    <cfRule type="cellIs" dxfId="488" priority="414" operator="equal">
      <formula>"NA"</formula>
    </cfRule>
    <cfRule type="cellIs" dxfId="487" priority="415" operator="equal">
      <formula>"Unknown"</formula>
    </cfRule>
    <cfRule type="cellIs" dxfId="486" priority="416" operator="equal">
      <formula>"Yes"</formula>
    </cfRule>
    <cfRule type="cellIs" dxfId="485" priority="417" operator="equal">
      <formula>"No"</formula>
    </cfRule>
  </conditionalFormatting>
  <conditionalFormatting sqref="G3">
    <cfRule type="cellIs" dxfId="484" priority="406" operator="equal">
      <formula>"NA"</formula>
    </cfRule>
    <cfRule type="cellIs" dxfId="483" priority="407" operator="equal">
      <formula>"Unknown"</formula>
    </cfRule>
    <cfRule type="cellIs" dxfId="482" priority="408" operator="equal">
      <formula>"Yes"</formula>
    </cfRule>
    <cfRule type="cellIs" dxfId="481" priority="409" operator="equal">
      <formula>"No"</formula>
    </cfRule>
  </conditionalFormatting>
  <conditionalFormatting sqref="G3">
    <cfRule type="cellIs" dxfId="480" priority="403" operator="equal">
      <formula>"Long-Term"</formula>
    </cfRule>
    <cfRule type="cellIs" dxfId="479" priority="404" operator="equal">
      <formula>"Intermediate"</formula>
    </cfRule>
    <cfRule type="cellIs" dxfId="478" priority="405" operator="equal">
      <formula>"Immediate"</formula>
    </cfRule>
  </conditionalFormatting>
  <conditionalFormatting sqref="H3">
    <cfRule type="cellIs" dxfId="477" priority="399" operator="equal">
      <formula>"NA"</formula>
    </cfRule>
    <cfRule type="cellIs" dxfId="476" priority="400" operator="equal">
      <formula>"Unknown"</formula>
    </cfRule>
    <cfRule type="cellIs" dxfId="475" priority="401" operator="equal">
      <formula>"Yes"</formula>
    </cfRule>
    <cfRule type="cellIs" dxfId="474" priority="402" operator="equal">
      <formula>"No"</formula>
    </cfRule>
  </conditionalFormatting>
  <conditionalFormatting sqref="I3">
    <cfRule type="cellIs" dxfId="473" priority="395" operator="equal">
      <formula>"NA"</formula>
    </cfRule>
    <cfRule type="cellIs" dxfId="472" priority="396" operator="equal">
      <formula>"Unknown"</formula>
    </cfRule>
    <cfRule type="cellIs" dxfId="471" priority="397" operator="equal">
      <formula>"Yes"</formula>
    </cfRule>
    <cfRule type="cellIs" dxfId="470" priority="398" operator="equal">
      <formula>"No"</formula>
    </cfRule>
  </conditionalFormatting>
  <conditionalFormatting sqref="D3:E3">
    <cfRule type="cellIs" dxfId="469" priority="391" operator="equal">
      <formula>"NA"</formula>
    </cfRule>
    <cfRule type="cellIs" dxfId="468" priority="392" operator="equal">
      <formula>"Unknown"</formula>
    </cfRule>
    <cfRule type="cellIs" dxfId="467" priority="393" operator="equal">
      <formula>"Yes"</formula>
    </cfRule>
    <cfRule type="cellIs" dxfId="466" priority="394" operator="equal">
      <formula>"No"</formula>
    </cfRule>
  </conditionalFormatting>
  <conditionalFormatting sqref="D3:E3">
    <cfRule type="cellIs" dxfId="465" priority="388" operator="equal">
      <formula>"Long-Term"</formula>
    </cfRule>
    <cfRule type="cellIs" dxfId="464" priority="389" operator="equal">
      <formula>"Intermediate"</formula>
    </cfRule>
    <cfRule type="cellIs" dxfId="463" priority="390" operator="equal">
      <formula>"Immediate"</formula>
    </cfRule>
  </conditionalFormatting>
  <conditionalFormatting sqref="E3">
    <cfRule type="cellIs" dxfId="462" priority="387" operator="equal">
      <formula>"High"</formula>
    </cfRule>
  </conditionalFormatting>
  <conditionalFormatting sqref="F3">
    <cfRule type="cellIs" dxfId="461" priority="384" operator="equal">
      <formula>"Long-Term"</formula>
    </cfRule>
    <cfRule type="cellIs" dxfId="460" priority="385" operator="equal">
      <formula>"Intermediate"</formula>
    </cfRule>
    <cfRule type="cellIs" dxfId="459" priority="386" operator="equal">
      <formula>"Immediate"</formula>
    </cfRule>
  </conditionalFormatting>
  <conditionalFormatting sqref="F3">
    <cfRule type="cellIs" dxfId="458" priority="380" operator="equal">
      <formula>"NA"</formula>
    </cfRule>
    <cfRule type="cellIs" dxfId="457" priority="381" operator="equal">
      <formula>"Unknown"</formula>
    </cfRule>
    <cfRule type="cellIs" dxfId="456" priority="382" operator="equal">
      <formula>"Yes"</formula>
    </cfRule>
    <cfRule type="cellIs" dxfId="455" priority="383" operator="equal">
      <formula>"No"</formula>
    </cfRule>
  </conditionalFormatting>
  <conditionalFormatting sqref="H61:J62">
    <cfRule type="cellIs" dxfId="454" priority="376" operator="equal">
      <formula>"NA"</formula>
    </cfRule>
    <cfRule type="cellIs" dxfId="453" priority="377" operator="equal">
      <formula>"Unknown"</formula>
    </cfRule>
    <cfRule type="cellIs" dxfId="452" priority="378" operator="equal">
      <formula>"Yes"</formula>
    </cfRule>
    <cfRule type="cellIs" dxfId="451" priority="379" operator="equal">
      <formula>"No"</formula>
    </cfRule>
  </conditionalFormatting>
  <conditionalFormatting sqref="G61:G62">
    <cfRule type="cellIs" dxfId="450" priority="370" operator="equal">
      <formula>"Long-Term"</formula>
    </cfRule>
    <cfRule type="cellIs" dxfId="449" priority="371" operator="equal">
      <formula>"Intermediate"</formula>
    </cfRule>
    <cfRule type="cellIs" dxfId="448" priority="372" operator="equal">
      <formula>"Immediate"</formula>
    </cfRule>
  </conditionalFormatting>
  <conditionalFormatting sqref="H63:J63">
    <cfRule type="cellIs" dxfId="447" priority="366" operator="equal">
      <formula>"NA"</formula>
    </cfRule>
    <cfRule type="cellIs" dxfId="446" priority="367" operator="equal">
      <formula>"Unknown"</formula>
    </cfRule>
    <cfRule type="cellIs" dxfId="445" priority="368" operator="equal">
      <formula>"Yes"</formula>
    </cfRule>
    <cfRule type="cellIs" dxfId="444" priority="369" operator="equal">
      <formula>"No"</formula>
    </cfRule>
  </conditionalFormatting>
  <conditionalFormatting sqref="C58">
    <cfRule type="cellIs" dxfId="443" priority="352" operator="equal">
      <formula>"NA"</formula>
    </cfRule>
    <cfRule type="cellIs" dxfId="442" priority="353" operator="equal">
      <formula>"Unknown"</formula>
    </cfRule>
    <cfRule type="cellIs" dxfId="441" priority="354" operator="equal">
      <formula>"Yes"</formula>
    </cfRule>
    <cfRule type="cellIs" dxfId="440" priority="355" operator="equal">
      <formula>"No"</formula>
    </cfRule>
  </conditionalFormatting>
  <conditionalFormatting sqref="F63">
    <cfRule type="cellIs" dxfId="439" priority="363" operator="equal">
      <formula>"Long-Term"</formula>
    </cfRule>
    <cfRule type="cellIs" dxfId="438" priority="364" operator="equal">
      <formula>"Intermediate"</formula>
    </cfRule>
    <cfRule type="cellIs" dxfId="437" priority="365" operator="equal">
      <formula>"Immediate"</formula>
    </cfRule>
  </conditionalFormatting>
  <conditionalFormatting sqref="G63">
    <cfRule type="cellIs" dxfId="436" priority="360" operator="equal">
      <formula>"Long-Term"</formula>
    </cfRule>
    <cfRule type="cellIs" dxfId="435" priority="361" operator="equal">
      <formula>"Intermediate"</formula>
    </cfRule>
    <cfRule type="cellIs" dxfId="434" priority="362" operator="equal">
      <formula>"Immediate"</formula>
    </cfRule>
  </conditionalFormatting>
  <conditionalFormatting sqref="H58:J59">
    <cfRule type="cellIs" dxfId="433" priority="356" operator="equal">
      <formula>"NA"</formula>
    </cfRule>
    <cfRule type="cellIs" dxfId="432" priority="357" operator="equal">
      <formula>"Unknown"</formula>
    </cfRule>
    <cfRule type="cellIs" dxfId="431" priority="358" operator="equal">
      <formula>"Yes"</formula>
    </cfRule>
    <cfRule type="cellIs" dxfId="430" priority="359" operator="equal">
      <formula>"No"</formula>
    </cfRule>
  </conditionalFormatting>
  <conditionalFormatting sqref="F58:F59">
    <cfRule type="cellIs" dxfId="429" priority="349" operator="equal">
      <formula>"Long-Term"</formula>
    </cfRule>
    <cfRule type="cellIs" dxfId="428" priority="350" operator="equal">
      <formula>"Intermediate"</formula>
    </cfRule>
    <cfRule type="cellIs" dxfId="427" priority="351" operator="equal">
      <formula>"Immediate"</formula>
    </cfRule>
  </conditionalFormatting>
  <conditionalFormatting sqref="G58:G59">
    <cfRule type="cellIs" dxfId="426" priority="346" operator="equal">
      <formula>"Long-Term"</formula>
    </cfRule>
    <cfRule type="cellIs" dxfId="425" priority="347" operator="equal">
      <formula>"Intermediate"</formula>
    </cfRule>
    <cfRule type="cellIs" dxfId="424" priority="348" operator="equal">
      <formula>"Immediate"</formula>
    </cfRule>
  </conditionalFormatting>
  <conditionalFormatting sqref="D58:E58 E59">
    <cfRule type="cellIs" dxfId="423" priority="343" operator="equal">
      <formula>"Long-Term"</formula>
    </cfRule>
    <cfRule type="cellIs" dxfId="422" priority="344" operator="equal">
      <formula>"Intermediate"</formula>
    </cfRule>
    <cfRule type="cellIs" dxfId="421" priority="345" operator="equal">
      <formula>"Immediate"</formula>
    </cfRule>
  </conditionalFormatting>
  <conditionalFormatting sqref="E58:E59">
    <cfRule type="cellIs" dxfId="420" priority="342" operator="equal">
      <formula>"High"</formula>
    </cfRule>
  </conditionalFormatting>
  <conditionalFormatting sqref="E61:E69 E2:E5 E73:E74 E33 E78:E1048576 E14:E17 E8:E11 E38:E59">
    <cfRule type="cellIs" dxfId="419" priority="339" operator="equal">
      <formula>"Critical"</formula>
    </cfRule>
    <cfRule type="cellIs" dxfId="418" priority="340" operator="equal">
      <formula>"High"</formula>
    </cfRule>
  </conditionalFormatting>
  <conditionalFormatting sqref="F60">
    <cfRule type="cellIs" dxfId="417" priority="332" operator="equal">
      <formula>"Long-Term"</formula>
    </cfRule>
    <cfRule type="cellIs" dxfId="416" priority="333" operator="equal">
      <formula>"Intermediate"</formula>
    </cfRule>
    <cfRule type="cellIs" dxfId="415" priority="334" operator="equal">
      <formula>"Immediate"</formula>
    </cfRule>
  </conditionalFormatting>
  <conditionalFormatting sqref="H60:J60">
    <cfRule type="cellIs" dxfId="414" priority="335" operator="equal">
      <formula>"NA"</formula>
    </cfRule>
    <cfRule type="cellIs" dxfId="413" priority="336" operator="equal">
      <formula>"Unknown"</formula>
    </cfRule>
    <cfRule type="cellIs" dxfId="412" priority="337" operator="equal">
      <formula>"Yes"</formula>
    </cfRule>
    <cfRule type="cellIs" dxfId="411" priority="338" operator="equal">
      <formula>"No"</formula>
    </cfRule>
  </conditionalFormatting>
  <conditionalFormatting sqref="G60">
    <cfRule type="cellIs" dxfId="410" priority="329" operator="equal">
      <formula>"Long-Term"</formula>
    </cfRule>
    <cfRule type="cellIs" dxfId="409" priority="330" operator="equal">
      <formula>"Intermediate"</formula>
    </cfRule>
    <cfRule type="cellIs" dxfId="408" priority="331" operator="equal">
      <formula>"Immediate"</formula>
    </cfRule>
  </conditionalFormatting>
  <conditionalFormatting sqref="E60">
    <cfRule type="cellIs" dxfId="407" priority="327" operator="equal">
      <formula>"Critical"</formula>
    </cfRule>
    <cfRule type="cellIs" dxfId="406" priority="328" operator="equal">
      <formula>"High"</formula>
    </cfRule>
  </conditionalFormatting>
  <conditionalFormatting sqref="E2:E5 E73:E74 E33 E78:E1048576 E14:E17 E8:E11 E38:E69">
    <cfRule type="cellIs" dxfId="405" priority="306" operator="equal">
      <formula>"Medium"</formula>
    </cfRule>
    <cfRule type="cellIs" dxfId="404" priority="307" operator="equal">
      <formula>"Low"</formula>
    </cfRule>
    <cfRule type="cellIs" dxfId="403" priority="326" operator="equal">
      <formula>"High"</formula>
    </cfRule>
  </conditionalFormatting>
  <conditionalFormatting sqref="C5:C13 C21:C26">
    <cfRule type="cellIs" dxfId="402" priority="292" operator="equal">
      <formula>"NA"</formula>
    </cfRule>
    <cfRule type="cellIs" dxfId="401" priority="293" operator="equal">
      <formula>"Unknown"</formula>
    </cfRule>
    <cfRule type="cellIs" dxfId="400" priority="294" operator="equal">
      <formula>"Yes"</formula>
    </cfRule>
    <cfRule type="cellIs" dxfId="399" priority="295" operator="equal">
      <formula>"No"</formula>
    </cfRule>
  </conditionalFormatting>
  <conditionalFormatting sqref="F5">
    <cfRule type="cellIs" dxfId="398" priority="282" operator="equal">
      <formula>"Long-Term"</formula>
    </cfRule>
    <cfRule type="cellIs" dxfId="397" priority="283" operator="equal">
      <formula>"Intermediate"</formula>
    </cfRule>
    <cfRule type="cellIs" dxfId="396" priority="284" operator="equal">
      <formula>"Immediate"</formula>
    </cfRule>
  </conditionalFormatting>
  <conditionalFormatting sqref="E21 E6:E13">
    <cfRule type="cellIs" dxfId="395" priority="279" operator="equal">
      <formula>"Long-Term"</formula>
    </cfRule>
    <cfRule type="cellIs" dxfId="394" priority="280" operator="equal">
      <formula>"Intermediate"</formula>
    </cfRule>
    <cfRule type="cellIs" dxfId="393" priority="281" operator="equal">
      <formula>"Immediate"</formula>
    </cfRule>
  </conditionalFormatting>
  <conditionalFormatting sqref="E21 E6:E13">
    <cfRule type="cellIs" dxfId="392" priority="278" operator="equal">
      <formula>"High"</formula>
    </cfRule>
  </conditionalFormatting>
  <conditionalFormatting sqref="E21 E6:E13">
    <cfRule type="cellIs" dxfId="391" priority="276" operator="equal">
      <formula>"Critical"</formula>
    </cfRule>
    <cfRule type="cellIs" dxfId="390" priority="277" operator="equal">
      <formula>"High"</formula>
    </cfRule>
  </conditionalFormatting>
  <conditionalFormatting sqref="E21 E6:E13">
    <cfRule type="cellIs" dxfId="389" priority="273" operator="equal">
      <formula>"Medium"</formula>
    </cfRule>
    <cfRule type="cellIs" dxfId="388" priority="274" operator="equal">
      <formula>"Low"</formula>
    </cfRule>
    <cfRule type="cellIs" dxfId="387" priority="275" operator="equal">
      <formula>"High"</formula>
    </cfRule>
  </conditionalFormatting>
  <conditionalFormatting sqref="F21:F26 F6:F13">
    <cfRule type="cellIs" dxfId="386" priority="270" operator="equal">
      <formula>"Long-Term"</formula>
    </cfRule>
    <cfRule type="cellIs" dxfId="385" priority="271" operator="equal">
      <formula>"Intermediate"</formula>
    </cfRule>
    <cfRule type="cellIs" dxfId="384" priority="272" operator="equal">
      <formula>"Immediate"</formula>
    </cfRule>
  </conditionalFormatting>
  <conditionalFormatting sqref="H70">
    <cfRule type="cellIs" dxfId="383" priority="250" operator="equal">
      <formula>"Long-Term"</formula>
    </cfRule>
    <cfRule type="cellIs" dxfId="382" priority="251" operator="equal">
      <formula>"Intermediate"</formula>
    </cfRule>
    <cfRule type="cellIs" dxfId="381" priority="252" operator="equal">
      <formula>"Immediate"</formula>
    </cfRule>
  </conditionalFormatting>
  <conditionalFormatting sqref="I71">
    <cfRule type="cellIs" dxfId="380" priority="247" operator="equal">
      <formula>"Long-Term"</formula>
    </cfRule>
    <cfRule type="cellIs" dxfId="379" priority="248" operator="equal">
      <formula>"Intermediate"</formula>
    </cfRule>
    <cfRule type="cellIs" dxfId="378" priority="249" operator="equal">
      <formula>"Immediate"</formula>
    </cfRule>
  </conditionalFormatting>
  <conditionalFormatting sqref="C59">
    <cfRule type="cellIs" dxfId="377" priority="243" operator="equal">
      <formula>"NA"</formula>
    </cfRule>
    <cfRule type="cellIs" dxfId="376" priority="244" operator="equal">
      <formula>"Unknown"</formula>
    </cfRule>
    <cfRule type="cellIs" dxfId="375" priority="245" operator="equal">
      <formula>"Yes"</formula>
    </cfRule>
    <cfRule type="cellIs" dxfId="374" priority="246" operator="equal">
      <formula>"No"</formula>
    </cfRule>
  </conditionalFormatting>
  <conditionalFormatting sqref="D59">
    <cfRule type="cellIs" dxfId="373" priority="240" operator="equal">
      <formula>"Long-Term"</formula>
    </cfRule>
    <cfRule type="cellIs" dxfId="372" priority="241" operator="equal">
      <formula>"Intermediate"</formula>
    </cfRule>
    <cfRule type="cellIs" dxfId="371" priority="242" operator="equal">
      <formula>"Immediate"</formula>
    </cfRule>
  </conditionalFormatting>
  <conditionalFormatting sqref="H27:J27">
    <cfRule type="cellIs" dxfId="370" priority="236" operator="equal">
      <formula>"NA"</formula>
    </cfRule>
    <cfRule type="cellIs" dxfId="369" priority="237" operator="equal">
      <formula>"Unknown"</formula>
    </cfRule>
    <cfRule type="cellIs" dxfId="368" priority="238" operator="equal">
      <formula>"Yes"</formula>
    </cfRule>
    <cfRule type="cellIs" dxfId="367" priority="239" operator="equal">
      <formula>"No"</formula>
    </cfRule>
  </conditionalFormatting>
  <conditionalFormatting sqref="G27 D27">
    <cfRule type="cellIs" dxfId="366" priority="233" operator="equal">
      <formula>"Long-Term"</formula>
    </cfRule>
    <cfRule type="cellIs" dxfId="365" priority="234" operator="equal">
      <formula>"Intermediate"</formula>
    </cfRule>
    <cfRule type="cellIs" dxfId="364" priority="235" operator="equal">
      <formula>"Immediate"</formula>
    </cfRule>
  </conditionalFormatting>
  <conditionalFormatting sqref="C27">
    <cfRule type="cellIs" dxfId="363" priority="229" operator="equal">
      <formula>"NA"</formula>
    </cfRule>
    <cfRule type="cellIs" dxfId="362" priority="230" operator="equal">
      <formula>"Unknown"</formula>
    </cfRule>
    <cfRule type="cellIs" dxfId="361" priority="231" operator="equal">
      <formula>"Yes"</formula>
    </cfRule>
    <cfRule type="cellIs" dxfId="360" priority="232" operator="equal">
      <formula>"No"</formula>
    </cfRule>
  </conditionalFormatting>
  <conditionalFormatting sqref="F27">
    <cfRule type="cellIs" dxfId="359" priority="217" operator="equal">
      <formula>"Long-Term"</formula>
    </cfRule>
    <cfRule type="cellIs" dxfId="358" priority="218" operator="equal">
      <formula>"Intermediate"</formula>
    </cfRule>
    <cfRule type="cellIs" dxfId="357" priority="219" operator="equal">
      <formula>"Immediate"</formula>
    </cfRule>
  </conditionalFormatting>
  <conditionalFormatting sqref="E10:E11">
    <cfRule type="cellIs" dxfId="356" priority="214" operator="equal">
      <formula>"Long-Term"</formula>
    </cfRule>
    <cfRule type="cellIs" dxfId="355" priority="215" operator="equal">
      <formula>"Intermediate"</formula>
    </cfRule>
    <cfRule type="cellIs" dxfId="354" priority="216" operator="equal">
      <formula>"Immediate"</formula>
    </cfRule>
  </conditionalFormatting>
  <conditionalFormatting sqref="E10:E11">
    <cfRule type="cellIs" dxfId="353" priority="213" operator="equal">
      <formula>"High"</formula>
    </cfRule>
  </conditionalFormatting>
  <conditionalFormatting sqref="E10:E11">
    <cfRule type="cellIs" dxfId="352" priority="211" operator="equal">
      <formula>"Critical"</formula>
    </cfRule>
    <cfRule type="cellIs" dxfId="351" priority="212" operator="equal">
      <formula>"High"</formula>
    </cfRule>
  </conditionalFormatting>
  <conditionalFormatting sqref="E10:E11">
    <cfRule type="cellIs" dxfId="350" priority="208" operator="equal">
      <formula>"Medium"</formula>
    </cfRule>
    <cfRule type="cellIs" dxfId="349" priority="209" operator="equal">
      <formula>"Low"</formula>
    </cfRule>
    <cfRule type="cellIs" dxfId="348" priority="210" operator="equal">
      <formula>"High"</formula>
    </cfRule>
  </conditionalFormatting>
  <conditionalFormatting sqref="E18:E20">
    <cfRule type="cellIs" dxfId="347" priority="195" operator="equal">
      <formula>"High"</formula>
    </cfRule>
  </conditionalFormatting>
  <conditionalFormatting sqref="E18:E20">
    <cfRule type="cellIs" dxfId="346" priority="193" operator="equal">
      <formula>"Critical"</formula>
    </cfRule>
    <cfRule type="cellIs" dxfId="345" priority="194" operator="equal">
      <formula>"High"</formula>
    </cfRule>
  </conditionalFormatting>
  <conditionalFormatting sqref="E18:E20">
    <cfRule type="cellIs" dxfId="344" priority="190" operator="equal">
      <formula>"Medium"</formula>
    </cfRule>
    <cfRule type="cellIs" dxfId="343" priority="191" operator="equal">
      <formula>"Low"</formula>
    </cfRule>
    <cfRule type="cellIs" dxfId="342" priority="192" operator="equal">
      <formula>"High"</formula>
    </cfRule>
  </conditionalFormatting>
  <conditionalFormatting sqref="E18:E20">
    <cfRule type="cellIs" dxfId="341" priority="196" operator="equal">
      <formula>"Long-Term"</formula>
    </cfRule>
    <cfRule type="cellIs" dxfId="340" priority="197" operator="equal">
      <formula>"Intermediate"</formula>
    </cfRule>
    <cfRule type="cellIs" dxfId="339" priority="198" operator="equal">
      <formula>"Immediate"</formula>
    </cfRule>
  </conditionalFormatting>
  <conditionalFormatting sqref="E22">
    <cfRule type="cellIs" dxfId="338" priority="186" operator="equal">
      <formula>"High"</formula>
    </cfRule>
  </conditionalFormatting>
  <conditionalFormatting sqref="E22">
    <cfRule type="cellIs" dxfId="337" priority="184" operator="equal">
      <formula>"Critical"</formula>
    </cfRule>
    <cfRule type="cellIs" dxfId="336" priority="185" operator="equal">
      <formula>"High"</formula>
    </cfRule>
  </conditionalFormatting>
  <conditionalFormatting sqref="E22">
    <cfRule type="cellIs" dxfId="335" priority="181" operator="equal">
      <formula>"Medium"</formula>
    </cfRule>
    <cfRule type="cellIs" dxfId="334" priority="182" operator="equal">
      <formula>"Low"</formula>
    </cfRule>
    <cfRule type="cellIs" dxfId="333" priority="183" operator="equal">
      <formula>"High"</formula>
    </cfRule>
  </conditionalFormatting>
  <conditionalFormatting sqref="E22">
    <cfRule type="cellIs" dxfId="332" priority="187" operator="equal">
      <formula>"Long-Term"</formula>
    </cfRule>
    <cfRule type="cellIs" dxfId="331" priority="188" operator="equal">
      <formula>"Intermediate"</formula>
    </cfRule>
    <cfRule type="cellIs" dxfId="330" priority="189" operator="equal">
      <formula>"Immediate"</formula>
    </cfRule>
  </conditionalFormatting>
  <conditionalFormatting sqref="E23:E32">
    <cfRule type="cellIs" dxfId="329" priority="177" operator="equal">
      <formula>"High"</formula>
    </cfRule>
  </conditionalFormatting>
  <conditionalFormatting sqref="E23:E32">
    <cfRule type="cellIs" dxfId="328" priority="175" operator="equal">
      <formula>"Critical"</formula>
    </cfRule>
    <cfRule type="cellIs" dxfId="327" priority="176" operator="equal">
      <formula>"High"</formula>
    </cfRule>
  </conditionalFormatting>
  <conditionalFormatting sqref="E23:E32">
    <cfRule type="cellIs" dxfId="326" priority="172" operator="equal">
      <formula>"Medium"</formula>
    </cfRule>
    <cfRule type="cellIs" dxfId="325" priority="173" operator="equal">
      <formula>"Low"</formula>
    </cfRule>
    <cfRule type="cellIs" dxfId="324" priority="174" operator="equal">
      <formula>"High"</formula>
    </cfRule>
  </conditionalFormatting>
  <conditionalFormatting sqref="E23:E32">
    <cfRule type="cellIs" dxfId="323" priority="178" operator="equal">
      <formula>"Long-Term"</formula>
    </cfRule>
    <cfRule type="cellIs" dxfId="322" priority="179" operator="equal">
      <formula>"Intermediate"</formula>
    </cfRule>
    <cfRule type="cellIs" dxfId="321" priority="180" operator="equal">
      <formula>"Immediate"</formula>
    </cfRule>
  </conditionalFormatting>
  <conditionalFormatting sqref="E35:E36">
    <cfRule type="cellIs" dxfId="320" priority="168" operator="equal">
      <formula>"High"</formula>
    </cfRule>
  </conditionalFormatting>
  <conditionalFormatting sqref="E35:E36">
    <cfRule type="cellIs" dxfId="319" priority="166" operator="equal">
      <formula>"Critical"</formula>
    </cfRule>
    <cfRule type="cellIs" dxfId="318" priority="167" operator="equal">
      <formula>"High"</formula>
    </cfRule>
  </conditionalFormatting>
  <conditionalFormatting sqref="E35:E36">
    <cfRule type="cellIs" dxfId="317" priority="163" operator="equal">
      <formula>"Medium"</formula>
    </cfRule>
    <cfRule type="cellIs" dxfId="316" priority="164" operator="equal">
      <formula>"Low"</formula>
    </cfRule>
    <cfRule type="cellIs" dxfId="315" priority="165" operator="equal">
      <formula>"High"</formula>
    </cfRule>
  </conditionalFormatting>
  <conditionalFormatting sqref="E35:E36">
    <cfRule type="cellIs" dxfId="314" priority="169" operator="equal">
      <formula>"Long-Term"</formula>
    </cfRule>
    <cfRule type="cellIs" dxfId="313" priority="170" operator="equal">
      <formula>"Intermediate"</formula>
    </cfRule>
    <cfRule type="cellIs" dxfId="312" priority="171" operator="equal">
      <formula>"Immediate"</formula>
    </cfRule>
  </conditionalFormatting>
  <conditionalFormatting sqref="E1">
    <cfRule type="cellIs" dxfId="311" priority="162" operator="equal">
      <formula>"High"</formula>
    </cfRule>
  </conditionalFormatting>
  <conditionalFormatting sqref="E1">
    <cfRule type="cellIs" dxfId="310" priority="158" operator="equal">
      <formula>"Medium"</formula>
    </cfRule>
    <cfRule type="cellIs" dxfId="309" priority="159" operator="equal">
      <formula>"Low"</formula>
    </cfRule>
    <cfRule type="cellIs" dxfId="308" priority="160" operator="equal">
      <formula>"High"</formula>
    </cfRule>
    <cfRule type="cellIs" dxfId="307" priority="161" operator="equal">
      <formula>"Critical"</formula>
    </cfRule>
  </conditionalFormatting>
  <conditionalFormatting sqref="C10:C11">
    <cfRule type="cellIs" dxfId="306" priority="138" operator="equal">
      <formula>"NA"</formula>
    </cfRule>
    <cfRule type="cellIs" dxfId="305" priority="139" operator="equal">
      <formula>"Unknown"</formula>
    </cfRule>
    <cfRule type="cellIs" dxfId="304" priority="140" operator="equal">
      <formula>"Yes"</formula>
    </cfRule>
    <cfRule type="cellIs" dxfId="303" priority="141" operator="equal">
      <formula>"No"</formula>
    </cfRule>
  </conditionalFormatting>
  <conditionalFormatting sqref="C20">
    <cfRule type="cellIs" dxfId="302" priority="134" operator="equal">
      <formula>"NA"</formula>
    </cfRule>
    <cfRule type="cellIs" dxfId="301" priority="135" operator="equal">
      <formula>"Unknown"</formula>
    </cfRule>
    <cfRule type="cellIs" dxfId="300" priority="136" operator="equal">
      <formula>"Yes"</formula>
    </cfRule>
    <cfRule type="cellIs" dxfId="299" priority="137" operator="equal">
      <formula>"No"</formula>
    </cfRule>
  </conditionalFormatting>
  <conditionalFormatting sqref="F20">
    <cfRule type="cellIs" dxfId="298" priority="131" operator="equal">
      <formula>"Long-Term"</formula>
    </cfRule>
    <cfRule type="cellIs" dxfId="297" priority="132" operator="equal">
      <formula>"Intermediate"</formula>
    </cfRule>
    <cfRule type="cellIs" dxfId="296" priority="133" operator="equal">
      <formula>"Immediate"</formula>
    </cfRule>
  </conditionalFormatting>
  <conditionalFormatting sqref="F10:F11">
    <cfRule type="cellIs" dxfId="295" priority="128" operator="equal">
      <formula>"Long-Term"</formula>
    </cfRule>
    <cfRule type="cellIs" dxfId="294" priority="129" operator="equal">
      <formula>"Intermediate"</formula>
    </cfRule>
    <cfRule type="cellIs" dxfId="293" priority="130" operator="equal">
      <formula>"Immediate"</formula>
    </cfRule>
  </conditionalFormatting>
  <conditionalFormatting sqref="H34:J34">
    <cfRule type="cellIs" dxfId="292" priority="124" operator="equal">
      <formula>"NA"</formula>
    </cfRule>
    <cfRule type="cellIs" dxfId="291" priority="125" operator="equal">
      <formula>"Unknown"</formula>
    </cfRule>
    <cfRule type="cellIs" dxfId="290" priority="126" operator="equal">
      <formula>"Yes"</formula>
    </cfRule>
    <cfRule type="cellIs" dxfId="289" priority="127" operator="equal">
      <formula>"No"</formula>
    </cfRule>
  </conditionalFormatting>
  <conditionalFormatting sqref="G34 D34">
    <cfRule type="cellIs" dxfId="288" priority="121" operator="equal">
      <formula>"Long-Term"</formula>
    </cfRule>
    <cfRule type="cellIs" dxfId="287" priority="122" operator="equal">
      <formula>"Intermediate"</formula>
    </cfRule>
    <cfRule type="cellIs" dxfId="286" priority="123" operator="equal">
      <formula>"Immediate"</formula>
    </cfRule>
  </conditionalFormatting>
  <conditionalFormatting sqref="F34">
    <cfRule type="cellIs" dxfId="285" priority="114" operator="equal">
      <formula>"Long-Term"</formula>
    </cfRule>
    <cfRule type="cellIs" dxfId="284" priority="115" operator="equal">
      <formula>"Intermediate"</formula>
    </cfRule>
    <cfRule type="cellIs" dxfId="283" priority="116" operator="equal">
      <formula>"Immediate"</formula>
    </cfRule>
  </conditionalFormatting>
  <conditionalFormatting sqref="E37">
    <cfRule type="cellIs" dxfId="282" priority="83" operator="equal">
      <formula>"High"</formula>
    </cfRule>
  </conditionalFormatting>
  <conditionalFormatting sqref="E37">
    <cfRule type="cellIs" dxfId="281" priority="81" operator="equal">
      <formula>"Critical"</formula>
    </cfRule>
    <cfRule type="cellIs" dxfId="280" priority="82" operator="equal">
      <formula>"High"</formula>
    </cfRule>
  </conditionalFormatting>
  <conditionalFormatting sqref="E37">
    <cfRule type="cellIs" dxfId="279" priority="78" operator="equal">
      <formula>"Medium"</formula>
    </cfRule>
    <cfRule type="cellIs" dxfId="278" priority="79" operator="equal">
      <formula>"Low"</formula>
    </cfRule>
    <cfRule type="cellIs" dxfId="277" priority="80" operator="equal">
      <formula>"High"</formula>
    </cfRule>
  </conditionalFormatting>
  <conditionalFormatting sqref="E37">
    <cfRule type="cellIs" dxfId="276" priority="84" operator="equal">
      <formula>"Long-Term"</formula>
    </cfRule>
    <cfRule type="cellIs" dxfId="275" priority="85" operator="equal">
      <formula>"Intermediate"</formula>
    </cfRule>
    <cfRule type="cellIs" dxfId="274" priority="86" operator="equal">
      <formula>"Immediate"</formula>
    </cfRule>
  </conditionalFormatting>
  <conditionalFormatting sqref="E34">
    <cfRule type="cellIs" dxfId="273" priority="102" operator="equal">
      <formula>"Long-Term"</formula>
    </cfRule>
    <cfRule type="cellIs" dxfId="272" priority="103" operator="equal">
      <formula>"Intermediate"</formula>
    </cfRule>
    <cfRule type="cellIs" dxfId="271" priority="104" operator="equal">
      <formula>"Immediate"</formula>
    </cfRule>
  </conditionalFormatting>
  <conditionalFormatting sqref="E34">
    <cfRule type="cellIs" dxfId="270" priority="101" operator="equal">
      <formula>"High"</formula>
    </cfRule>
  </conditionalFormatting>
  <conditionalFormatting sqref="E34">
    <cfRule type="cellIs" dxfId="269" priority="99" operator="equal">
      <formula>"Critical"</formula>
    </cfRule>
    <cfRule type="cellIs" dxfId="268" priority="100" operator="equal">
      <formula>"High"</formula>
    </cfRule>
  </conditionalFormatting>
  <conditionalFormatting sqref="E34">
    <cfRule type="cellIs" dxfId="267" priority="96" operator="equal">
      <formula>"Medium"</formula>
    </cfRule>
    <cfRule type="cellIs" dxfId="266" priority="97" operator="equal">
      <formula>"Low"</formula>
    </cfRule>
    <cfRule type="cellIs" dxfId="265" priority="98" operator="equal">
      <formula>"High"</formula>
    </cfRule>
  </conditionalFormatting>
  <conditionalFormatting sqref="E13">
    <cfRule type="cellIs" dxfId="264" priority="93" operator="equal">
      <formula>"Long-Term"</formula>
    </cfRule>
    <cfRule type="cellIs" dxfId="263" priority="94" operator="equal">
      <formula>"Intermediate"</formula>
    </cfRule>
    <cfRule type="cellIs" dxfId="262" priority="95" operator="equal">
      <formula>"Immediate"</formula>
    </cfRule>
  </conditionalFormatting>
  <conditionalFormatting sqref="E13">
    <cfRule type="cellIs" dxfId="261" priority="92" operator="equal">
      <formula>"High"</formula>
    </cfRule>
  </conditionalFormatting>
  <conditionalFormatting sqref="E13">
    <cfRule type="cellIs" dxfId="260" priority="90" operator="equal">
      <formula>"Critical"</formula>
    </cfRule>
    <cfRule type="cellIs" dxfId="259" priority="91" operator="equal">
      <formula>"High"</formula>
    </cfRule>
  </conditionalFormatting>
  <conditionalFormatting sqref="E13">
    <cfRule type="cellIs" dxfId="258" priority="87" operator="equal">
      <formula>"Medium"</formula>
    </cfRule>
    <cfRule type="cellIs" dxfId="257" priority="88" operator="equal">
      <formula>"Low"</formula>
    </cfRule>
    <cfRule type="cellIs" dxfId="256" priority="89" operator="equal">
      <formula>"High"</formula>
    </cfRule>
  </conditionalFormatting>
  <conditionalFormatting sqref="E11">
    <cfRule type="cellIs" dxfId="255" priority="75" operator="equal">
      <formula>"Long-Term"</formula>
    </cfRule>
    <cfRule type="cellIs" dxfId="254" priority="76" operator="equal">
      <formula>"Intermediate"</formula>
    </cfRule>
    <cfRule type="cellIs" dxfId="253" priority="77" operator="equal">
      <formula>"Immediate"</formula>
    </cfRule>
  </conditionalFormatting>
  <conditionalFormatting sqref="E11">
    <cfRule type="cellIs" dxfId="252" priority="74" operator="equal">
      <formula>"High"</formula>
    </cfRule>
  </conditionalFormatting>
  <conditionalFormatting sqref="E11">
    <cfRule type="cellIs" dxfId="251" priority="72" operator="equal">
      <formula>"Critical"</formula>
    </cfRule>
    <cfRule type="cellIs" dxfId="250" priority="73" operator="equal">
      <formula>"High"</formula>
    </cfRule>
  </conditionalFormatting>
  <conditionalFormatting sqref="E11">
    <cfRule type="cellIs" dxfId="249" priority="69" operator="equal">
      <formula>"Medium"</formula>
    </cfRule>
    <cfRule type="cellIs" dxfId="248" priority="70" operator="equal">
      <formula>"Low"</formula>
    </cfRule>
    <cfRule type="cellIs" dxfId="247" priority="71" operator="equal">
      <formula>"High"</formula>
    </cfRule>
  </conditionalFormatting>
  <conditionalFormatting sqref="C34">
    <cfRule type="cellIs" dxfId="246" priority="65" operator="equal">
      <formula>"NA"</formula>
    </cfRule>
    <cfRule type="cellIs" dxfId="245" priority="66" operator="equal">
      <formula>"Unknown"</formula>
    </cfRule>
    <cfRule type="cellIs" dxfId="244" priority="67" operator="equal">
      <formula>"Yes"</formula>
    </cfRule>
    <cfRule type="cellIs" dxfId="243" priority="68" operator="equal">
      <formula>"No"</formula>
    </cfRule>
  </conditionalFormatting>
  <conditionalFormatting sqref="H77:J77 C77:E77">
    <cfRule type="cellIs" dxfId="242" priority="37" operator="equal">
      <formula>"NA"</formula>
    </cfRule>
    <cfRule type="cellIs" dxfId="241" priority="38" operator="equal">
      <formula>"Unknown"</formula>
    </cfRule>
    <cfRule type="cellIs" dxfId="240" priority="39" operator="equal">
      <formula>"Yes"</formula>
    </cfRule>
    <cfRule type="cellIs" dxfId="239" priority="40" operator="equal">
      <formula>"No"</formula>
    </cfRule>
  </conditionalFormatting>
  <conditionalFormatting sqref="C77">
    <cfRule type="cellIs" dxfId="238" priority="33" operator="equal">
      <formula>"NA"</formula>
    </cfRule>
    <cfRule type="cellIs" dxfId="237" priority="34" operator="equal">
      <formula>"Unknown"</formula>
    </cfRule>
    <cfRule type="cellIs" dxfId="236" priority="35" operator="equal">
      <formula>"Yes"</formula>
    </cfRule>
    <cfRule type="cellIs" dxfId="235" priority="36" operator="equal">
      <formula>"No"</formula>
    </cfRule>
  </conditionalFormatting>
  <conditionalFormatting sqref="F77:G77">
    <cfRule type="cellIs" dxfId="234" priority="30" operator="equal">
      <formula>"Long-Term"</formula>
    </cfRule>
    <cfRule type="cellIs" dxfId="233" priority="31" operator="equal">
      <formula>"Intermediate"</formula>
    </cfRule>
    <cfRule type="cellIs" dxfId="232" priority="32" operator="equal">
      <formula>"Immediate"</formula>
    </cfRule>
  </conditionalFormatting>
  <conditionalFormatting sqref="E77">
    <cfRule type="cellIs" dxfId="231" priority="29" operator="equal">
      <formula>"High"</formula>
    </cfRule>
  </conditionalFormatting>
  <conditionalFormatting sqref="E77">
    <cfRule type="cellIs" dxfId="230" priority="25" operator="equal">
      <formula>"Medium"</formula>
    </cfRule>
    <cfRule type="cellIs" dxfId="229" priority="26" operator="equal">
      <formula>"Low"</formula>
    </cfRule>
    <cfRule type="cellIs" dxfId="228" priority="27" operator="equal">
      <formula>"Critical"</formula>
    </cfRule>
    <cfRule type="cellIs" dxfId="227" priority="28" operator="equal">
      <formula>"High"</formula>
    </cfRule>
  </conditionalFormatting>
  <conditionalFormatting sqref="C75:C76 H75:J76">
    <cfRule type="cellIs" dxfId="226" priority="21" operator="equal">
      <formula>"NA"</formula>
    </cfRule>
    <cfRule type="cellIs" dxfId="225" priority="22" operator="equal">
      <formula>"Unknown"</formula>
    </cfRule>
    <cfRule type="cellIs" dxfId="224" priority="23" operator="equal">
      <formula>"Yes"</formula>
    </cfRule>
    <cfRule type="cellIs" dxfId="223" priority="24" operator="equal">
      <formula>"No"</formula>
    </cfRule>
  </conditionalFormatting>
  <conditionalFormatting sqref="C75:C76">
    <cfRule type="cellIs" dxfId="222" priority="17" operator="equal">
      <formula>"NA"</formula>
    </cfRule>
    <cfRule type="cellIs" dxfId="221" priority="18" operator="equal">
      <formula>"Unknown"</formula>
    </cfRule>
    <cfRule type="cellIs" dxfId="220" priority="19" operator="equal">
      <formula>"Yes"</formula>
    </cfRule>
    <cfRule type="cellIs" dxfId="219" priority="20" operator="equal">
      <formula>"No"</formula>
    </cfRule>
  </conditionalFormatting>
  <conditionalFormatting sqref="F75:F76">
    <cfRule type="cellIs" dxfId="218" priority="14" operator="equal">
      <formula>"Long-Term"</formula>
    </cfRule>
    <cfRule type="cellIs" dxfId="217" priority="15" operator="equal">
      <formula>"Intermediate"</formula>
    </cfRule>
    <cfRule type="cellIs" dxfId="216" priority="16" operator="equal">
      <formula>"Immediate"</formula>
    </cfRule>
  </conditionalFormatting>
  <conditionalFormatting sqref="G75:G76">
    <cfRule type="cellIs" dxfId="215" priority="11" operator="equal">
      <formula>"Long-Term"</formula>
    </cfRule>
    <cfRule type="cellIs" dxfId="214" priority="12" operator="equal">
      <formula>"Intermediate"</formula>
    </cfRule>
    <cfRule type="cellIs" dxfId="213" priority="13" operator="equal">
      <formula>"Immediate"</formula>
    </cfRule>
  </conditionalFormatting>
  <conditionalFormatting sqref="D75:E76">
    <cfRule type="cellIs" dxfId="212" priority="8" operator="equal">
      <formula>"Long-Term"</formula>
    </cfRule>
    <cfRule type="cellIs" dxfId="211" priority="9" operator="equal">
      <formula>"Intermediate"</formula>
    </cfRule>
    <cfRule type="cellIs" dxfId="210" priority="10" operator="equal">
      <formula>"Immediate"</formula>
    </cfRule>
  </conditionalFormatting>
  <conditionalFormatting sqref="E75:E76">
    <cfRule type="cellIs" dxfId="209" priority="7" operator="equal">
      <formula>"High"</formula>
    </cfRule>
  </conditionalFormatting>
  <conditionalFormatting sqref="F75:F76">
    <cfRule type="cellIs" dxfId="208" priority="5" operator="equal">
      <formula>"High"</formula>
    </cfRule>
    <cfRule type="cellIs" dxfId="207" priority="6" operator="equal">
      <formula>"Critical"</formula>
    </cfRule>
  </conditionalFormatting>
  <conditionalFormatting sqref="E75:E76">
    <cfRule type="cellIs" dxfId="206" priority="1" operator="equal">
      <formula>"Medium"</formula>
    </cfRule>
    <cfRule type="cellIs" dxfId="205" priority="2" operator="equal">
      <formula>"Low"</formula>
    </cfRule>
    <cfRule type="cellIs" dxfId="204" priority="3" operator="equal">
      <formula>"High"</formula>
    </cfRule>
    <cfRule type="cellIs" dxfId="203" priority="4" operator="equal">
      <formula>"Critical"</formula>
    </cfRule>
  </conditionalFormatting>
  <dataValidations count="3">
    <dataValidation type="list" allowBlank="1" showInputMessage="1" showErrorMessage="1" sqref="C5:C32 C34:C50" xr:uid="{4359D9C8-AECC-42D6-801D-54C9B75DEA2C}">
      <formula1>"Yes, No, NA, Unknown"</formula1>
    </dataValidation>
    <dataValidation type="list" allowBlank="1" showInputMessage="1" showErrorMessage="1" sqref="F5:F32 F35:F50" xr:uid="{3FCA5669-EA53-44AD-ABC8-1CED9F2E8704}">
      <formula1>"Immediate, Intermediate, Long-Term"</formula1>
    </dataValidation>
    <dataValidation type="list" allowBlank="1" showInputMessage="1" showErrorMessage="1" sqref="E5:E32 E34:E50" xr:uid="{A52F4FCB-3A21-409F-A575-6C56EEFE333C}">
      <formula1>"High, Medium, Low"</formula1>
    </dataValidation>
  </dataValidations>
  <hyperlinks>
    <hyperlink ref="L6" r:id="rId1" xr:uid="{EFFC6A21-EC78-41D3-9ADA-5BEBCB792D49}"/>
    <hyperlink ref="L7" r:id="rId2" xr:uid="{20820EEB-5F26-4464-A75C-1F1629E9B869}"/>
    <hyperlink ref="L12" r:id="rId3" xr:uid="{96C5FBDA-DD76-448C-94D2-3D501D67F96C}"/>
    <hyperlink ref="L11" r:id="rId4" xr:uid="{7DB0D5D5-7562-410E-8BB6-BCC4B0E44E82}"/>
    <hyperlink ref="L9" r:id="rId5" xr:uid="{38150677-6F60-4258-A2C4-9E11BF402A18}"/>
    <hyperlink ref="L15" r:id="rId6" xr:uid="{F06A4AD5-6F29-4D63-A850-000BC7FE4DFA}"/>
    <hyperlink ref="L13" r:id="rId7" xr:uid="{B4C2C8CD-F587-4334-9F53-E15332C88C4C}"/>
    <hyperlink ref="L22" r:id="rId8" xr:uid="{AD29A79A-B185-49EF-96D2-6804AA5E2777}"/>
    <hyperlink ref="L24" r:id="rId9" xr:uid="{8117FB35-D797-4BE7-ADA0-73A9E4572D25}"/>
    <hyperlink ref="L25" r:id="rId10" xr:uid="{C4E3954F-4523-4551-BE26-D32842B6FD15}"/>
    <hyperlink ref="L28" r:id="rId11" xr:uid="{02BF58E4-D73A-4230-9BF9-EAAAC508467A}"/>
    <hyperlink ref="L35" r:id="rId12" xr:uid="{EF1A4146-A5BD-4757-8D4A-72AB529F746F}"/>
    <hyperlink ref="L36" r:id="rId13" xr:uid="{CDF75DF5-8285-4B51-8F9D-D1118C4AEE4D}"/>
    <hyperlink ref="L37" r:id="rId14" xr:uid="{A890C060-64C6-4DF2-A9B4-A1A53C702D94}"/>
    <hyperlink ref="L39" r:id="rId15" xr:uid="{DD682E35-712D-429C-9B95-7A0B599F50F3}"/>
    <hyperlink ref="L41" r:id="rId16" xr:uid="{26AF526C-9359-42B2-ABDF-A631C625D108}"/>
    <hyperlink ref="M22" r:id="rId17" display="10.E.14_x000a_Emergency Planning" xr:uid="{69270862-A1C0-4A92-90FD-E6EB83D1B655}"/>
    <hyperlink ref="M25" r:id="rId18" display="10.E.14_x000a_Emergency Planning" xr:uid="{7E02DEEE-2814-4F58-8D83-ACBB402DFCA5}"/>
    <hyperlink ref="M26" r:id="rId19" display="10.E.14_x000a_Emergency Planning" xr:uid="{CFB83BDC-1946-48E8-8214-1DF7C2F3D7FF}"/>
    <hyperlink ref="M35" r:id="rId20" xr:uid="{F1C59BCF-81F8-4F3E-A581-0FCFCCBA228C}"/>
    <hyperlink ref="M49" r:id="rId21" display="10.E.14_x000a_Emergency Planning" xr:uid="{87F91B2E-6AE7-4AE0-8F7B-86BA4B5E4AE8}"/>
    <hyperlink ref="M46" r:id="rId22" display="14.F.10 (14.F.7 Draft 2021)_x000a_Museum Security" xr:uid="{EB1276E4-3F90-4A12-9F05-8F46B812775F}"/>
    <hyperlink ref="M44" r:id="rId23" display="14.F.10 (14.F.7 Draft 2021)_x000a_Museum Security" xr:uid="{4381ADCF-8082-44C2-AF81-5ABFDC8DC83C}"/>
    <hyperlink ref="M13" r:id="rId24" display="14.F.3_x000a_Museum Security" xr:uid="{345A8AB5-21B4-4910-8DA9-6DA19293E751}"/>
    <hyperlink ref="M12" r:id="rId25" display="App G Fig G.5_x000a_Protection of NPS Museum Collections," xr:uid="{AE9D53ED-119A-4E11-A2A5-906131A77AB0}"/>
    <hyperlink ref="M11" r:id="rId26" display="App G Fig G.5_x000a_Protection of NPS Museum Collections," xr:uid="{42DFDC6F-4459-4E59-96AF-39CB637E14A5}"/>
    <hyperlink ref="M8" r:id="rId27" display="7.B.1_x000a_(Museum Collection Storage)" xr:uid="{BDA8480D-D391-404B-8826-DA3FA038AEAF}"/>
    <hyperlink ref="M9" r:id="rId28" display="14.F.10 (14.F.7 Draft 2021)_x000a_Museum Security" xr:uid="{A27F5888-2903-4BE1-A2AE-4E1E41E3FFAE}"/>
    <hyperlink ref="M19" r:id="rId29" display="MHII.2 _x000a_Accessioning," xr:uid="{7F96F156-F056-4237-984C-B06B09C3D96A}"/>
    <hyperlink ref="M21" r:id="rId30" display="MHII.4 _x000a_Inventory &amp; Other Special Instructions," xr:uid="{1487B265-A3E3-4FCB-9482-8D4914DD58C1}"/>
    <hyperlink ref="M27" r:id="rId31" display="10.E.14_x000a_Emergency Planning" xr:uid="{A83A52BE-A2FC-4CB5-AD07-B0F0DFFCED11}"/>
    <hyperlink ref="M5" r:id="rId32" xr:uid="{C6260D56-3A46-48E8-B6E2-6A6B15F8D6FE}"/>
    <hyperlink ref="M6" r:id="rId33" display="14.F.5_x000a_Museum Security" xr:uid="{C6AC6FF5-3EE3-4C83-B5FB-C2728B95ED58}"/>
    <hyperlink ref="M7" r:id="rId34" display="14.F.5_x000a_Museum Security" xr:uid="{4469B448-A4C1-4718-A3C6-65BCFEC43234}"/>
    <hyperlink ref="M10" r:id="rId35" display="App G Fig G.5_x000a_Protection of NPS Museum Collections," xr:uid="{5C854908-024D-4CFC-93AA-A96D0915E909}"/>
    <hyperlink ref="M34" r:id="rId36" display="14.F.3_x000a_Museum Security" xr:uid="{902E748E-08CA-4C02-8D39-E7F72CAF5BCA}"/>
    <hyperlink ref="M37" r:id="rId37" display="14.F.3_x000a_Museum Security" xr:uid="{665F7E3B-7464-438B-BFFB-48C45808D7EA}"/>
    <hyperlink ref="M14" r:id="rId38" display="14.F.3_x000a_Museum Security" xr:uid="{4DDDA868-D5EB-44F7-B698-2F42B674E10A}"/>
    <hyperlink ref="M15" r:id="rId39" display="14.F.3_x000a_Museum Security" xr:uid="{9CD7F372-7259-4C8B-858E-1EBD6AC8823D}"/>
    <hyperlink ref="M16" r:id="rId40" display="14.F.3_x000a_Museum Security" xr:uid="{6DC45F17-D1FF-4DEB-9DAF-41CBDA7E3517}"/>
    <hyperlink ref="M20" r:id="rId41" display="MHII.2 _x000a_Accessioning," xr:uid="{6693F3E2-EDCC-48A4-A4B6-6516E55B1290}"/>
    <hyperlink ref="M18" r:id="rId42" display="14.F.3_x000a_Museum Security" xr:uid="{5F81B6C5-FBC5-43F8-84C3-EF431490CC38}"/>
    <hyperlink ref="M28" r:id="rId43" display="14.F.3_x000a_Museum Security" xr:uid="{221DD0B6-D63E-4044-BDCB-180DB556A44B}"/>
    <hyperlink ref="M29" r:id="rId44" display="14.F.3_x000a_Museum Security" xr:uid="{26DBB082-05AF-435E-B177-3E152219363A}"/>
    <hyperlink ref="M23" r:id="rId45" display="MHII.2 _x000a_Accessioning," xr:uid="{9352C229-2A67-4800-802E-8808A7598546}"/>
    <hyperlink ref="M24" r:id="rId46" xr:uid="{E6654C2F-0790-45D9-9ED7-B118CF1F1601}"/>
    <hyperlink ref="M31" r:id="rId47" display="14.F.3_x000a_Museum Security" xr:uid="{0D889C68-FE14-41A6-B281-96DB5E1DE320}"/>
    <hyperlink ref="M30" r:id="rId48" display="9.E.1_x000a_Museum Fire Protection" xr:uid="{D213B542-8DBD-4652-8219-C629C54F2449}"/>
    <hyperlink ref="M38" r:id="rId49" display="14.F.5_x000a_Museum Security" xr:uid="{4768AC56-3775-4C93-AE2D-F64AEB5D43F2}"/>
    <hyperlink ref="M47" r:id="rId50" display="14.F.10 (14.F.7 Draft 2021)_x000a_Museum Security" xr:uid="{06F64643-C10D-4F80-BA17-A67081DDC41B}"/>
    <hyperlink ref="M48" r:id="rId51" display="14.F.10 (14.F.7 Draft 2021)_x000a_Museum Security" xr:uid="{0594F4DB-17C9-4E8C-B1A3-B24610BD9F3A}"/>
    <hyperlink ref="M39" r:id="rId52" display="14.F.3_x000a_Museum Security" xr:uid="{D89B73C4-9B8C-48C7-9F7A-B3FDEFBF2FCE}"/>
    <hyperlink ref="M41" r:id="rId53" display="14.F.3_x000a_Museum Security" xr:uid="{6820716E-4D8B-4804-9ACC-700D7758C819}"/>
    <hyperlink ref="M42" r:id="rId54" display="14.F.3_x000a_Museum Security" xr:uid="{1480E161-5029-4448-9804-BADC97D66197}"/>
    <hyperlink ref="M43" r:id="rId55" display="14.F.3_x000a_Museum Security" xr:uid="{2536FA13-01F7-48D2-ADC5-9B4FB1F9AD56}"/>
    <hyperlink ref="M45" r:id="rId56" display="14.F.3_x000a_Museum Security" xr:uid="{996B709F-97EC-45AC-B83B-6F293ED9194A}"/>
    <hyperlink ref="M50" r:id="rId57" xr:uid="{8C4C2003-7A03-414D-A441-7841072F2E9D}"/>
    <hyperlink ref="M40" r:id="rId58" display="14.F.3_x000a_Museum Security" xr:uid="{838627FC-DBB1-4FC7-B046-57B9C3D19EBF}"/>
    <hyperlink ref="M36" r:id="rId59" display="14.F.3_x000a_Museum Security" xr:uid="{5CFBD1A4-8DF6-43A0-B0DA-DAE52224F8D0}"/>
    <hyperlink ref="M32" r:id="rId60" xr:uid="{0414A5A1-8152-4E2A-B564-1C6673102D86}"/>
    <hyperlink ref="M17" r:id="rId61" display="14.F.3_x000a_Museum Security" xr:uid="{71AE012B-8B21-42B8-AE5B-768BAD2CB33C}"/>
    <hyperlink ref="L17" r:id="rId62" xr:uid="{A362B9D5-C342-44C0-9F95-D1BCE5ED4E81}"/>
  </hyperlinks>
  <pageMargins left="0.7" right="0.7" top="0.75" bottom="0.75" header="0.3" footer="0.3"/>
  <pageSetup orientation="portrait" horizontalDpi="1200" verticalDpi="1200" r:id="rId6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C9F7-4D59-41ED-BB7B-1BAC236182B6}">
  <sheetPr codeName="Sheet13"/>
  <dimension ref="A1:O54"/>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47" bestFit="1" customWidth="1"/>
    <col min="2" max="2" width="108.36328125" style="25" customWidth="1"/>
    <col min="3" max="3" width="8.54296875" style="16" bestFit="1" customWidth="1"/>
    <col min="4" max="4" width="20" style="16" customWidth="1"/>
    <col min="5" max="5" width="10.1796875" style="23" customWidth="1"/>
    <col min="6" max="6" width="10.54296875" style="16" customWidth="1"/>
    <col min="7" max="7" width="14.1796875" style="16" customWidth="1"/>
    <col min="8" max="8" width="10.54296875" style="1" bestFit="1" customWidth="1"/>
    <col min="9" max="9" width="11.6328125" style="1" bestFit="1" customWidth="1"/>
    <col min="10" max="10" width="8.08984375" bestFit="1" customWidth="1"/>
    <col min="11" max="11" width="22.6328125" style="13" customWidth="1"/>
    <col min="12" max="12" width="8.90625" style="24" bestFit="1" customWidth="1"/>
    <col min="13" max="13" width="19.6328125" style="24" bestFit="1" customWidth="1"/>
    <col min="14" max="14" width="14.36328125" style="24" bestFit="1" customWidth="1"/>
    <col min="15" max="16384" width="8.90625" style="10"/>
  </cols>
  <sheetData>
    <row r="1" spans="1:14" s="341" customFormat="1" ht="28.75" customHeight="1" thickBot="1" x14ac:dyDescent="0.4">
      <c r="B1" s="485" t="s">
        <v>435</v>
      </c>
      <c r="C1" s="486"/>
      <c r="D1" s="486"/>
      <c r="E1" s="486"/>
      <c r="F1" s="486"/>
      <c r="G1" s="486"/>
      <c r="H1" s="486"/>
      <c r="I1" s="486"/>
      <c r="J1" s="486"/>
      <c r="K1" s="486"/>
      <c r="L1" s="486"/>
      <c r="M1" s="486"/>
      <c r="N1" s="487"/>
    </row>
    <row r="2" spans="1:14" s="32" customFormat="1" ht="12.65" customHeight="1" thickBot="1" x14ac:dyDescent="0.35">
      <c r="A2" s="585" t="s">
        <v>361</v>
      </c>
      <c r="B2" s="364" t="s">
        <v>494</v>
      </c>
      <c r="C2" s="107" t="s">
        <v>77</v>
      </c>
      <c r="D2" s="600" t="s">
        <v>76</v>
      </c>
      <c r="E2" s="601"/>
      <c r="F2" s="601"/>
      <c r="G2" s="601"/>
      <c r="H2" s="601"/>
      <c r="I2" s="601"/>
      <c r="J2" s="602"/>
      <c r="K2" s="588" t="s">
        <v>172</v>
      </c>
      <c r="L2" s="608" t="s">
        <v>75</v>
      </c>
      <c r="M2" s="613"/>
      <c r="N2" s="609"/>
    </row>
    <row r="3" spans="1:14"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620" t="s">
        <v>325</v>
      </c>
      <c r="N3" s="621"/>
    </row>
    <row r="4" spans="1:14" s="12" customFormat="1" ht="15" thickBot="1" x14ac:dyDescent="0.4">
      <c r="A4" s="49"/>
      <c r="B4" s="593" t="s">
        <v>95</v>
      </c>
      <c r="C4" s="594"/>
      <c r="D4" s="594"/>
      <c r="E4" s="594"/>
      <c r="F4" s="594"/>
      <c r="G4" s="594"/>
      <c r="H4" s="594"/>
      <c r="I4" s="594"/>
      <c r="J4" s="594"/>
      <c r="K4" s="594"/>
      <c r="L4" s="594"/>
      <c r="M4" s="594"/>
      <c r="N4" s="595"/>
    </row>
    <row r="5" spans="1:14" ht="25.5" thickBot="1" x14ac:dyDescent="0.35">
      <c r="A5" s="121">
        <v>1</v>
      </c>
      <c r="B5" s="241" t="s">
        <v>430</v>
      </c>
      <c r="C5" s="286"/>
      <c r="D5" s="390"/>
      <c r="E5" s="288"/>
      <c r="F5" s="288"/>
      <c r="G5" s="382"/>
      <c r="H5" s="383"/>
      <c r="I5" s="383"/>
      <c r="J5" s="463"/>
      <c r="K5" s="278"/>
      <c r="L5" s="155"/>
      <c r="M5" s="434" t="s">
        <v>575</v>
      </c>
      <c r="N5" s="435"/>
    </row>
    <row r="6" spans="1:14" ht="25.5" thickBot="1" x14ac:dyDescent="0.35">
      <c r="A6" s="121">
        <v>2</v>
      </c>
      <c r="B6" s="241" t="s">
        <v>523</v>
      </c>
      <c r="C6" s="286"/>
      <c r="D6" s="390"/>
      <c r="E6" s="321" t="str">
        <f t="shared" ref="E6" si="0">IF(C6="No","Critical","")</f>
        <v/>
      </c>
      <c r="F6" s="288"/>
      <c r="G6" s="382"/>
      <c r="H6" s="383"/>
      <c r="I6" s="383"/>
      <c r="J6" s="463"/>
      <c r="K6" s="278"/>
      <c r="L6" s="155"/>
      <c r="M6" s="434" t="s">
        <v>576</v>
      </c>
      <c r="N6" s="435"/>
    </row>
    <row r="7" spans="1:14" ht="25.25" customHeight="1" thickBot="1" x14ac:dyDescent="0.35">
      <c r="A7" s="247">
        <v>3</v>
      </c>
      <c r="B7" s="241" t="s">
        <v>421</v>
      </c>
      <c r="C7" s="310"/>
      <c r="D7" s="393"/>
      <c r="E7" s="288"/>
      <c r="F7" s="395"/>
      <c r="G7" s="387"/>
      <c r="H7" s="388"/>
      <c r="I7" s="388"/>
      <c r="J7" s="464"/>
      <c r="K7" s="333"/>
      <c r="L7" s="245"/>
      <c r="M7" s="438" t="s">
        <v>577</v>
      </c>
      <c r="N7" s="435" t="s">
        <v>575</v>
      </c>
    </row>
    <row r="8" spans="1:14" ht="25.5" thickBot="1" x14ac:dyDescent="0.35">
      <c r="A8" s="121">
        <v>4</v>
      </c>
      <c r="B8" s="241" t="s">
        <v>422</v>
      </c>
      <c r="C8" s="286"/>
      <c r="D8" s="390"/>
      <c r="E8" s="288"/>
      <c r="F8" s="288"/>
      <c r="G8" s="382"/>
      <c r="H8" s="382"/>
      <c r="I8" s="382"/>
      <c r="J8" s="461"/>
      <c r="K8" s="278"/>
      <c r="L8" s="155"/>
      <c r="M8" s="434" t="s">
        <v>575</v>
      </c>
      <c r="N8" s="435"/>
    </row>
    <row r="9" spans="1:14" s="31" customFormat="1" ht="38" thickBot="1" x14ac:dyDescent="0.35">
      <c r="A9" s="121">
        <v>5</v>
      </c>
      <c r="B9" s="241" t="s">
        <v>321</v>
      </c>
      <c r="C9" s="286"/>
      <c r="D9" s="390"/>
      <c r="E9" s="288"/>
      <c r="F9" s="288"/>
      <c r="G9" s="382"/>
      <c r="H9" s="383"/>
      <c r="I9" s="383"/>
      <c r="J9" s="463"/>
      <c r="K9" s="334"/>
      <c r="L9" s="170"/>
      <c r="M9" s="434" t="s">
        <v>578</v>
      </c>
      <c r="N9" s="435"/>
    </row>
    <row r="10" spans="1:14" ht="25.5" thickBot="1" x14ac:dyDescent="0.35">
      <c r="A10" s="121">
        <v>6</v>
      </c>
      <c r="B10" s="241" t="s">
        <v>423</v>
      </c>
      <c r="C10" s="286"/>
      <c r="D10" s="391"/>
      <c r="E10" s="288"/>
      <c r="F10" s="288"/>
      <c r="G10" s="386"/>
      <c r="H10" s="383"/>
      <c r="I10" s="383"/>
      <c r="J10" s="463"/>
      <c r="K10" s="278"/>
      <c r="L10" s="155"/>
      <c r="M10" s="429" t="s">
        <v>579</v>
      </c>
      <c r="N10" s="435"/>
    </row>
    <row r="11" spans="1:14" ht="26.5" thickBot="1" x14ac:dyDescent="0.35">
      <c r="A11" s="121">
        <v>7</v>
      </c>
      <c r="B11" s="241" t="s">
        <v>424</v>
      </c>
      <c r="C11" s="286"/>
      <c r="D11" s="390"/>
      <c r="E11" s="288"/>
      <c r="F11" s="288"/>
      <c r="G11" s="383"/>
      <c r="H11" s="383"/>
      <c r="I11" s="383"/>
      <c r="J11" s="463"/>
      <c r="K11" s="335"/>
      <c r="L11" s="155"/>
      <c r="M11" s="429" t="s">
        <v>580</v>
      </c>
      <c r="N11" s="435"/>
    </row>
    <row r="12" spans="1:14" ht="25.5" thickBot="1" x14ac:dyDescent="0.35">
      <c r="A12" s="121">
        <v>8</v>
      </c>
      <c r="B12" s="241" t="s">
        <v>426</v>
      </c>
      <c r="C12" s="286"/>
      <c r="D12" s="390"/>
      <c r="E12" s="288"/>
      <c r="F12" s="288"/>
      <c r="G12" s="382"/>
      <c r="H12" s="383"/>
      <c r="I12" s="383"/>
      <c r="J12" s="463"/>
      <c r="K12" s="289"/>
      <c r="L12" s="155"/>
      <c r="M12" s="434" t="s">
        <v>581</v>
      </c>
      <c r="N12" s="435"/>
    </row>
    <row r="13" spans="1:14" customFormat="1" ht="25.5" thickBot="1" x14ac:dyDescent="0.4">
      <c r="A13" s="121">
        <v>9</v>
      </c>
      <c r="B13" s="241" t="s">
        <v>425</v>
      </c>
      <c r="C13" s="286"/>
      <c r="D13" s="390"/>
      <c r="E13" s="288"/>
      <c r="F13" s="288"/>
      <c r="G13" s="382"/>
      <c r="H13" s="383"/>
      <c r="I13" s="383"/>
      <c r="J13" s="463"/>
      <c r="K13" s="289"/>
      <c r="L13" s="155"/>
      <c r="M13" s="434" t="s">
        <v>581</v>
      </c>
      <c r="N13" s="435"/>
    </row>
    <row r="14" spans="1:14" ht="25.5" thickBot="1" x14ac:dyDescent="0.35">
      <c r="A14" s="121">
        <v>10</v>
      </c>
      <c r="B14" s="223" t="s">
        <v>322</v>
      </c>
      <c r="C14" s="286"/>
      <c r="D14" s="390"/>
      <c r="E14" s="288"/>
      <c r="F14" s="288"/>
      <c r="G14" s="382"/>
      <c r="H14" s="383"/>
      <c r="I14" s="383"/>
      <c r="J14" s="463"/>
      <c r="K14" s="289"/>
      <c r="L14" s="155"/>
      <c r="M14" s="434" t="s">
        <v>581</v>
      </c>
      <c r="N14" s="435"/>
    </row>
    <row r="15" spans="1:14" ht="25.5" thickBot="1" x14ac:dyDescent="0.35">
      <c r="A15" s="121">
        <v>11</v>
      </c>
      <c r="B15" s="241" t="s">
        <v>427</v>
      </c>
      <c r="C15" s="286"/>
      <c r="D15" s="390"/>
      <c r="E15" s="288"/>
      <c r="F15" s="288"/>
      <c r="G15" s="382"/>
      <c r="H15" s="383"/>
      <c r="I15" s="383"/>
      <c r="J15" s="463"/>
      <c r="K15" s="278"/>
      <c r="L15" s="155"/>
      <c r="M15" s="434" t="s">
        <v>581</v>
      </c>
      <c r="N15" s="435"/>
    </row>
    <row r="16" spans="1:14" ht="25.5" thickBot="1" x14ac:dyDescent="0.35">
      <c r="A16" s="121">
        <v>12</v>
      </c>
      <c r="B16" s="241" t="s">
        <v>428</v>
      </c>
      <c r="C16" s="286"/>
      <c r="D16" s="391"/>
      <c r="E16" s="288"/>
      <c r="F16" s="288"/>
      <c r="G16" s="382"/>
      <c r="H16" s="383"/>
      <c r="I16" s="383"/>
      <c r="J16" s="463"/>
      <c r="K16" s="335"/>
      <c r="L16" s="155"/>
      <c r="M16" s="434" t="s">
        <v>581</v>
      </c>
      <c r="N16" s="435"/>
    </row>
    <row r="17" spans="1:14" ht="25.5" thickBot="1" x14ac:dyDescent="0.35">
      <c r="A17" s="121">
        <v>13</v>
      </c>
      <c r="B17" s="241" t="s">
        <v>429</v>
      </c>
      <c r="C17" s="286"/>
      <c r="D17" s="390"/>
      <c r="E17" s="288"/>
      <c r="F17" s="288"/>
      <c r="G17" s="382"/>
      <c r="H17" s="383"/>
      <c r="I17" s="383"/>
      <c r="J17" s="463"/>
      <c r="K17" s="335"/>
      <c r="L17" s="155"/>
      <c r="M17" s="434" t="s">
        <v>581</v>
      </c>
      <c r="N17" s="435"/>
    </row>
    <row r="18" spans="1:14" customFormat="1" ht="26.5" thickBot="1" x14ac:dyDescent="0.4">
      <c r="A18" s="121">
        <v>14</v>
      </c>
      <c r="B18" s="241" t="s">
        <v>431</v>
      </c>
      <c r="C18" s="286"/>
      <c r="D18" s="390"/>
      <c r="E18" s="288"/>
      <c r="F18" s="288"/>
      <c r="G18" s="382"/>
      <c r="H18" s="383"/>
      <c r="I18" s="383"/>
      <c r="J18" s="463"/>
      <c r="K18" s="289"/>
      <c r="L18" s="155"/>
      <c r="M18" s="434" t="s">
        <v>582</v>
      </c>
      <c r="N18" s="435"/>
    </row>
    <row r="19" spans="1:14" customFormat="1" x14ac:dyDescent="0.35">
      <c r="A19" s="47"/>
      <c r="B19" s="29"/>
      <c r="C19" s="16"/>
      <c r="D19" s="9"/>
      <c r="E19" s="26"/>
      <c r="F19" s="9"/>
      <c r="G19" s="6"/>
      <c r="H19" s="9"/>
      <c r="I19" s="9"/>
      <c r="J19" s="9"/>
      <c r="K19" s="6"/>
      <c r="L19" s="45"/>
      <c r="M19" s="24"/>
      <c r="N19" s="24"/>
    </row>
    <row r="20" spans="1:14" x14ac:dyDescent="0.35">
      <c r="D20" s="6"/>
      <c r="E20" s="89"/>
      <c r="F20" s="9"/>
      <c r="G20" s="6"/>
      <c r="H20" s="33"/>
      <c r="I20" s="33"/>
      <c r="J20" s="36"/>
    </row>
    <row r="21" spans="1:14" x14ac:dyDescent="0.35">
      <c r="B21" s="151" t="s">
        <v>475</v>
      </c>
      <c r="C21" s="153"/>
      <c r="D21" s="6"/>
      <c r="E21" s="89"/>
      <c r="F21" s="9"/>
      <c r="G21" s="6"/>
      <c r="H21" s="33"/>
      <c r="I21" s="33"/>
      <c r="J21" s="36"/>
    </row>
    <row r="22" spans="1:14" ht="14" x14ac:dyDescent="0.3">
      <c r="B22" s="37" t="s">
        <v>84</v>
      </c>
      <c r="C22" s="41">
        <f>COUNTIF(C4:C19,"Yes")</f>
        <v>0</v>
      </c>
      <c r="F22" s="9"/>
      <c r="G22" s="6"/>
      <c r="H22" s="16"/>
      <c r="I22" s="16"/>
      <c r="J22" s="16"/>
    </row>
    <row r="23" spans="1:14" ht="14" x14ac:dyDescent="0.3">
      <c r="B23" s="37" t="s">
        <v>85</v>
      </c>
      <c r="C23" s="41">
        <f>COUNTIF(C4:C19,"No")</f>
        <v>0</v>
      </c>
      <c r="D23" s="27"/>
      <c r="E23" s="27"/>
      <c r="F23" s="9"/>
      <c r="G23" s="6"/>
      <c r="H23" s="27"/>
      <c r="I23" s="27"/>
      <c r="J23" s="27"/>
    </row>
    <row r="24" spans="1:14" x14ac:dyDescent="0.35">
      <c r="B24" s="37" t="s">
        <v>86</v>
      </c>
      <c r="C24" s="41">
        <f>COUNTIF(C4:C19,"NA")</f>
        <v>0</v>
      </c>
      <c r="D24" s="6"/>
      <c r="E24" s="89"/>
      <c r="F24" s="9"/>
      <c r="G24" s="6"/>
      <c r="H24" s="33"/>
      <c r="I24" s="33"/>
      <c r="J24" s="36"/>
    </row>
    <row r="25" spans="1:14" x14ac:dyDescent="0.35">
      <c r="B25" s="37" t="s">
        <v>87</v>
      </c>
      <c r="C25" s="41">
        <f>COUNTIF(C4:C19,"Unknown")</f>
        <v>0</v>
      </c>
      <c r="D25" s="6"/>
      <c r="E25" s="89"/>
      <c r="F25" s="9"/>
      <c r="G25" s="6"/>
      <c r="H25" s="33"/>
      <c r="I25" s="33"/>
      <c r="J25" s="36"/>
    </row>
    <row r="26" spans="1:14" s="16" customFormat="1" x14ac:dyDescent="0.35">
      <c r="A26" s="46"/>
      <c r="D26" s="6"/>
      <c r="E26" s="89"/>
      <c r="G26" s="6"/>
      <c r="H26" s="33"/>
      <c r="I26" s="33"/>
      <c r="J26" s="36"/>
      <c r="K26" s="23"/>
      <c r="L26" s="23"/>
      <c r="M26" s="186"/>
      <c r="N26" s="23"/>
    </row>
    <row r="27" spans="1:14" s="16" customFormat="1" x14ac:dyDescent="0.35">
      <c r="A27" s="46"/>
      <c r="B27" s="151" t="s">
        <v>296</v>
      </c>
      <c r="C27" s="142"/>
      <c r="D27" s="142"/>
      <c r="E27" s="143"/>
      <c r="G27" s="6"/>
      <c r="H27" s="33"/>
      <c r="I27" s="33"/>
      <c r="J27" s="36"/>
      <c r="K27" s="23"/>
      <c r="L27" s="23"/>
      <c r="M27" s="186"/>
      <c r="N27" s="23"/>
    </row>
    <row r="28" spans="1:14" s="16" customFormat="1" x14ac:dyDescent="0.35">
      <c r="A28" s="46"/>
      <c r="B28" s="603" t="s">
        <v>292</v>
      </c>
      <c r="C28" s="603"/>
      <c r="D28" s="603"/>
      <c r="E28" s="100">
        <f>COUNTIF(E4:E19,"Critical")</f>
        <v>0</v>
      </c>
      <c r="G28" s="6"/>
      <c r="H28" s="33"/>
      <c r="I28" s="33"/>
      <c r="J28" s="36"/>
      <c r="K28" s="23"/>
      <c r="L28" s="23"/>
      <c r="M28" s="186"/>
      <c r="N28" s="23"/>
    </row>
    <row r="29" spans="1:14" s="16" customFormat="1" x14ac:dyDescent="0.35">
      <c r="A29" s="46"/>
      <c r="B29" s="605" t="s">
        <v>293</v>
      </c>
      <c r="C29" s="606"/>
      <c r="D29" s="607"/>
      <c r="E29" s="106">
        <f>COUNTIF(E4:E19,"High")</f>
        <v>0</v>
      </c>
      <c r="G29" s="6"/>
      <c r="H29" s="33"/>
      <c r="I29" s="33"/>
      <c r="J29" s="36"/>
      <c r="K29" s="23"/>
      <c r="L29" s="23"/>
      <c r="M29" s="186"/>
      <c r="N29" s="23"/>
    </row>
    <row r="30" spans="1:14" s="16" customFormat="1" x14ac:dyDescent="0.35">
      <c r="A30" s="46"/>
      <c r="B30" s="604" t="s">
        <v>294</v>
      </c>
      <c r="C30" s="604"/>
      <c r="D30" s="604"/>
      <c r="E30" s="98">
        <f>COUNTIF(E4:E19,"Medium")</f>
        <v>0</v>
      </c>
      <c r="G30" s="6"/>
      <c r="H30" s="33"/>
      <c r="I30" s="33"/>
      <c r="J30" s="36"/>
      <c r="K30" s="23"/>
      <c r="L30" s="23"/>
      <c r="M30" s="186"/>
      <c r="N30" s="23"/>
    </row>
    <row r="31" spans="1:14" s="16" customFormat="1" x14ac:dyDescent="0.35">
      <c r="A31" s="46"/>
      <c r="B31" s="596" t="s">
        <v>295</v>
      </c>
      <c r="C31" s="596"/>
      <c r="D31" s="596"/>
      <c r="E31" s="99">
        <f>COUNTIF(E4:E19,"Low")</f>
        <v>0</v>
      </c>
      <c r="G31" s="6"/>
      <c r="H31" s="33"/>
      <c r="I31" s="33"/>
      <c r="J31" s="36"/>
      <c r="K31" s="23"/>
      <c r="L31" s="23"/>
      <c r="M31" s="186"/>
      <c r="N31" s="23"/>
    </row>
    <row r="32" spans="1:14" x14ac:dyDescent="0.35">
      <c r="D32" s="6"/>
      <c r="E32" s="89"/>
      <c r="F32" s="9"/>
      <c r="G32" s="6"/>
      <c r="H32" s="33"/>
      <c r="I32" s="33"/>
      <c r="J32" s="36"/>
    </row>
    <row r="33" spans="1:15" x14ac:dyDescent="0.35">
      <c r="B33" s="151" t="s">
        <v>291</v>
      </c>
      <c r="C33" s="142"/>
      <c r="D33" s="142"/>
      <c r="E33" s="141"/>
      <c r="F33" s="171"/>
      <c r="G33" s="6"/>
      <c r="H33" s="33"/>
      <c r="I33" s="33"/>
      <c r="J33" s="36"/>
    </row>
    <row r="34" spans="1:15" x14ac:dyDescent="0.35">
      <c r="B34" s="597" t="s">
        <v>100</v>
      </c>
      <c r="C34" s="598"/>
      <c r="D34" s="598"/>
      <c r="E34" s="599"/>
      <c r="F34" s="59">
        <f>COUNTIF(F4:F19,"Immediate")</f>
        <v>0</v>
      </c>
      <c r="G34" s="6"/>
      <c r="H34" s="33"/>
      <c r="I34" s="33"/>
      <c r="J34" s="36"/>
      <c r="L34" s="13"/>
      <c r="M34" s="236"/>
      <c r="N34" s="13"/>
    </row>
    <row r="35" spans="1:15" x14ac:dyDescent="0.35">
      <c r="B35" s="597" t="s">
        <v>101</v>
      </c>
      <c r="C35" s="598"/>
      <c r="D35" s="598"/>
      <c r="E35" s="599"/>
      <c r="F35" s="59">
        <f>COUNTIF(F4:F19,"Intermediate")</f>
        <v>0</v>
      </c>
      <c r="G35" s="6"/>
      <c r="H35" s="33"/>
      <c r="I35" s="33"/>
      <c r="J35" s="36"/>
      <c r="L35" s="13"/>
      <c r="M35" s="236"/>
      <c r="N35" s="13"/>
    </row>
    <row r="36" spans="1:15" x14ac:dyDescent="0.35">
      <c r="B36" s="597" t="s">
        <v>102</v>
      </c>
      <c r="C36" s="598"/>
      <c r="D36" s="598"/>
      <c r="E36" s="599"/>
      <c r="F36" s="59">
        <f>COUNTIF(F4:F19,"Long-Term")</f>
        <v>0</v>
      </c>
      <c r="G36" s="6"/>
      <c r="H36" s="33"/>
      <c r="I36" s="33"/>
      <c r="J36" s="36"/>
      <c r="L36" s="13"/>
      <c r="M36" s="236"/>
      <c r="N36" s="13"/>
    </row>
    <row r="37" spans="1:15" x14ac:dyDescent="0.35">
      <c r="C37" s="10"/>
      <c r="D37" s="6"/>
      <c r="E37" s="89"/>
      <c r="F37" s="9"/>
      <c r="G37" s="6"/>
      <c r="H37" s="33"/>
      <c r="I37" s="33"/>
      <c r="J37" s="36"/>
    </row>
    <row r="38" spans="1:15" x14ac:dyDescent="0.35">
      <c r="B38" s="610" t="s">
        <v>164</v>
      </c>
      <c r="C38" s="611"/>
      <c r="D38" s="611"/>
      <c r="E38" s="611"/>
      <c r="F38" s="611"/>
      <c r="G38" s="612"/>
      <c r="H38" s="144">
        <f>COUNTIF(H4:H19,"Needed")</f>
        <v>0</v>
      </c>
      <c r="I38" s="33"/>
      <c r="J38" s="36"/>
      <c r="L38" s="13"/>
      <c r="M38" s="236"/>
      <c r="N38" s="13"/>
    </row>
    <row r="39" spans="1:15" x14ac:dyDescent="0.35">
      <c r="B39" s="610" t="s">
        <v>170</v>
      </c>
      <c r="C39" s="611"/>
      <c r="D39" s="611"/>
      <c r="E39" s="611"/>
      <c r="F39" s="611"/>
      <c r="G39" s="611"/>
      <c r="H39" s="612"/>
      <c r="I39" s="145">
        <f>COUNTIF(I4:I19,"Needed")</f>
        <v>0</v>
      </c>
      <c r="J39" s="36"/>
      <c r="L39" s="13"/>
      <c r="M39" s="236"/>
      <c r="N39" s="13"/>
    </row>
    <row r="40" spans="1:15" ht="13" x14ac:dyDescent="0.3">
      <c r="B40" s="610" t="s">
        <v>752</v>
      </c>
      <c r="C40" s="611"/>
      <c r="D40" s="611"/>
      <c r="E40" s="611"/>
      <c r="F40" s="611"/>
      <c r="G40" s="611"/>
      <c r="H40" s="611"/>
      <c r="I40" s="612"/>
      <c r="J40" s="473">
        <f>SUM(J5:J18)</f>
        <v>0</v>
      </c>
      <c r="K40" s="361"/>
      <c r="L40" s="361"/>
      <c r="M40" s="361"/>
      <c r="N40" s="361"/>
    </row>
    <row r="41" spans="1:15" x14ac:dyDescent="0.35">
      <c r="D41" s="6"/>
      <c r="E41" s="89"/>
      <c r="F41" s="9"/>
      <c r="G41" s="6"/>
      <c r="H41" s="33"/>
      <c r="I41" s="33"/>
      <c r="J41" s="36"/>
    </row>
    <row r="42" spans="1:15" x14ac:dyDescent="0.35">
      <c r="D42" s="6"/>
      <c r="E42" s="89"/>
      <c r="F42" s="9"/>
      <c r="G42" s="6"/>
      <c r="H42" s="33"/>
      <c r="I42" s="33"/>
      <c r="J42" s="36"/>
    </row>
    <row r="43" spans="1:15" s="361" customFormat="1" ht="13" x14ac:dyDescent="0.35">
      <c r="B43" s="519" t="s">
        <v>744</v>
      </c>
      <c r="C43" s="519"/>
      <c r="D43" s="519"/>
      <c r="E43" s="519"/>
      <c r="F43" s="519"/>
      <c r="G43" s="519"/>
      <c r="H43" s="519"/>
      <c r="I43" s="519"/>
      <c r="J43" s="519"/>
      <c r="K43" s="519"/>
      <c r="L43" s="519"/>
      <c r="M43" s="519"/>
      <c r="N43" s="519"/>
      <c r="O43" s="358"/>
    </row>
    <row r="44" spans="1:15" s="361" customFormat="1" ht="13" x14ac:dyDescent="0.35">
      <c r="B44" s="4"/>
      <c r="O44" s="358"/>
    </row>
    <row r="45" spans="1:15" customFormat="1" x14ac:dyDescent="0.35">
      <c r="A45" s="47"/>
      <c r="B45" s="492" t="s">
        <v>750</v>
      </c>
      <c r="C45" s="493"/>
      <c r="D45" s="493"/>
      <c r="E45" s="493"/>
      <c r="F45" s="493"/>
      <c r="G45" s="493"/>
      <c r="H45" s="493"/>
      <c r="I45" s="493"/>
      <c r="J45" s="493"/>
      <c r="K45" s="493"/>
      <c r="L45" s="493"/>
      <c r="M45" s="493"/>
      <c r="N45" s="494"/>
    </row>
    <row r="46" spans="1:15" x14ac:dyDescent="0.35">
      <c r="D46" s="6"/>
      <c r="E46" s="89"/>
      <c r="F46" s="9"/>
      <c r="G46" s="6"/>
      <c r="H46" s="33"/>
      <c r="I46" s="33"/>
      <c r="J46" s="36"/>
    </row>
    <row r="47" spans="1:15" ht="14" x14ac:dyDescent="0.3">
      <c r="D47" s="10"/>
      <c r="E47" s="24"/>
      <c r="F47" s="9"/>
      <c r="G47" s="6"/>
      <c r="H47" s="10"/>
      <c r="I47" s="10"/>
      <c r="J47" s="10"/>
    </row>
    <row r="48" spans="1:15" x14ac:dyDescent="0.35">
      <c r="D48" s="6"/>
      <c r="E48" s="89"/>
      <c r="F48" s="9"/>
      <c r="H48" s="33"/>
      <c r="I48" s="33"/>
      <c r="J48" s="36"/>
    </row>
    <row r="49" spans="3:10" x14ac:dyDescent="0.35">
      <c r="C49" s="22"/>
      <c r="F49" s="9"/>
      <c r="H49" s="33"/>
      <c r="I49" s="33"/>
      <c r="J49" s="36"/>
    </row>
    <row r="50" spans="3:10" x14ac:dyDescent="0.35">
      <c r="F50" s="9"/>
    </row>
    <row r="51" spans="3:10" x14ac:dyDescent="0.35">
      <c r="F51" s="9"/>
    </row>
    <row r="52" spans="3:10" x14ac:dyDescent="0.35">
      <c r="F52" s="9"/>
    </row>
    <row r="54" spans="3:10" x14ac:dyDescent="0.35">
      <c r="C54" s="19"/>
    </row>
  </sheetData>
  <sheetProtection sheet="1" objects="1" scenarios="1" sort="0" autoFilter="0"/>
  <mergeCells count="19">
    <mergeCell ref="B43:N43"/>
    <mergeCell ref="B1:N1"/>
    <mergeCell ref="B45:N45"/>
    <mergeCell ref="L2:N2"/>
    <mergeCell ref="M3:N3"/>
    <mergeCell ref="B40:I40"/>
    <mergeCell ref="A2:A3"/>
    <mergeCell ref="B39:H39"/>
    <mergeCell ref="B31:D31"/>
    <mergeCell ref="B34:E34"/>
    <mergeCell ref="B35:E35"/>
    <mergeCell ref="B36:E36"/>
    <mergeCell ref="B38:G38"/>
    <mergeCell ref="B4:N4"/>
    <mergeCell ref="B28:D28"/>
    <mergeCell ref="B29:D29"/>
    <mergeCell ref="B30:D30"/>
    <mergeCell ref="K2:K3"/>
    <mergeCell ref="D2:J2"/>
  </mergeCells>
  <conditionalFormatting sqref="H23:J25 H41:J42 I38:J38 J39 H32:J37 H46:J1048576 H4:J21">
    <cfRule type="cellIs" dxfId="202" priority="489" operator="equal">
      <formula>"NA"</formula>
    </cfRule>
    <cfRule type="cellIs" dxfId="201" priority="490" operator="equal">
      <formula>"Unknown"</formula>
    </cfRule>
    <cfRule type="cellIs" dxfId="200" priority="491" operator="equal">
      <formula>"Yes"</formula>
    </cfRule>
    <cfRule type="cellIs" dxfId="199" priority="492" operator="equal">
      <formula>"No"</formula>
    </cfRule>
  </conditionalFormatting>
  <conditionalFormatting sqref="C46:C1048576">
    <cfRule type="cellIs" dxfId="198" priority="481" operator="equal">
      <formula>"NA"</formula>
    </cfRule>
    <cfRule type="cellIs" dxfId="197" priority="482" operator="equal">
      <formula>"Unknown"</formula>
    </cfRule>
    <cfRule type="cellIs" dxfId="196" priority="483" operator="equal">
      <formula>"Yes"</formula>
    </cfRule>
    <cfRule type="cellIs" dxfId="195" priority="484" operator="equal">
      <formula>"No"</formula>
    </cfRule>
  </conditionalFormatting>
  <conditionalFormatting sqref="C41:C42 C32:C33 C46:C1048576 C4:C25">
    <cfRule type="cellIs" dxfId="194" priority="473" operator="equal">
      <formula>"NA"</formula>
    </cfRule>
    <cfRule type="cellIs" dxfId="193" priority="474" operator="equal">
      <formula>"Unknown"</formula>
    </cfRule>
    <cfRule type="cellIs" dxfId="192" priority="475" operator="equal">
      <formula>"Yes"</formula>
    </cfRule>
    <cfRule type="cellIs" dxfId="191" priority="476" operator="equal">
      <formula>"No"</formula>
    </cfRule>
  </conditionalFormatting>
  <conditionalFormatting sqref="H48:J48">
    <cfRule type="cellIs" dxfId="190" priority="423" operator="equal">
      <formula>"NA"</formula>
    </cfRule>
    <cfRule type="cellIs" dxfId="189" priority="424" operator="equal">
      <formula>"NA"</formula>
    </cfRule>
    <cfRule type="cellIs" dxfId="188" priority="425" operator="equal">
      <formula>"Unknown"</formula>
    </cfRule>
    <cfRule type="cellIs" dxfId="187" priority="426" operator="equal">
      <formula>"Yes"</formula>
    </cfRule>
    <cfRule type="cellIs" dxfId="186" priority="427" operator="equal">
      <formula>"No"</formula>
    </cfRule>
  </conditionalFormatting>
  <conditionalFormatting sqref="D2:E2 F41:F42 F32:F37 F19:G25 D4:G4 F46:F1048576 D18:G18 D12:D17 E7:F17 F6 E5:F5 D5:D10 G5:G17">
    <cfRule type="cellIs" dxfId="185" priority="412" operator="equal">
      <formula>"Long-Term"</formula>
    </cfRule>
    <cfRule type="cellIs" dxfId="184" priority="413" operator="equal">
      <formula>"Intermediate"</formula>
    </cfRule>
    <cfRule type="cellIs" dxfId="183" priority="414" operator="equal">
      <formula>"Immediate"</formula>
    </cfRule>
  </conditionalFormatting>
  <conditionalFormatting sqref="C2:C3">
    <cfRule type="cellIs" dxfId="182" priority="341" operator="equal">
      <formula>"NA"</formula>
    </cfRule>
    <cfRule type="cellIs" dxfId="181" priority="342" operator="equal">
      <formula>"Unknown"</formula>
    </cfRule>
    <cfRule type="cellIs" dxfId="180" priority="343" operator="equal">
      <formula>"Yes"</formula>
    </cfRule>
    <cfRule type="cellIs" dxfId="179" priority="344" operator="equal">
      <formula>"No"</formula>
    </cfRule>
  </conditionalFormatting>
  <conditionalFormatting sqref="C2:C3">
    <cfRule type="cellIs" dxfId="178" priority="337" operator="equal">
      <formula>"NA"</formula>
    </cfRule>
    <cfRule type="cellIs" dxfId="177" priority="338" operator="equal">
      <formula>"Unknown"</formula>
    </cfRule>
    <cfRule type="cellIs" dxfId="176" priority="339" operator="equal">
      <formula>"Yes"</formula>
    </cfRule>
    <cfRule type="cellIs" dxfId="175" priority="340" operator="equal">
      <formula>"No"</formula>
    </cfRule>
  </conditionalFormatting>
  <conditionalFormatting sqref="D2:E2">
    <cfRule type="cellIs" dxfId="174" priority="329" operator="equal">
      <formula>"NA"</formula>
    </cfRule>
    <cfRule type="cellIs" dxfId="173" priority="330" operator="equal">
      <formula>"Unknown"</formula>
    </cfRule>
    <cfRule type="cellIs" dxfId="172" priority="331" operator="equal">
      <formula>"Yes"</formula>
    </cfRule>
    <cfRule type="cellIs" dxfId="171" priority="332" operator="equal">
      <formula>"No"</formula>
    </cfRule>
  </conditionalFormatting>
  <conditionalFormatting sqref="G41:G42 G32:G37 G46:G1048576">
    <cfRule type="cellIs" dxfId="170" priority="315" operator="equal">
      <formula>"Long-Term"</formula>
    </cfRule>
    <cfRule type="cellIs" dxfId="169" priority="316" operator="equal">
      <formula>"Intermediate"</formula>
    </cfRule>
    <cfRule type="cellIs" dxfId="168" priority="317" operator="equal">
      <formula>"Immediate"</formula>
    </cfRule>
  </conditionalFormatting>
  <conditionalFormatting sqref="D37:E37 D32:E33 D19:E25 D41:E42 D46:E1048576">
    <cfRule type="cellIs" dxfId="167" priority="294" operator="equal">
      <formula>"Long-Term"</formula>
    </cfRule>
    <cfRule type="cellIs" dxfId="166" priority="295" operator="equal">
      <formula>"Intermediate"</formula>
    </cfRule>
    <cfRule type="cellIs" dxfId="165" priority="296" operator="equal">
      <formula>"Immediate"</formula>
    </cfRule>
  </conditionalFormatting>
  <conditionalFormatting sqref="D11">
    <cfRule type="cellIs" dxfId="164" priority="291" operator="equal">
      <formula>"Long-Term"</formula>
    </cfRule>
    <cfRule type="cellIs" dxfId="163" priority="292" operator="equal">
      <formula>"Intermediate"</formula>
    </cfRule>
    <cfRule type="cellIs" dxfId="162" priority="293" operator="equal">
      <formula>"Immediate"</formula>
    </cfRule>
  </conditionalFormatting>
  <conditionalFormatting sqref="E2 E32:E33 E37 E41:E42 E46:E1048576 E7:E25 E4:E5">
    <cfRule type="cellIs" dxfId="161" priority="280" operator="equal">
      <formula>"High"</formula>
    </cfRule>
  </conditionalFormatting>
  <conditionalFormatting sqref="F3">
    <cfRule type="cellIs" dxfId="160" priority="277" operator="equal">
      <formula>"Long-Term"</formula>
    </cfRule>
    <cfRule type="cellIs" dxfId="159" priority="278" operator="equal">
      <formula>"Intermediate"</formula>
    </cfRule>
    <cfRule type="cellIs" dxfId="158" priority="279" operator="equal">
      <formula>"Immediate"</formula>
    </cfRule>
  </conditionalFormatting>
  <conditionalFormatting sqref="J3">
    <cfRule type="cellIs" dxfId="157" priority="273" operator="equal">
      <formula>"NA"</formula>
    </cfRule>
    <cfRule type="cellIs" dxfId="156" priority="274" operator="equal">
      <formula>"Unknown"</formula>
    </cfRule>
    <cfRule type="cellIs" dxfId="155" priority="275" operator="equal">
      <formula>"Yes"</formula>
    </cfRule>
    <cfRule type="cellIs" dxfId="154" priority="276" operator="equal">
      <formula>"No"</formula>
    </cfRule>
  </conditionalFormatting>
  <conditionalFormatting sqref="F3">
    <cfRule type="cellIs" dxfId="153" priority="269" operator="equal">
      <formula>"NA"</formula>
    </cfRule>
    <cfRule type="cellIs" dxfId="152" priority="270" operator="equal">
      <formula>"Unknown"</formula>
    </cfRule>
    <cfRule type="cellIs" dxfId="151" priority="271" operator="equal">
      <formula>"Yes"</formula>
    </cfRule>
    <cfRule type="cellIs" dxfId="150" priority="272" operator="equal">
      <formula>"No"</formula>
    </cfRule>
  </conditionalFormatting>
  <conditionalFormatting sqref="G3">
    <cfRule type="cellIs" dxfId="149" priority="265" operator="equal">
      <formula>"NA"</formula>
    </cfRule>
    <cfRule type="cellIs" dxfId="148" priority="266" operator="equal">
      <formula>"Unknown"</formula>
    </cfRule>
    <cfRule type="cellIs" dxfId="147" priority="267" operator="equal">
      <formula>"Yes"</formula>
    </cfRule>
    <cfRule type="cellIs" dxfId="146" priority="268" operator="equal">
      <formula>"No"</formula>
    </cfRule>
  </conditionalFormatting>
  <conditionalFormatting sqref="G3">
    <cfRule type="cellIs" dxfId="145" priority="262" operator="equal">
      <formula>"Long-Term"</formula>
    </cfRule>
    <cfRule type="cellIs" dxfId="144" priority="263" operator="equal">
      <formula>"Intermediate"</formula>
    </cfRule>
    <cfRule type="cellIs" dxfId="143" priority="264" operator="equal">
      <formula>"Immediate"</formula>
    </cfRule>
  </conditionalFormatting>
  <conditionalFormatting sqref="H3">
    <cfRule type="cellIs" dxfId="142" priority="258" operator="equal">
      <formula>"NA"</formula>
    </cfRule>
    <cfRule type="cellIs" dxfId="141" priority="259" operator="equal">
      <formula>"Unknown"</formula>
    </cfRule>
    <cfRule type="cellIs" dxfId="140" priority="260" operator="equal">
      <formula>"Yes"</formula>
    </cfRule>
    <cfRule type="cellIs" dxfId="139" priority="261" operator="equal">
      <formula>"No"</formula>
    </cfRule>
  </conditionalFormatting>
  <conditionalFormatting sqref="I3">
    <cfRule type="cellIs" dxfId="138" priority="254" operator="equal">
      <formula>"NA"</formula>
    </cfRule>
    <cfRule type="cellIs" dxfId="137" priority="255" operator="equal">
      <formula>"Unknown"</formula>
    </cfRule>
    <cfRule type="cellIs" dxfId="136" priority="256" operator="equal">
      <formula>"Yes"</formula>
    </cfRule>
    <cfRule type="cellIs" dxfId="135" priority="257" operator="equal">
      <formula>"No"</formula>
    </cfRule>
  </conditionalFormatting>
  <conditionalFormatting sqref="D3:E3">
    <cfRule type="cellIs" dxfId="134" priority="250" operator="equal">
      <formula>"NA"</formula>
    </cfRule>
    <cfRule type="cellIs" dxfId="133" priority="251" operator="equal">
      <formula>"Unknown"</formula>
    </cfRule>
    <cfRule type="cellIs" dxfId="132" priority="252" operator="equal">
      <formula>"Yes"</formula>
    </cfRule>
    <cfRule type="cellIs" dxfId="131" priority="253" operator="equal">
      <formula>"No"</formula>
    </cfRule>
  </conditionalFormatting>
  <conditionalFormatting sqref="D3:E3">
    <cfRule type="cellIs" dxfId="130" priority="247" operator="equal">
      <formula>"Long-Term"</formula>
    </cfRule>
    <cfRule type="cellIs" dxfId="129" priority="248" operator="equal">
      <formula>"Intermediate"</formula>
    </cfRule>
    <cfRule type="cellIs" dxfId="128" priority="249" operator="equal">
      <formula>"Immediate"</formula>
    </cfRule>
  </conditionalFormatting>
  <conditionalFormatting sqref="E3">
    <cfRule type="cellIs" dxfId="127" priority="246" operator="equal">
      <formula>"High"</formula>
    </cfRule>
  </conditionalFormatting>
  <conditionalFormatting sqref="F29:F30">
    <cfRule type="cellIs" dxfId="126" priority="239" operator="equal">
      <formula>"Long-Term"</formula>
    </cfRule>
    <cfRule type="cellIs" dxfId="125" priority="240" operator="equal">
      <formula>"Intermediate"</formula>
    </cfRule>
    <cfRule type="cellIs" dxfId="124" priority="241" operator="equal">
      <formula>"Immediate"</formula>
    </cfRule>
  </conditionalFormatting>
  <conditionalFormatting sqref="H29:J30">
    <cfRule type="cellIs" dxfId="123" priority="242" operator="equal">
      <formula>"NA"</formula>
    </cfRule>
    <cfRule type="cellIs" dxfId="122" priority="243" operator="equal">
      <formula>"Unknown"</formula>
    </cfRule>
    <cfRule type="cellIs" dxfId="121" priority="244" operator="equal">
      <formula>"Yes"</formula>
    </cfRule>
    <cfRule type="cellIs" dxfId="120" priority="245" operator="equal">
      <formula>"No"</formula>
    </cfRule>
  </conditionalFormatting>
  <conditionalFormatting sqref="G29:G30">
    <cfRule type="cellIs" dxfId="119" priority="236" operator="equal">
      <formula>"Long-Term"</formula>
    </cfRule>
    <cfRule type="cellIs" dxfId="118" priority="237" operator="equal">
      <formula>"Intermediate"</formula>
    </cfRule>
    <cfRule type="cellIs" dxfId="117" priority="238" operator="equal">
      <formula>"Immediate"</formula>
    </cfRule>
  </conditionalFormatting>
  <conditionalFormatting sqref="H31:J31">
    <cfRule type="cellIs" dxfId="116" priority="232" operator="equal">
      <formula>"NA"</formula>
    </cfRule>
    <cfRule type="cellIs" dxfId="115" priority="233" operator="equal">
      <formula>"Unknown"</formula>
    </cfRule>
    <cfRule type="cellIs" dxfId="114" priority="234" operator="equal">
      <formula>"Yes"</formula>
    </cfRule>
    <cfRule type="cellIs" dxfId="113" priority="235" operator="equal">
      <formula>"No"</formula>
    </cfRule>
  </conditionalFormatting>
  <conditionalFormatting sqref="C26">
    <cfRule type="cellIs" dxfId="112" priority="218" operator="equal">
      <formula>"NA"</formula>
    </cfRule>
    <cfRule type="cellIs" dxfId="111" priority="219" operator="equal">
      <formula>"Unknown"</formula>
    </cfRule>
    <cfRule type="cellIs" dxfId="110" priority="220" operator="equal">
      <formula>"Yes"</formula>
    </cfRule>
    <cfRule type="cellIs" dxfId="109" priority="221" operator="equal">
      <formula>"No"</formula>
    </cfRule>
  </conditionalFormatting>
  <conditionalFormatting sqref="F31">
    <cfRule type="cellIs" dxfId="108" priority="229" operator="equal">
      <formula>"Long-Term"</formula>
    </cfRule>
    <cfRule type="cellIs" dxfId="107" priority="230" operator="equal">
      <formula>"Intermediate"</formula>
    </cfRule>
    <cfRule type="cellIs" dxfId="106" priority="231" operator="equal">
      <formula>"Immediate"</formula>
    </cfRule>
  </conditionalFormatting>
  <conditionalFormatting sqref="G31">
    <cfRule type="cellIs" dxfId="105" priority="226" operator="equal">
      <formula>"Long-Term"</formula>
    </cfRule>
    <cfRule type="cellIs" dxfId="104" priority="227" operator="equal">
      <formula>"Intermediate"</formula>
    </cfRule>
    <cfRule type="cellIs" dxfId="103" priority="228" operator="equal">
      <formula>"Immediate"</formula>
    </cfRule>
  </conditionalFormatting>
  <conditionalFormatting sqref="H26:J27">
    <cfRule type="cellIs" dxfId="102" priority="222" operator="equal">
      <formula>"NA"</formula>
    </cfRule>
    <cfRule type="cellIs" dxfId="101" priority="223" operator="equal">
      <formula>"Unknown"</formula>
    </cfRule>
    <cfRule type="cellIs" dxfId="100" priority="224" operator="equal">
      <formula>"Yes"</formula>
    </cfRule>
    <cfRule type="cellIs" dxfId="99" priority="225" operator="equal">
      <formula>"No"</formula>
    </cfRule>
  </conditionalFormatting>
  <conditionalFormatting sqref="F26:F27">
    <cfRule type="cellIs" dxfId="98" priority="215" operator="equal">
      <formula>"Long-Term"</formula>
    </cfRule>
    <cfRule type="cellIs" dxfId="97" priority="216" operator="equal">
      <formula>"Intermediate"</formula>
    </cfRule>
    <cfRule type="cellIs" dxfId="96" priority="217" operator="equal">
      <formula>"Immediate"</formula>
    </cfRule>
  </conditionalFormatting>
  <conditionalFormatting sqref="G26:G27">
    <cfRule type="cellIs" dxfId="95" priority="212" operator="equal">
      <formula>"Long-Term"</formula>
    </cfRule>
    <cfRule type="cellIs" dxfId="94" priority="213" operator="equal">
      <formula>"Intermediate"</formula>
    </cfRule>
    <cfRule type="cellIs" dxfId="93" priority="214" operator="equal">
      <formula>"Immediate"</formula>
    </cfRule>
  </conditionalFormatting>
  <conditionalFormatting sqref="D26:E26 E27">
    <cfRule type="cellIs" dxfId="92" priority="209" operator="equal">
      <formula>"Long-Term"</formula>
    </cfRule>
    <cfRule type="cellIs" dxfId="91" priority="210" operator="equal">
      <formula>"Intermediate"</formula>
    </cfRule>
    <cfRule type="cellIs" dxfId="90" priority="211" operator="equal">
      <formula>"Immediate"</formula>
    </cfRule>
  </conditionalFormatting>
  <conditionalFormatting sqref="E26:E27">
    <cfRule type="cellIs" dxfId="89" priority="208" operator="equal">
      <formula>"High"</formula>
    </cfRule>
  </conditionalFormatting>
  <conditionalFormatting sqref="F28">
    <cfRule type="cellIs" dxfId="88" priority="200" operator="equal">
      <formula>"Long-Term"</formula>
    </cfRule>
    <cfRule type="cellIs" dxfId="87" priority="201" operator="equal">
      <formula>"Intermediate"</formula>
    </cfRule>
    <cfRule type="cellIs" dxfId="86" priority="202" operator="equal">
      <formula>"Immediate"</formula>
    </cfRule>
  </conditionalFormatting>
  <conditionalFormatting sqref="H28:J28">
    <cfRule type="cellIs" dxfId="85" priority="203" operator="equal">
      <formula>"NA"</formula>
    </cfRule>
    <cfRule type="cellIs" dxfId="84" priority="204" operator="equal">
      <formula>"Unknown"</formula>
    </cfRule>
    <cfRule type="cellIs" dxfId="83" priority="205" operator="equal">
      <formula>"Yes"</formula>
    </cfRule>
    <cfRule type="cellIs" dxfId="82" priority="206" operator="equal">
      <formula>"No"</formula>
    </cfRule>
  </conditionalFormatting>
  <conditionalFormatting sqref="G28">
    <cfRule type="cellIs" dxfId="81" priority="197" operator="equal">
      <formula>"Long-Term"</formula>
    </cfRule>
    <cfRule type="cellIs" dxfId="80" priority="198" operator="equal">
      <formula>"Intermediate"</formula>
    </cfRule>
    <cfRule type="cellIs" dxfId="79" priority="199" operator="equal">
      <formula>"Immediate"</formula>
    </cfRule>
  </conditionalFormatting>
  <conditionalFormatting sqref="E19:E37 E41:E42 E2:E4 E46:E1048576">
    <cfRule type="cellIs" dxfId="78" priority="193" operator="equal">
      <formula>"Medium"</formula>
    </cfRule>
    <cfRule type="cellIs" dxfId="77" priority="194" operator="equal">
      <formula>"Low"</formula>
    </cfRule>
    <cfRule type="cellIs" dxfId="76" priority="195" operator="equal">
      <formula>"High"</formula>
    </cfRule>
    <cfRule type="cellIs" dxfId="75" priority="196" operator="equal">
      <formula>"Critical"</formula>
    </cfRule>
  </conditionalFormatting>
  <conditionalFormatting sqref="H38">
    <cfRule type="cellIs" dxfId="74" priority="86" operator="equal">
      <formula>"Long-Term"</formula>
    </cfRule>
    <cfRule type="cellIs" dxfId="73" priority="87" operator="equal">
      <formula>"Intermediate"</formula>
    </cfRule>
    <cfRule type="cellIs" dxfId="72" priority="88" operator="equal">
      <formula>"Immediate"</formula>
    </cfRule>
  </conditionalFormatting>
  <conditionalFormatting sqref="I39">
    <cfRule type="cellIs" dxfId="71" priority="83" operator="equal">
      <formula>"Long-Term"</formula>
    </cfRule>
    <cfRule type="cellIs" dxfId="70" priority="84" operator="equal">
      <formula>"Intermediate"</formula>
    </cfRule>
    <cfRule type="cellIs" dxfId="69" priority="85" operator="equal">
      <formula>"Immediate"</formula>
    </cfRule>
  </conditionalFormatting>
  <conditionalFormatting sqref="C27">
    <cfRule type="cellIs" dxfId="68" priority="79" operator="equal">
      <formula>"NA"</formula>
    </cfRule>
    <cfRule type="cellIs" dxfId="67" priority="80" operator="equal">
      <formula>"Unknown"</formula>
    </cfRule>
    <cfRule type="cellIs" dxfId="66" priority="81" operator="equal">
      <formula>"Yes"</formula>
    </cfRule>
    <cfRule type="cellIs" dxfId="65" priority="82" operator="equal">
      <formula>"No"</formula>
    </cfRule>
  </conditionalFormatting>
  <conditionalFormatting sqref="D27">
    <cfRule type="cellIs" dxfId="64" priority="76" operator="equal">
      <formula>"Long-Term"</formula>
    </cfRule>
    <cfRule type="cellIs" dxfId="63" priority="77" operator="equal">
      <formula>"Intermediate"</formula>
    </cfRule>
    <cfRule type="cellIs" dxfId="62" priority="78" operator="equal">
      <formula>"Immediate"</formula>
    </cfRule>
  </conditionalFormatting>
  <conditionalFormatting sqref="E7:E18 E5">
    <cfRule type="cellIs" dxfId="61" priority="70" operator="equal">
      <formula>"Critical"</formula>
    </cfRule>
    <cfRule type="cellIs" dxfId="60" priority="71" operator="equal">
      <formula>"High"</formula>
    </cfRule>
  </conditionalFormatting>
  <conditionalFormatting sqref="E7:E18 E5">
    <cfRule type="cellIs" dxfId="59" priority="67" operator="equal">
      <formula>"Medium"</formula>
    </cfRule>
    <cfRule type="cellIs" dxfId="58" priority="68" operator="equal">
      <formula>"Low"</formula>
    </cfRule>
    <cfRule type="cellIs" dxfId="57" priority="69" operator="equal">
      <formula>"High"</formula>
    </cfRule>
  </conditionalFormatting>
  <conditionalFormatting sqref="E1">
    <cfRule type="cellIs" dxfId="56" priority="57" operator="equal">
      <formula>"High"</formula>
    </cfRule>
  </conditionalFormatting>
  <conditionalFormatting sqref="E1">
    <cfRule type="cellIs" dxfId="55" priority="53" operator="equal">
      <formula>"Medium"</formula>
    </cfRule>
    <cfRule type="cellIs" dxfId="54" priority="54" operator="equal">
      <formula>"Low"</formula>
    </cfRule>
    <cfRule type="cellIs" dxfId="53" priority="55" operator="equal">
      <formula>"High"</formula>
    </cfRule>
    <cfRule type="cellIs" dxfId="52" priority="56" operator="equal">
      <formula>"Critical"</formula>
    </cfRule>
  </conditionalFormatting>
  <conditionalFormatting sqref="H45:J45 C45:E45">
    <cfRule type="cellIs" dxfId="51" priority="49" operator="equal">
      <formula>"NA"</formula>
    </cfRule>
    <cfRule type="cellIs" dxfId="50" priority="50" operator="equal">
      <formula>"Unknown"</formula>
    </cfRule>
    <cfRule type="cellIs" dxfId="49" priority="51" operator="equal">
      <formula>"Yes"</formula>
    </cfRule>
    <cfRule type="cellIs" dxfId="48" priority="52" operator="equal">
      <formula>"No"</formula>
    </cfRule>
  </conditionalFormatting>
  <conditionalFormatting sqref="C45">
    <cfRule type="cellIs" dxfId="47" priority="45" operator="equal">
      <formula>"NA"</formula>
    </cfRule>
    <cfRule type="cellIs" dxfId="46" priority="46" operator="equal">
      <formula>"Unknown"</formula>
    </cfRule>
    <cfRule type="cellIs" dxfId="45" priority="47" operator="equal">
      <formula>"Yes"</formula>
    </cfRule>
    <cfRule type="cellIs" dxfId="44" priority="48" operator="equal">
      <formula>"No"</formula>
    </cfRule>
  </conditionalFormatting>
  <conditionalFormatting sqref="F45:G45">
    <cfRule type="cellIs" dxfId="43" priority="42" operator="equal">
      <formula>"Long-Term"</formula>
    </cfRule>
    <cfRule type="cellIs" dxfId="42" priority="43" operator="equal">
      <formula>"Intermediate"</formula>
    </cfRule>
    <cfRule type="cellIs" dxfId="41" priority="44" operator="equal">
      <formula>"Immediate"</formula>
    </cfRule>
  </conditionalFormatting>
  <conditionalFormatting sqref="E45">
    <cfRule type="cellIs" dxfId="40" priority="41" operator="equal">
      <formula>"High"</formula>
    </cfRule>
  </conditionalFormatting>
  <conditionalFormatting sqref="E45">
    <cfRule type="cellIs" dxfId="39" priority="37" operator="equal">
      <formula>"Medium"</formula>
    </cfRule>
    <cfRule type="cellIs" dxfId="38" priority="38" operator="equal">
      <formula>"Low"</formula>
    </cfRule>
    <cfRule type="cellIs" dxfId="37" priority="39" operator="equal">
      <formula>"Critical"</formula>
    </cfRule>
    <cfRule type="cellIs" dxfId="36" priority="40" operator="equal">
      <formula>"High"</formula>
    </cfRule>
  </conditionalFormatting>
  <conditionalFormatting sqref="E6">
    <cfRule type="cellIs" dxfId="35" priority="34" operator="equal">
      <formula>"Long-Term"</formula>
    </cfRule>
    <cfRule type="cellIs" dxfId="34" priority="35" operator="equal">
      <formula>"Intermediate"</formula>
    </cfRule>
    <cfRule type="cellIs" dxfId="33" priority="36" operator="equal">
      <formula>"Immediate"</formula>
    </cfRule>
  </conditionalFormatting>
  <conditionalFormatting sqref="E6">
    <cfRule type="cellIs" dxfId="32" priority="33" operator="equal">
      <formula>"High"</formula>
    </cfRule>
  </conditionalFormatting>
  <conditionalFormatting sqref="E6">
    <cfRule type="cellIs" dxfId="31" priority="31" operator="equal">
      <formula>"Critical"</formula>
    </cfRule>
    <cfRule type="cellIs" dxfId="30" priority="32" operator="equal">
      <formula>"High"</formula>
    </cfRule>
  </conditionalFormatting>
  <conditionalFormatting sqref="E6">
    <cfRule type="cellIs" dxfId="29" priority="28" operator="equal">
      <formula>"Medium"</formula>
    </cfRule>
    <cfRule type="cellIs" dxfId="28" priority="29" operator="equal">
      <formula>"Low"</formula>
    </cfRule>
    <cfRule type="cellIs" dxfId="27" priority="30" operator="equal">
      <formula>"High"</formula>
    </cfRule>
  </conditionalFormatting>
  <conditionalFormatting sqref="C43:C44 H43:J44">
    <cfRule type="cellIs" dxfId="26" priority="24" operator="equal">
      <formula>"NA"</formula>
    </cfRule>
    <cfRule type="cellIs" dxfId="25" priority="25" operator="equal">
      <formula>"Unknown"</formula>
    </cfRule>
    <cfRule type="cellIs" dxfId="24" priority="26" operator="equal">
      <formula>"Yes"</formula>
    </cfRule>
    <cfRule type="cellIs" dxfId="23" priority="27" operator="equal">
      <formula>"No"</formula>
    </cfRule>
  </conditionalFormatting>
  <conditionalFormatting sqref="C43:C44">
    <cfRule type="cellIs" dxfId="22" priority="20" operator="equal">
      <formula>"NA"</formula>
    </cfRule>
    <cfRule type="cellIs" dxfId="21" priority="21" operator="equal">
      <formula>"Unknown"</formula>
    </cfRule>
    <cfRule type="cellIs" dxfId="20" priority="22" operator="equal">
      <formula>"Yes"</formula>
    </cfRule>
    <cfRule type="cellIs" dxfId="19" priority="23" operator="equal">
      <formula>"No"</formula>
    </cfRule>
  </conditionalFormatting>
  <conditionalFormatting sqref="F43:F44">
    <cfRule type="cellIs" dxfId="18" priority="17" operator="equal">
      <formula>"Long-Term"</formula>
    </cfRule>
    <cfRule type="cellIs" dxfId="17" priority="18" operator="equal">
      <formula>"Intermediate"</formula>
    </cfRule>
    <cfRule type="cellIs" dxfId="16" priority="19" operator="equal">
      <formula>"Immediate"</formula>
    </cfRule>
  </conditionalFormatting>
  <conditionalFormatting sqref="G43:G44">
    <cfRule type="cellIs" dxfId="15" priority="14" operator="equal">
      <formula>"Long-Term"</formula>
    </cfRule>
    <cfRule type="cellIs" dxfId="14" priority="15" operator="equal">
      <formula>"Intermediate"</formula>
    </cfRule>
    <cfRule type="cellIs" dxfId="13" priority="16" operator="equal">
      <formula>"Immediate"</formula>
    </cfRule>
  </conditionalFormatting>
  <conditionalFormatting sqref="D43:E44">
    <cfRule type="cellIs" dxfId="12" priority="11" operator="equal">
      <formula>"Long-Term"</formula>
    </cfRule>
    <cfRule type="cellIs" dxfId="11" priority="12" operator="equal">
      <formula>"Intermediate"</formula>
    </cfRule>
    <cfRule type="cellIs" dxfId="10" priority="13" operator="equal">
      <formula>"Immediate"</formula>
    </cfRule>
  </conditionalFormatting>
  <conditionalFormatting sqref="E43:E44">
    <cfRule type="cellIs" dxfId="9" priority="10" operator="equal">
      <formula>"High"</formula>
    </cfRule>
  </conditionalFormatting>
  <conditionalFormatting sqref="F43:F44">
    <cfRule type="cellIs" dxfId="8" priority="8" operator="equal">
      <formula>"High"</formula>
    </cfRule>
    <cfRule type="cellIs" dxfId="7" priority="9" operator="equal">
      <formula>"Critical"</formula>
    </cfRule>
  </conditionalFormatting>
  <conditionalFormatting sqref="E43:E44">
    <cfRule type="cellIs" dxfId="6" priority="4" operator="equal">
      <formula>"Medium"</formula>
    </cfRule>
    <cfRule type="cellIs" dxfId="5" priority="5" operator="equal">
      <formula>"Low"</formula>
    </cfRule>
    <cfRule type="cellIs" dxfId="4" priority="6" operator="equal">
      <formula>"High"</formula>
    </cfRule>
    <cfRule type="cellIs" dxfId="3" priority="7" operator="equal">
      <formula>"Critical"</formula>
    </cfRule>
  </conditionalFormatting>
  <conditionalFormatting sqref="J40">
    <cfRule type="cellIs" dxfId="2" priority="1" operator="equal">
      <formula>"Long-Term"</formula>
    </cfRule>
    <cfRule type="cellIs" dxfId="1" priority="2" operator="equal">
      <formula>"Intermediate"</formula>
    </cfRule>
    <cfRule type="cellIs" dxfId="0" priority="3" operator="equal">
      <formula>"Immediate"</formula>
    </cfRule>
  </conditionalFormatting>
  <dataValidations count="3">
    <dataValidation type="list" allowBlank="1" showInputMessage="1" showErrorMessage="1" sqref="C5:C18" xr:uid="{02CE4CAD-DF36-4EDB-9BCB-84B64F34C224}">
      <formula1>"Yes, No, NA, Unknown"</formula1>
    </dataValidation>
    <dataValidation type="list" allowBlank="1" showInputMessage="1" showErrorMessage="1" sqref="F5:F18" xr:uid="{298563DD-5389-48AE-8F3E-19E04F3E6038}">
      <formula1>"Immediate, Intermediate, Long-Term"</formula1>
    </dataValidation>
    <dataValidation type="list" allowBlank="1" showInputMessage="1" showErrorMessage="1" sqref="E5:E18" xr:uid="{50450330-6A29-4FCF-AD44-9AD798DF5A1C}">
      <formula1>"High, Medium, Low"</formula1>
    </dataValidation>
  </dataValidations>
  <hyperlinks>
    <hyperlink ref="N7" r:id="rId1" display="10.E.14_x000a_Emergency Planning" xr:uid="{44AA5199-4A76-4AEE-9780-30DB399910B9}"/>
    <hyperlink ref="M11" r:id="rId2" display="4.C.2_x000a_Museum Environment" xr:uid="{5AD172B5-45CF-47D9-B901-16426D648E70}"/>
    <hyperlink ref="M12" r:id="rId3" xr:uid="{DBB5DB4A-7206-49F0-A22D-AFEB50200642}"/>
    <hyperlink ref="M13" r:id="rId4" xr:uid="{9E9BD324-9B72-4AC1-B9A9-6312573DD126}"/>
    <hyperlink ref="M14" r:id="rId5" xr:uid="{07E683DE-7329-4D8D-8E12-5026CAE44412}"/>
    <hyperlink ref="M15" r:id="rId6" xr:uid="{BEEA9789-3230-43F3-B627-D21D053E8F0F}"/>
    <hyperlink ref="M16" r:id="rId7" xr:uid="{8DE8FE67-1D2F-43B0-A01A-AF28C2A17BE1}"/>
    <hyperlink ref="M17" r:id="rId8" xr:uid="{9C3D1301-5E8A-4451-A06C-705C1C96516E}"/>
    <hyperlink ref="M6" r:id="rId9" display="10.E.14_x000a_Emergency Planning" xr:uid="{ED8BC7ED-7D85-447D-B89D-BED9F20E1031}"/>
    <hyperlink ref="M5" r:id="rId10" display="10.E.14_x000a_Emergency Planning" xr:uid="{C176B611-D2BA-4E0A-B191-E9B7CE253BE1}"/>
    <hyperlink ref="M18" r:id="rId11" display="10.E.14_x000a_Emergency Planning" xr:uid="{36297D07-DDB0-4025-B616-59D1CC0695FB}"/>
    <hyperlink ref="M8" r:id="rId12" display="10.E.14_x000a_Emergency Planning" xr:uid="{3DE1BACE-9E43-4EE9-8DA2-585238B1E19F}"/>
    <hyperlink ref="M10" r:id="rId13" display="9.E.17_x000a_(Museum Fire Protection)" xr:uid="{243F10AE-C293-41E1-8CBA-446A099EEEAA}"/>
    <hyperlink ref="M9" r:id="rId14" xr:uid="{66B1FE98-3769-49A3-B2B4-1BCC3AD786E9}"/>
    <hyperlink ref="M7" r:id="rId15" xr:uid="{9E54B817-FAF7-4194-81FB-58888DD3638F}"/>
  </hyperlinks>
  <pageMargins left="0.7" right="0.7" top="0.75" bottom="0.75" header="0.3" footer="0.3"/>
  <pageSetup orientation="portrait" horizontalDpi="1200" verticalDpi="1200"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CE80-B0C5-4653-AA5C-DB517C0530C2}">
  <dimension ref="B1:N15"/>
  <sheetViews>
    <sheetView workbookViewId="0">
      <selection activeCell="B2" sqref="B2"/>
    </sheetView>
  </sheetViews>
  <sheetFormatPr defaultRowHeight="14" x14ac:dyDescent="0.3"/>
  <cols>
    <col min="1" max="1" width="8.7265625" style="1"/>
    <col min="2" max="2" width="9.90625" style="1" bestFit="1" customWidth="1"/>
    <col min="3" max="3" width="8.7265625" style="1" customWidth="1"/>
    <col min="4" max="16384" width="8.7265625" style="1"/>
  </cols>
  <sheetData>
    <row r="1" spans="2:14" x14ac:dyDescent="0.3">
      <c r="B1" s="639" t="s">
        <v>748</v>
      </c>
    </row>
    <row r="2" spans="2:14" x14ac:dyDescent="0.3">
      <c r="F2" s="10"/>
      <c r="G2" s="10"/>
      <c r="H2" s="10"/>
      <c r="I2" s="10"/>
      <c r="J2" s="10"/>
      <c r="K2" s="10"/>
      <c r="L2" s="10"/>
      <c r="M2" s="10"/>
    </row>
    <row r="3" spans="2:14" x14ac:dyDescent="0.3">
      <c r="B3" s="10" t="s">
        <v>745</v>
      </c>
      <c r="C3" s="10"/>
      <c r="D3" s="10" t="s">
        <v>749</v>
      </c>
      <c r="E3" s="10"/>
      <c r="F3" s="10"/>
      <c r="G3" s="10"/>
      <c r="H3" s="10"/>
      <c r="I3" s="10"/>
      <c r="J3" s="10"/>
      <c r="K3" s="10"/>
      <c r="L3" s="10"/>
      <c r="M3" s="10"/>
    </row>
    <row r="4" spans="2:14" x14ac:dyDescent="0.3">
      <c r="B4" s="10" t="s">
        <v>746</v>
      </c>
      <c r="C4" s="10"/>
      <c r="D4" s="10" t="s">
        <v>747</v>
      </c>
      <c r="E4" s="10"/>
      <c r="F4" s="10"/>
      <c r="G4" s="10"/>
      <c r="H4" s="10"/>
      <c r="I4" s="10"/>
      <c r="J4" s="10"/>
      <c r="K4" s="10"/>
      <c r="L4" s="10"/>
      <c r="M4" s="10"/>
    </row>
    <row r="5" spans="2:14" x14ac:dyDescent="0.3">
      <c r="B5" s="10"/>
      <c r="C5" s="10"/>
      <c r="D5" s="10" t="s">
        <v>754</v>
      </c>
      <c r="E5" s="10"/>
      <c r="F5" s="10"/>
      <c r="G5" s="10"/>
      <c r="H5" s="10"/>
      <c r="I5" s="10"/>
      <c r="J5" s="10"/>
      <c r="K5" s="10"/>
      <c r="L5" s="10"/>
      <c r="M5" s="10"/>
    </row>
    <row r="6" spans="2:14" x14ac:dyDescent="0.3">
      <c r="B6" s="10"/>
      <c r="C6" s="10"/>
      <c r="D6" s="10" t="s">
        <v>753</v>
      </c>
      <c r="E6" s="10"/>
      <c r="F6" s="10"/>
      <c r="G6" s="10"/>
      <c r="H6" s="10"/>
      <c r="I6" s="10"/>
      <c r="J6" s="10"/>
      <c r="K6" s="10"/>
      <c r="L6" s="10"/>
      <c r="M6" s="10"/>
    </row>
    <row r="7" spans="2:14" x14ac:dyDescent="0.3">
      <c r="B7" s="10"/>
      <c r="C7" s="10"/>
      <c r="D7" s="10"/>
      <c r="E7" s="10"/>
      <c r="F7" s="10"/>
      <c r="G7" s="10"/>
      <c r="H7" s="10"/>
      <c r="I7" s="10"/>
      <c r="J7" s="10"/>
      <c r="K7" s="10"/>
      <c r="L7" s="10"/>
      <c r="M7" s="10"/>
    </row>
    <row r="8" spans="2:14" x14ac:dyDescent="0.3">
      <c r="B8" s="10"/>
      <c r="C8" s="10"/>
      <c r="D8" s="10"/>
      <c r="E8" s="10"/>
      <c r="F8" s="10"/>
      <c r="G8" s="10"/>
      <c r="H8" s="10"/>
      <c r="I8" s="10"/>
      <c r="J8" s="10"/>
      <c r="K8" s="10"/>
      <c r="L8" s="10"/>
      <c r="M8" s="10"/>
    </row>
    <row r="9" spans="2:14" x14ac:dyDescent="0.3">
      <c r="B9" s="10"/>
      <c r="C9" s="10"/>
      <c r="D9" s="10"/>
      <c r="E9" s="10"/>
      <c r="F9" s="10"/>
      <c r="G9" s="10"/>
      <c r="H9" s="10"/>
      <c r="I9" s="10"/>
      <c r="J9" s="10"/>
      <c r="K9" s="10"/>
      <c r="L9" s="10"/>
      <c r="M9" s="10"/>
    </row>
    <row r="10" spans="2:14" x14ac:dyDescent="0.3">
      <c r="B10" s="10"/>
      <c r="C10" s="10"/>
      <c r="D10" s="10"/>
      <c r="E10" s="10"/>
      <c r="F10" s="10"/>
      <c r="G10" s="10"/>
      <c r="H10" s="10"/>
      <c r="I10" s="10"/>
      <c r="J10" s="10"/>
      <c r="K10" s="10"/>
      <c r="L10" s="10"/>
      <c r="M10" s="10"/>
    </row>
    <row r="11" spans="2:14" x14ac:dyDescent="0.3">
      <c r="B11" s="10"/>
      <c r="C11" s="10"/>
      <c r="D11" s="10"/>
      <c r="E11" s="10"/>
      <c r="F11" s="10"/>
      <c r="G11" s="10"/>
      <c r="H11" s="10"/>
      <c r="I11" s="10"/>
      <c r="J11" s="10"/>
      <c r="K11" s="10"/>
      <c r="L11" s="10"/>
      <c r="M11" s="10"/>
    </row>
    <row r="12" spans="2:14" x14ac:dyDescent="0.3">
      <c r="B12" s="10"/>
      <c r="C12" s="10"/>
      <c r="D12" s="10"/>
      <c r="E12" s="10"/>
      <c r="F12" s="10"/>
      <c r="G12" s="10"/>
      <c r="H12" s="10"/>
      <c r="I12" s="10"/>
      <c r="J12" s="10"/>
      <c r="K12" s="10"/>
      <c r="L12" s="10"/>
      <c r="M12" s="10"/>
    </row>
    <row r="13" spans="2:14" x14ac:dyDescent="0.3">
      <c r="B13" s="491" t="s">
        <v>744</v>
      </c>
      <c r="C13" s="491"/>
      <c r="D13" s="491"/>
      <c r="E13" s="491"/>
      <c r="F13" s="491"/>
      <c r="G13" s="491"/>
      <c r="H13" s="491"/>
      <c r="I13" s="491"/>
      <c r="J13" s="491"/>
      <c r="K13" s="491"/>
      <c r="L13" s="491"/>
      <c r="M13" s="491"/>
      <c r="N13" s="458"/>
    </row>
    <row r="15" spans="2:14" x14ac:dyDescent="0.3">
      <c r="B15" s="488" t="s">
        <v>743</v>
      </c>
      <c r="C15" s="489"/>
      <c r="D15" s="489"/>
      <c r="E15" s="489"/>
      <c r="F15" s="489"/>
      <c r="G15" s="489"/>
      <c r="H15" s="489"/>
      <c r="I15" s="489"/>
      <c r="J15" s="489"/>
      <c r="K15" s="489"/>
      <c r="L15" s="489"/>
      <c r="M15" s="490"/>
    </row>
  </sheetData>
  <sheetProtection sheet="1" objects="1" scenarios="1"/>
  <mergeCells count="2">
    <mergeCell ref="B13:M13"/>
    <mergeCell ref="B15:M1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636E-6933-4E15-A732-75A480E5F5DD}">
  <sheetPr codeName="Sheet1"/>
  <dimension ref="A2:O188"/>
  <sheetViews>
    <sheetView showGridLines="0" zoomScaleNormal="100" workbookViewId="0">
      <pane ySplit="3" topLeftCell="A4" activePane="bottomLeft" state="frozen"/>
      <selection pane="bottomLeft" activeCell="C5" sqref="C5:M5"/>
    </sheetView>
  </sheetViews>
  <sheetFormatPr defaultColWidth="8.90625" defaultRowHeight="13" x14ac:dyDescent="0.35"/>
  <cols>
    <col min="1" max="1" width="2.36328125" style="13" customWidth="1"/>
    <col min="2" max="2" width="29.6328125" style="4" customWidth="1"/>
    <col min="3" max="3" width="8.90625" style="13"/>
    <col min="4" max="4" width="8.90625" style="13" customWidth="1"/>
    <col min="5" max="5" width="10.453125" style="13" customWidth="1"/>
    <col min="6" max="6" width="10.08984375" style="13" customWidth="1"/>
    <col min="7" max="7" width="12.08984375" style="13" customWidth="1"/>
    <col min="8" max="8" width="9.90625" style="13" customWidth="1"/>
    <col min="9" max="9" width="11.81640625" style="13" customWidth="1"/>
    <col min="10" max="10" width="33.453125" style="13" customWidth="1"/>
    <col min="11" max="11" width="8.90625" style="13"/>
    <col min="12" max="12" width="33.453125" style="13" customWidth="1"/>
    <col min="13" max="13" width="19.08984375" style="13" customWidth="1"/>
    <col min="14" max="14" width="2.81640625" style="13" customWidth="1"/>
    <col min="15" max="15" width="79.453125" style="16" customWidth="1"/>
    <col min="16" max="16384" width="8.90625" style="13"/>
  </cols>
  <sheetData>
    <row r="2" spans="2:15" ht="13.5" thickBot="1" x14ac:dyDescent="0.4">
      <c r="O2" s="113"/>
    </row>
    <row r="3" spans="2:15" ht="28.75" customHeight="1" thickBot="1" x14ac:dyDescent="0.4">
      <c r="B3" s="485" t="s">
        <v>435</v>
      </c>
      <c r="C3" s="486"/>
      <c r="D3" s="486"/>
      <c r="E3" s="486"/>
      <c r="F3" s="486"/>
      <c r="G3" s="486"/>
      <c r="H3" s="486"/>
      <c r="I3" s="486"/>
      <c r="J3" s="486"/>
      <c r="K3" s="486"/>
      <c r="L3" s="486"/>
      <c r="M3" s="486"/>
      <c r="N3" s="487"/>
      <c r="O3" s="111"/>
    </row>
    <row r="4" spans="2:15" x14ac:dyDescent="0.35">
      <c r="B4" s="15"/>
      <c r="O4" s="54"/>
    </row>
    <row r="5" spans="2:15" x14ac:dyDescent="0.35">
      <c r="B5" s="11" t="s">
        <v>5</v>
      </c>
      <c r="C5" s="542"/>
      <c r="D5" s="542"/>
      <c r="E5" s="542"/>
      <c r="F5" s="542"/>
      <c r="G5" s="542"/>
      <c r="H5" s="542"/>
      <c r="I5" s="542"/>
      <c r="J5" s="542"/>
      <c r="K5" s="542"/>
      <c r="L5" s="542"/>
      <c r="M5" s="542"/>
      <c r="N5" s="64"/>
      <c r="O5" s="54"/>
    </row>
    <row r="6" spans="2:15" x14ac:dyDescent="0.35">
      <c r="B6" s="11"/>
      <c r="O6" s="54"/>
    </row>
    <row r="7" spans="2:15" x14ac:dyDescent="0.35">
      <c r="B7" s="11" t="s">
        <v>6</v>
      </c>
      <c r="C7" s="536"/>
      <c r="D7" s="536"/>
      <c r="E7" s="536"/>
      <c r="F7" s="536"/>
      <c r="H7" s="536"/>
      <c r="I7" s="536"/>
      <c r="J7" s="536"/>
      <c r="K7" s="536"/>
      <c r="L7" s="536"/>
      <c r="M7" s="536"/>
      <c r="N7" s="64"/>
      <c r="O7" s="111"/>
    </row>
    <row r="8" spans="2:15" x14ac:dyDescent="0.35">
      <c r="B8" s="8"/>
      <c r="C8" s="13" t="s">
        <v>106</v>
      </c>
      <c r="H8" s="13" t="s">
        <v>150</v>
      </c>
      <c r="I8" s="4"/>
      <c r="J8" s="4"/>
      <c r="K8" s="4"/>
      <c r="L8" s="4"/>
      <c r="M8" s="4"/>
      <c r="N8" s="53"/>
      <c r="O8" s="54"/>
    </row>
    <row r="9" spans="2:15" x14ac:dyDescent="0.35">
      <c r="B9" s="8"/>
      <c r="H9" s="4"/>
      <c r="I9" s="4"/>
      <c r="J9" s="4"/>
      <c r="K9" s="4"/>
      <c r="L9" s="4"/>
      <c r="M9" s="4"/>
      <c r="N9" s="53"/>
      <c r="O9" s="54"/>
    </row>
    <row r="10" spans="2:15" x14ac:dyDescent="0.35">
      <c r="B10" s="8"/>
      <c r="C10" s="536"/>
      <c r="D10" s="536"/>
      <c r="E10" s="536"/>
      <c r="F10" s="536"/>
      <c r="G10" s="340"/>
      <c r="H10" s="542"/>
      <c r="I10" s="542"/>
      <c r="J10" s="542"/>
      <c r="K10" s="542"/>
      <c r="L10" s="542"/>
      <c r="M10" s="542"/>
      <c r="N10" s="53"/>
      <c r="O10" s="54"/>
    </row>
    <row r="11" spans="2:15" x14ac:dyDescent="0.35">
      <c r="B11" s="8"/>
      <c r="C11" s="13" t="s">
        <v>109</v>
      </c>
      <c r="G11" s="340"/>
      <c r="H11" s="4" t="s">
        <v>107</v>
      </c>
      <c r="I11" s="4"/>
      <c r="J11" s="4"/>
      <c r="K11" s="4"/>
      <c r="L11" s="4"/>
      <c r="M11" s="4"/>
      <c r="N11" s="53"/>
      <c r="O11" s="54"/>
    </row>
    <row r="12" spans="2:15" x14ac:dyDescent="0.35">
      <c r="B12" s="8"/>
      <c r="H12" s="4"/>
      <c r="I12" s="4"/>
      <c r="J12" s="4"/>
      <c r="K12" s="4"/>
      <c r="L12" s="4"/>
      <c r="M12" s="4"/>
      <c r="N12" s="53"/>
      <c r="O12" s="54"/>
    </row>
    <row r="13" spans="2:15" x14ac:dyDescent="0.35">
      <c r="B13" s="8"/>
      <c r="C13" s="536"/>
      <c r="D13" s="536"/>
      <c r="E13" s="536"/>
      <c r="F13" s="536"/>
      <c r="H13" s="542"/>
      <c r="I13" s="542"/>
      <c r="J13" s="542"/>
      <c r="K13" s="542"/>
      <c r="L13" s="542"/>
      <c r="M13" s="542"/>
      <c r="N13" s="53"/>
      <c r="O13" s="54"/>
    </row>
    <row r="14" spans="2:15" x14ac:dyDescent="0.35">
      <c r="B14" s="8"/>
      <c r="C14" s="13" t="s">
        <v>111</v>
      </c>
      <c r="H14" s="4" t="s">
        <v>108</v>
      </c>
      <c r="I14" s="4"/>
      <c r="J14" s="4"/>
      <c r="K14" s="4"/>
      <c r="L14" s="4"/>
      <c r="M14" s="4"/>
      <c r="N14" s="53"/>
      <c r="O14" s="54"/>
    </row>
    <row r="15" spans="2:15" ht="13.5" thickBot="1" x14ac:dyDescent="0.4">
      <c r="B15" s="8"/>
      <c r="H15" s="53"/>
      <c r="I15" s="53"/>
      <c r="J15" s="53"/>
      <c r="K15" s="53"/>
      <c r="L15" s="53"/>
      <c r="M15" s="53"/>
      <c r="N15" s="53"/>
      <c r="O15" s="54"/>
    </row>
    <row r="16" spans="2:15" ht="13.5" thickBot="1" x14ac:dyDescent="0.4">
      <c r="B16" s="522" t="s">
        <v>284</v>
      </c>
      <c r="C16" s="546"/>
      <c r="D16" s="546"/>
      <c r="E16" s="546"/>
      <c r="F16" s="546"/>
      <c r="G16" s="546"/>
      <c r="H16" s="546"/>
      <c r="I16" s="546"/>
      <c r="J16" s="546"/>
      <c r="K16" s="546"/>
      <c r="L16" s="546"/>
      <c r="M16" s="546"/>
      <c r="N16" s="547"/>
      <c r="O16" s="127"/>
    </row>
    <row r="17" spans="2:15" x14ac:dyDescent="0.35">
      <c r="B17" s="8"/>
      <c r="C17" s="53"/>
      <c r="D17" s="53"/>
      <c r="E17" s="53"/>
      <c r="F17" s="53"/>
      <c r="G17" s="53"/>
      <c r="H17" s="53"/>
      <c r="I17" s="53"/>
      <c r="J17" s="53"/>
      <c r="K17" s="53"/>
      <c r="L17" s="53"/>
      <c r="M17" s="53"/>
      <c r="N17" s="53"/>
      <c r="O17" s="128"/>
    </row>
    <row r="18" spans="2:15" x14ac:dyDescent="0.35">
      <c r="B18" s="11" t="s">
        <v>247</v>
      </c>
      <c r="C18" s="536"/>
      <c r="D18" s="536"/>
      <c r="E18" s="536"/>
      <c r="F18" s="536"/>
      <c r="G18" s="64"/>
      <c r="H18" s="542"/>
      <c r="I18" s="542"/>
      <c r="J18" s="542"/>
      <c r="K18" s="542"/>
      <c r="L18" s="542"/>
      <c r="M18" s="542"/>
      <c r="N18" s="109"/>
      <c r="O18" s="122"/>
    </row>
    <row r="19" spans="2:15" x14ac:dyDescent="0.35">
      <c r="B19" s="8"/>
      <c r="C19" s="13" t="s">
        <v>106</v>
      </c>
      <c r="H19" s="109" t="s">
        <v>109</v>
      </c>
      <c r="I19" s="109"/>
      <c r="J19" s="109"/>
      <c r="K19" s="109"/>
      <c r="L19" s="109"/>
      <c r="M19" s="109"/>
      <c r="N19" s="109"/>
      <c r="O19" s="122"/>
    </row>
    <row r="20" spans="2:15" x14ac:dyDescent="0.35">
      <c r="B20" s="8"/>
      <c r="H20" s="109"/>
      <c r="I20" s="109"/>
      <c r="J20" s="109"/>
      <c r="K20" s="109"/>
      <c r="L20" s="109"/>
      <c r="M20" s="109"/>
      <c r="N20" s="109"/>
      <c r="O20" s="122"/>
    </row>
    <row r="21" spans="2:15" x14ac:dyDescent="0.35">
      <c r="B21" s="11" t="s">
        <v>139</v>
      </c>
      <c r="C21" s="536"/>
      <c r="D21" s="536"/>
      <c r="E21" s="536"/>
      <c r="F21" s="536"/>
      <c r="G21" s="64"/>
      <c r="H21" s="542"/>
      <c r="I21" s="542"/>
      <c r="J21" s="542"/>
      <c r="K21" s="542"/>
      <c r="L21" s="542"/>
      <c r="M21" s="542"/>
      <c r="N21" s="53"/>
      <c r="O21" s="54"/>
    </row>
    <row r="22" spans="2:15" x14ac:dyDescent="0.35">
      <c r="B22" s="11"/>
      <c r="C22" s="13" t="s">
        <v>106</v>
      </c>
      <c r="H22" s="53" t="s">
        <v>109</v>
      </c>
      <c r="I22" s="53"/>
      <c r="J22" s="53"/>
      <c r="K22" s="109"/>
      <c r="L22" s="53"/>
      <c r="M22" s="52"/>
      <c r="N22" s="53"/>
      <c r="O22" s="54"/>
    </row>
    <row r="23" spans="2:15" x14ac:dyDescent="0.35">
      <c r="B23" s="11"/>
      <c r="H23" s="53"/>
      <c r="I23" s="53"/>
      <c r="J23" s="53"/>
      <c r="K23" s="53"/>
      <c r="L23" s="53"/>
      <c r="M23" s="53"/>
      <c r="N23" s="53"/>
      <c r="O23" s="54"/>
    </row>
    <row r="24" spans="2:15" x14ac:dyDescent="0.35">
      <c r="B24" s="40" t="s">
        <v>140</v>
      </c>
      <c r="C24" s="536"/>
      <c r="D24" s="536"/>
      <c r="E24" s="536"/>
      <c r="F24" s="536"/>
      <c r="G24" s="64"/>
      <c r="H24" s="542"/>
      <c r="I24" s="542"/>
      <c r="J24" s="542"/>
      <c r="K24" s="542"/>
      <c r="L24" s="542"/>
      <c r="M24" s="542"/>
      <c r="N24" s="53"/>
      <c r="O24" s="127"/>
    </row>
    <row r="25" spans="2:15" x14ac:dyDescent="0.35">
      <c r="B25" s="11"/>
      <c r="C25" s="13" t="s">
        <v>106</v>
      </c>
      <c r="H25" s="53" t="s">
        <v>109</v>
      </c>
      <c r="I25" s="53"/>
      <c r="J25" s="53"/>
      <c r="K25" s="109" t="s">
        <v>110</v>
      </c>
      <c r="M25" s="53"/>
      <c r="N25" s="53"/>
      <c r="O25" s="54"/>
    </row>
    <row r="26" spans="2:15" x14ac:dyDescent="0.35">
      <c r="B26" s="11"/>
      <c r="H26" s="53"/>
      <c r="I26" s="53"/>
      <c r="J26" s="53"/>
      <c r="K26" s="53"/>
      <c r="L26" s="53"/>
      <c r="M26" s="53"/>
      <c r="N26" s="53"/>
      <c r="O26" s="54"/>
    </row>
    <row r="27" spans="2:15" x14ac:dyDescent="0.35">
      <c r="B27" s="40" t="s">
        <v>141</v>
      </c>
      <c r="C27" s="536"/>
      <c r="D27" s="536"/>
      <c r="E27" s="536"/>
      <c r="F27" s="536"/>
      <c r="G27" s="64"/>
      <c r="H27" s="542"/>
      <c r="I27" s="542"/>
      <c r="J27" s="542"/>
      <c r="K27" s="542"/>
      <c r="L27" s="542"/>
      <c r="M27" s="542"/>
      <c r="N27" s="53"/>
      <c r="O27" s="127"/>
    </row>
    <row r="28" spans="2:15" x14ac:dyDescent="0.35">
      <c r="B28" s="11"/>
      <c r="C28" s="13" t="s">
        <v>106</v>
      </c>
      <c r="H28" s="53" t="s">
        <v>109</v>
      </c>
      <c r="I28" s="53"/>
      <c r="J28" s="53"/>
      <c r="K28" s="109" t="s">
        <v>110</v>
      </c>
      <c r="M28" s="53"/>
      <c r="N28" s="53"/>
      <c r="O28" s="54"/>
    </row>
    <row r="29" spans="2:15" x14ac:dyDescent="0.35">
      <c r="B29" s="11"/>
      <c r="H29" s="53"/>
      <c r="I29" s="53"/>
      <c r="J29" s="53"/>
      <c r="K29" s="53"/>
      <c r="L29" s="53"/>
      <c r="M29" s="53"/>
      <c r="N29" s="53"/>
      <c r="O29" s="54"/>
    </row>
    <row r="30" spans="2:15" x14ac:dyDescent="0.35">
      <c r="B30" s="11" t="s">
        <v>142</v>
      </c>
      <c r="C30" s="536"/>
      <c r="D30" s="536"/>
      <c r="E30" s="536"/>
      <c r="F30" s="536"/>
      <c r="G30" s="64"/>
      <c r="H30" s="542"/>
      <c r="I30" s="542"/>
      <c r="J30" s="542"/>
      <c r="K30" s="542"/>
      <c r="L30" s="542"/>
      <c r="M30" s="542"/>
      <c r="N30" s="53"/>
      <c r="O30" s="127"/>
    </row>
    <row r="31" spans="2:15" x14ac:dyDescent="0.35">
      <c r="B31" s="11"/>
      <c r="C31" s="13" t="s">
        <v>106</v>
      </c>
      <c r="H31" s="53" t="s">
        <v>109</v>
      </c>
      <c r="I31" s="53"/>
      <c r="J31" s="53"/>
      <c r="K31" s="109" t="s">
        <v>110</v>
      </c>
      <c r="M31" s="53"/>
      <c r="N31" s="53"/>
      <c r="O31" s="54"/>
    </row>
    <row r="32" spans="2:15" x14ac:dyDescent="0.35">
      <c r="B32" s="11"/>
      <c r="H32" s="53"/>
      <c r="I32" s="53"/>
      <c r="J32" s="53"/>
      <c r="K32" s="53"/>
      <c r="L32" s="53"/>
      <c r="M32" s="53"/>
      <c r="N32" s="53"/>
      <c r="O32" s="54"/>
    </row>
    <row r="33" spans="2:15" x14ac:dyDescent="0.35">
      <c r="B33" s="11" t="s">
        <v>143</v>
      </c>
      <c r="C33" s="536"/>
      <c r="D33" s="536"/>
      <c r="E33" s="536"/>
      <c r="F33" s="536"/>
      <c r="G33" s="64"/>
      <c r="H33" s="542"/>
      <c r="I33" s="542"/>
      <c r="J33" s="542"/>
      <c r="K33" s="542"/>
      <c r="L33" s="542"/>
      <c r="M33" s="542"/>
      <c r="N33" s="53"/>
      <c r="O33" s="127"/>
    </row>
    <row r="34" spans="2:15" x14ac:dyDescent="0.35">
      <c r="B34" s="11"/>
      <c r="C34" s="13" t="s">
        <v>106</v>
      </c>
      <c r="H34" s="53" t="s">
        <v>109</v>
      </c>
      <c r="I34" s="53"/>
      <c r="J34" s="53"/>
      <c r="K34" s="53" t="s">
        <v>110</v>
      </c>
      <c r="M34" s="53"/>
      <c r="N34" s="53"/>
      <c r="O34" s="54"/>
    </row>
    <row r="35" spans="2:15" x14ac:dyDescent="0.35">
      <c r="B35" s="11"/>
      <c r="H35" s="102"/>
      <c r="I35" s="102"/>
      <c r="J35" s="102"/>
      <c r="K35" s="102"/>
      <c r="M35" s="102"/>
      <c r="N35" s="102"/>
      <c r="O35" s="54"/>
    </row>
    <row r="36" spans="2:15" x14ac:dyDescent="0.35">
      <c r="B36" s="11" t="s">
        <v>189</v>
      </c>
      <c r="C36" s="536"/>
      <c r="D36" s="536"/>
      <c r="E36" s="536"/>
      <c r="F36" s="536"/>
      <c r="H36" s="542"/>
      <c r="I36" s="542"/>
      <c r="J36" s="542"/>
      <c r="K36" s="542"/>
      <c r="L36" s="542"/>
      <c r="M36" s="542"/>
      <c r="N36" s="102"/>
      <c r="O36" s="54"/>
    </row>
    <row r="37" spans="2:15" x14ac:dyDescent="0.35">
      <c r="B37" s="11"/>
      <c r="C37" s="13" t="s">
        <v>106</v>
      </c>
      <c r="H37" s="102" t="s">
        <v>353</v>
      </c>
      <c r="I37" s="102"/>
      <c r="J37" s="102"/>
      <c r="K37" s="102"/>
      <c r="M37" s="102"/>
      <c r="N37" s="102"/>
      <c r="O37" s="54"/>
    </row>
    <row r="38" spans="2:15" ht="13.5" thickBot="1" x14ac:dyDescent="0.4">
      <c r="B38" s="8"/>
      <c r="O38" s="54"/>
    </row>
    <row r="39" spans="2:15" ht="13.5" thickBot="1" x14ac:dyDescent="0.4">
      <c r="B39" s="525" t="s">
        <v>344</v>
      </c>
      <c r="C39" s="523"/>
      <c r="D39" s="523"/>
      <c r="E39" s="523"/>
      <c r="F39" s="523"/>
      <c r="G39" s="523"/>
      <c r="H39" s="523"/>
      <c r="I39" s="523"/>
      <c r="J39" s="523"/>
      <c r="K39" s="523"/>
      <c r="L39" s="523"/>
      <c r="M39" s="523"/>
      <c r="N39" s="524"/>
      <c r="O39" s="54"/>
    </row>
    <row r="40" spans="2:15" s="358" customFormat="1" x14ac:dyDescent="0.35">
      <c r="B40" s="548"/>
      <c r="C40" s="549"/>
      <c r="D40" s="549"/>
      <c r="E40" s="549"/>
      <c r="F40" s="549"/>
      <c r="G40" s="549"/>
      <c r="H40" s="549"/>
      <c r="I40" s="549"/>
      <c r="J40" s="549"/>
      <c r="K40" s="549"/>
      <c r="L40" s="549"/>
      <c r="M40" s="549"/>
      <c r="N40" s="550"/>
      <c r="O40" s="127"/>
    </row>
    <row r="41" spans="2:15" s="358" customFormat="1" x14ac:dyDescent="0.35">
      <c r="B41" s="551"/>
      <c r="C41" s="552"/>
      <c r="D41" s="552"/>
      <c r="E41" s="552"/>
      <c r="F41" s="552"/>
      <c r="G41" s="552"/>
      <c r="H41" s="552"/>
      <c r="I41" s="552"/>
      <c r="J41" s="552"/>
      <c r="K41" s="552"/>
      <c r="L41" s="552"/>
      <c r="M41" s="552"/>
      <c r="N41" s="553"/>
      <c r="O41" s="54"/>
    </row>
    <row r="42" spans="2:15" s="358" customFormat="1" x14ac:dyDescent="0.35">
      <c r="B42" s="551"/>
      <c r="C42" s="552"/>
      <c r="D42" s="552"/>
      <c r="E42" s="552"/>
      <c r="F42" s="552"/>
      <c r="G42" s="552"/>
      <c r="H42" s="552"/>
      <c r="I42" s="552"/>
      <c r="J42" s="552"/>
      <c r="K42" s="552"/>
      <c r="L42" s="552"/>
      <c r="M42" s="552"/>
      <c r="N42" s="553"/>
      <c r="O42" s="54"/>
    </row>
    <row r="43" spans="2:15" s="358" customFormat="1" x14ac:dyDescent="0.35">
      <c r="B43" s="551"/>
      <c r="C43" s="552"/>
      <c r="D43" s="552"/>
      <c r="E43" s="552"/>
      <c r="F43" s="552"/>
      <c r="G43" s="552"/>
      <c r="H43" s="552"/>
      <c r="I43" s="552"/>
      <c r="J43" s="552"/>
      <c r="K43" s="552"/>
      <c r="L43" s="552"/>
      <c r="M43" s="552"/>
      <c r="N43" s="553"/>
      <c r="O43" s="54"/>
    </row>
    <row r="44" spans="2:15" s="358" customFormat="1" ht="13.5" thickBot="1" x14ac:dyDescent="0.4">
      <c r="B44" s="554"/>
      <c r="C44" s="555"/>
      <c r="D44" s="555"/>
      <c r="E44" s="555"/>
      <c r="F44" s="555"/>
      <c r="G44" s="555"/>
      <c r="H44" s="555"/>
      <c r="I44" s="555"/>
      <c r="J44" s="555"/>
      <c r="K44" s="555"/>
      <c r="L44" s="555"/>
      <c r="M44" s="555"/>
      <c r="N44" s="556"/>
      <c r="O44" s="54"/>
    </row>
    <row r="45" spans="2:15" ht="13.5" thickBot="1" x14ac:dyDescent="0.4"/>
    <row r="46" spans="2:15" ht="16.25" customHeight="1" thickBot="1" x14ac:dyDescent="0.4">
      <c r="B46" s="522" t="s">
        <v>354</v>
      </c>
      <c r="C46" s="523"/>
      <c r="D46" s="523"/>
      <c r="E46" s="523"/>
      <c r="F46" s="523"/>
      <c r="G46" s="523"/>
      <c r="H46" s="523"/>
      <c r="I46" s="523"/>
      <c r="J46" s="523"/>
      <c r="K46" s="523"/>
      <c r="L46" s="523"/>
      <c r="M46" s="523"/>
      <c r="N46" s="524"/>
      <c r="O46" s="54"/>
    </row>
    <row r="47" spans="2:15" s="216" customFormat="1" x14ac:dyDescent="0.35">
      <c r="B47" s="11"/>
      <c r="C47" s="208"/>
      <c r="D47" s="208"/>
      <c r="E47" s="190"/>
      <c r="F47" s="190"/>
      <c r="G47" s="190"/>
      <c r="H47" s="190"/>
      <c r="I47" s="190"/>
      <c r="J47" s="190"/>
      <c r="K47" s="190"/>
      <c r="L47" s="190"/>
      <c r="M47" s="64"/>
      <c r="N47" s="64"/>
      <c r="O47" s="127"/>
    </row>
    <row r="48" spans="2:15" ht="14.4" customHeight="1" x14ac:dyDescent="0.35">
      <c r="B48" s="11" t="s">
        <v>340</v>
      </c>
      <c r="C48" s="521"/>
      <c r="D48" s="521"/>
      <c r="E48" s="521"/>
      <c r="F48" s="190"/>
      <c r="G48" s="219" t="s">
        <v>138</v>
      </c>
      <c r="H48" s="521"/>
      <c r="I48" s="521"/>
      <c r="J48" s="521"/>
      <c r="K48" s="521"/>
      <c r="L48" s="521"/>
      <c r="M48" s="521"/>
      <c r="N48" s="64"/>
      <c r="O48" s="127"/>
    </row>
    <row r="49" spans="1:15" s="216" customFormat="1" x14ac:dyDescent="0.35">
      <c r="B49" s="38"/>
      <c r="C49" s="190"/>
      <c r="D49" s="190"/>
      <c r="E49" s="190"/>
      <c r="F49" s="190"/>
      <c r="G49" s="190"/>
      <c r="H49" s="190"/>
      <c r="I49" s="190"/>
      <c r="J49" s="190"/>
      <c r="K49" s="190"/>
      <c r="L49" s="190"/>
      <c r="M49" s="190"/>
      <c r="N49" s="64"/>
      <c r="O49" s="127"/>
    </row>
    <row r="50" spans="1:15" x14ac:dyDescent="0.35">
      <c r="B50" s="11" t="s">
        <v>339</v>
      </c>
      <c r="C50" s="542"/>
      <c r="D50" s="542"/>
      <c r="E50" s="542"/>
      <c r="F50" s="542"/>
      <c r="G50" s="542"/>
      <c r="H50" s="542"/>
      <c r="I50" s="542"/>
      <c r="J50" s="542"/>
      <c r="K50" s="542"/>
      <c r="L50" s="542"/>
      <c r="M50" s="542"/>
      <c r="O50" s="54"/>
    </row>
    <row r="51" spans="1:15" s="209" customFormat="1" ht="12.5" x14ac:dyDescent="0.35">
      <c r="B51" s="210"/>
      <c r="C51" s="213" t="s">
        <v>343</v>
      </c>
      <c r="D51" s="211"/>
      <c r="I51" s="211"/>
      <c r="O51" s="212"/>
    </row>
    <row r="52" spans="1:15" s="209" customFormat="1" ht="12.5" x14ac:dyDescent="0.35">
      <c r="B52" s="210"/>
      <c r="C52" s="342"/>
      <c r="D52" s="211"/>
      <c r="G52" s="214"/>
      <c r="I52" s="211"/>
      <c r="O52" s="212"/>
    </row>
    <row r="53" spans="1:15" s="209" customFormat="1" x14ac:dyDescent="0.35">
      <c r="B53" s="11" t="s">
        <v>341</v>
      </c>
      <c r="C53" s="536"/>
      <c r="D53" s="536"/>
      <c r="E53" s="536"/>
      <c r="F53" s="536"/>
      <c r="G53" s="536"/>
      <c r="H53" s="536"/>
      <c r="I53" s="536"/>
      <c r="J53" s="536"/>
      <c r="K53" s="536"/>
      <c r="L53" s="536"/>
      <c r="M53" s="536"/>
      <c r="O53" s="212"/>
    </row>
    <row r="54" spans="1:15" x14ac:dyDescent="0.35">
      <c r="A54" s="340"/>
      <c r="B54" s="210"/>
      <c r="C54" s="213" t="s">
        <v>342</v>
      </c>
      <c r="D54" s="64"/>
      <c r="G54" s="63"/>
      <c r="H54" s="64"/>
      <c r="I54" s="64"/>
      <c r="O54" s="54"/>
    </row>
    <row r="55" spans="1:15" s="340" customFormat="1" x14ac:dyDescent="0.35">
      <c r="B55" s="210"/>
      <c r="C55" s="342"/>
      <c r="D55" s="64"/>
      <c r="G55" s="63"/>
      <c r="H55" s="64"/>
      <c r="I55" s="64"/>
      <c r="O55" s="54"/>
    </row>
    <row r="56" spans="1:15" x14ac:dyDescent="0.35">
      <c r="B56" s="11" t="s">
        <v>323</v>
      </c>
      <c r="C56" s="360"/>
      <c r="D56" s="64"/>
      <c r="E56" s="64"/>
      <c r="G56" s="35" t="s">
        <v>324</v>
      </c>
      <c r="H56" s="190"/>
      <c r="I56" s="360"/>
      <c r="K56" s="216"/>
      <c r="O56" s="54"/>
    </row>
    <row r="57" spans="1:15" s="192" customFormat="1" x14ac:dyDescent="0.35">
      <c r="B57" s="207" t="s">
        <v>338</v>
      </c>
      <c r="C57" s="64"/>
      <c r="D57" s="64"/>
      <c r="F57" s="216"/>
      <c r="G57" s="220" t="s">
        <v>338</v>
      </c>
      <c r="H57" s="4"/>
      <c r="I57" s="4"/>
      <c r="K57" s="190"/>
      <c r="O57" s="54"/>
    </row>
    <row r="58" spans="1:15" s="216" customFormat="1" x14ac:dyDescent="0.35">
      <c r="B58" s="207"/>
      <c r="C58" s="64"/>
      <c r="D58" s="64"/>
      <c r="G58" s="218"/>
      <c r="H58" s="64"/>
      <c r="I58" s="64"/>
      <c r="O58" s="54"/>
    </row>
    <row r="59" spans="1:15" x14ac:dyDescent="0.35">
      <c r="B59" s="11" t="s">
        <v>166</v>
      </c>
      <c r="C59" s="277"/>
      <c r="E59" s="542"/>
      <c r="F59" s="542"/>
      <c r="G59" s="542"/>
      <c r="H59" s="542"/>
      <c r="I59" s="542"/>
      <c r="J59" s="542"/>
      <c r="K59" s="542"/>
      <c r="L59" s="542"/>
      <c r="M59" s="542"/>
      <c r="O59" s="127"/>
    </row>
    <row r="60" spans="1:15" x14ac:dyDescent="0.35">
      <c r="B60" s="38" t="s">
        <v>282</v>
      </c>
      <c r="C60" s="3"/>
      <c r="E60" s="13" t="s">
        <v>138</v>
      </c>
      <c r="O60" s="127"/>
    </row>
    <row r="61" spans="1:15" x14ac:dyDescent="0.35">
      <c r="B61" s="65"/>
      <c r="C61" s="64"/>
      <c r="D61" s="52"/>
      <c r="E61" s="64"/>
      <c r="F61" s="64"/>
      <c r="G61" s="64"/>
      <c r="H61" s="64"/>
      <c r="I61" s="64"/>
      <c r="J61" s="64"/>
      <c r="O61" s="54"/>
    </row>
    <row r="62" spans="1:15" x14ac:dyDescent="0.35">
      <c r="B62" s="40" t="s">
        <v>345</v>
      </c>
      <c r="C62" s="536"/>
      <c r="D62" s="536"/>
      <c r="E62" s="536"/>
      <c r="F62" s="64"/>
      <c r="G62" s="219" t="s">
        <v>359</v>
      </c>
      <c r="H62" s="360"/>
      <c r="I62" s="64"/>
      <c r="J62" s="124" t="s">
        <v>360</v>
      </c>
      <c r="K62" s="566"/>
      <c r="L62" s="566"/>
      <c r="M62" s="566"/>
      <c r="O62" s="111"/>
    </row>
    <row r="63" spans="1:15" ht="15" customHeight="1" x14ac:dyDescent="0.35">
      <c r="B63" s="38" t="s">
        <v>282</v>
      </c>
      <c r="C63" s="112"/>
      <c r="D63" s="52"/>
      <c r="E63" s="137"/>
      <c r="F63" s="64"/>
      <c r="G63" s="64"/>
      <c r="H63" s="64"/>
      <c r="I63" s="64"/>
      <c r="J63" s="64"/>
      <c r="K63" s="64"/>
      <c r="L63" s="64"/>
      <c r="M63" s="64"/>
      <c r="O63" s="128"/>
    </row>
    <row r="64" spans="1:15" s="192" customFormat="1" ht="15" customHeight="1" x14ac:dyDescent="0.35">
      <c r="B64" s="38"/>
      <c r="C64" s="189"/>
      <c r="D64" s="52"/>
      <c r="E64" s="190"/>
      <c r="F64" s="64"/>
      <c r="G64" s="64"/>
      <c r="H64" s="64"/>
      <c r="I64" s="64"/>
      <c r="J64" s="64"/>
      <c r="K64" s="64"/>
      <c r="L64" s="64"/>
      <c r="M64" s="64"/>
      <c r="O64" s="128"/>
    </row>
    <row r="65" spans="2:15" x14ac:dyDescent="0.35">
      <c r="B65" s="11" t="s">
        <v>358</v>
      </c>
      <c r="C65" s="542"/>
      <c r="D65" s="542"/>
      <c r="E65" s="542"/>
      <c r="F65" s="542"/>
      <c r="G65" s="542"/>
      <c r="H65" s="542"/>
      <c r="I65" s="542"/>
      <c r="J65" s="542"/>
      <c r="K65" s="542"/>
      <c r="L65" s="542"/>
      <c r="M65" s="542"/>
      <c r="O65" s="54"/>
    </row>
    <row r="66" spans="2:15" x14ac:dyDescent="0.35">
      <c r="B66" s="38" t="s">
        <v>151</v>
      </c>
      <c r="C66" s="64"/>
      <c r="D66" s="64"/>
      <c r="E66" s="64"/>
      <c r="F66" s="64"/>
      <c r="G66" s="64"/>
      <c r="H66" s="64"/>
      <c r="I66" s="64"/>
      <c r="J66" s="64"/>
      <c r="K66" s="64"/>
      <c r="L66" s="64"/>
      <c r="M66" s="64"/>
      <c r="O66" s="54"/>
    </row>
    <row r="67" spans="2:15" x14ac:dyDescent="0.35">
      <c r="B67" s="11"/>
      <c r="C67" s="64"/>
      <c r="D67" s="64"/>
      <c r="E67" s="64"/>
      <c r="F67" s="64"/>
      <c r="G67" s="64"/>
      <c r="H67" s="64"/>
      <c r="I67" s="64"/>
      <c r="J67" s="64"/>
      <c r="K67" s="64"/>
      <c r="L67" s="64"/>
      <c r="M67" s="64"/>
      <c r="O67" s="54"/>
    </row>
    <row r="68" spans="2:15" x14ac:dyDescent="0.35">
      <c r="B68" s="67" t="s">
        <v>356</v>
      </c>
      <c r="C68" s="360"/>
      <c r="E68" s="536"/>
      <c r="F68" s="536"/>
      <c r="G68" s="536"/>
      <c r="H68" s="536"/>
      <c r="I68" s="536"/>
      <c r="J68" s="536"/>
      <c r="K68" s="536"/>
      <c r="L68" s="536"/>
      <c r="M68" s="536"/>
      <c r="O68" s="127"/>
    </row>
    <row r="69" spans="2:15" x14ac:dyDescent="0.35">
      <c r="B69" s="54"/>
      <c r="C69" s="3"/>
      <c r="E69" s="13" t="s">
        <v>444</v>
      </c>
      <c r="O69" s="130"/>
    </row>
    <row r="70" spans="2:15" s="216" customFormat="1" x14ac:dyDescent="0.35">
      <c r="B70" s="54"/>
      <c r="C70" s="3"/>
      <c r="O70" s="130"/>
    </row>
    <row r="71" spans="2:15" x14ac:dyDescent="0.35">
      <c r="B71" s="67" t="s">
        <v>357</v>
      </c>
      <c r="C71" s="360"/>
      <c r="E71" s="536"/>
      <c r="F71" s="536"/>
      <c r="G71" s="536"/>
      <c r="H71" s="536"/>
      <c r="I71" s="536"/>
      <c r="J71" s="536"/>
      <c r="K71" s="536"/>
      <c r="L71" s="536"/>
      <c r="M71" s="536"/>
      <c r="O71" s="54"/>
    </row>
    <row r="72" spans="2:15" x14ac:dyDescent="0.35">
      <c r="B72" s="54"/>
      <c r="C72" s="3"/>
      <c r="E72" s="361" t="s">
        <v>444</v>
      </c>
      <c r="O72" s="54"/>
    </row>
    <row r="73" spans="2:15" s="216" customFormat="1" x14ac:dyDescent="0.35">
      <c r="B73" s="54"/>
      <c r="C73" s="3"/>
      <c r="O73" s="54"/>
    </row>
    <row r="74" spans="2:15" s="25" customFormat="1" x14ac:dyDescent="0.3">
      <c r="B74" s="409" t="s">
        <v>346</v>
      </c>
      <c r="C74" s="570"/>
      <c r="D74" s="571"/>
      <c r="E74" s="410"/>
      <c r="F74" s="157"/>
      <c r="G74" s="411" t="s">
        <v>451</v>
      </c>
      <c r="H74" s="545" t="s">
        <v>172</v>
      </c>
      <c r="I74" s="545"/>
      <c r="J74" s="545"/>
      <c r="K74" s="545"/>
      <c r="L74" s="545"/>
      <c r="M74" s="545"/>
      <c r="O74" s="272"/>
    </row>
    <row r="75" spans="2:15" s="25" customFormat="1" x14ac:dyDescent="0.3">
      <c r="B75" s="266" t="s">
        <v>302</v>
      </c>
      <c r="C75" s="537" t="s">
        <v>303</v>
      </c>
      <c r="D75" s="538"/>
      <c r="E75" s="538"/>
      <c r="F75" s="539"/>
      <c r="G75" s="371"/>
      <c r="H75" s="541"/>
      <c r="I75" s="541"/>
      <c r="J75" s="541"/>
      <c r="K75" s="541"/>
      <c r="L75" s="541"/>
      <c r="M75" s="541"/>
      <c r="O75" s="272"/>
    </row>
    <row r="76" spans="2:15" s="25" customFormat="1" x14ac:dyDescent="0.3">
      <c r="B76" s="266"/>
      <c r="C76" s="537" t="s">
        <v>455</v>
      </c>
      <c r="D76" s="538"/>
      <c r="E76" s="538"/>
      <c r="F76" s="539"/>
      <c r="G76" s="371"/>
      <c r="H76" s="541"/>
      <c r="I76" s="541"/>
      <c r="J76" s="541"/>
      <c r="K76" s="541"/>
      <c r="L76" s="541"/>
      <c r="M76" s="541"/>
      <c r="O76" s="272"/>
    </row>
    <row r="77" spans="2:15" s="25" customFormat="1" x14ac:dyDescent="0.3">
      <c r="B77" s="272"/>
      <c r="C77" s="537" t="s">
        <v>306</v>
      </c>
      <c r="D77" s="538"/>
      <c r="E77" s="538"/>
      <c r="F77" s="539"/>
      <c r="G77" s="371"/>
      <c r="H77" s="541"/>
      <c r="I77" s="541"/>
      <c r="J77" s="541"/>
      <c r="K77" s="541"/>
      <c r="L77" s="541"/>
      <c r="M77" s="541"/>
      <c r="O77" s="272"/>
    </row>
    <row r="78" spans="2:15" s="25" customFormat="1" x14ac:dyDescent="0.3">
      <c r="B78" s="272"/>
      <c r="C78" s="537" t="s">
        <v>304</v>
      </c>
      <c r="D78" s="538"/>
      <c r="E78" s="538"/>
      <c r="F78" s="539"/>
      <c r="G78" s="371"/>
      <c r="H78" s="541"/>
      <c r="I78" s="541"/>
      <c r="J78" s="541"/>
      <c r="K78" s="541"/>
      <c r="L78" s="541"/>
      <c r="M78" s="541"/>
      <c r="O78" s="272"/>
    </row>
    <row r="79" spans="2:15" s="25" customFormat="1" x14ac:dyDescent="0.3">
      <c r="B79" s="272"/>
      <c r="C79" s="537" t="s">
        <v>305</v>
      </c>
      <c r="D79" s="538"/>
      <c r="E79" s="538"/>
      <c r="F79" s="539"/>
      <c r="G79" s="371"/>
      <c r="H79" s="541"/>
      <c r="I79" s="541"/>
      <c r="J79" s="541"/>
      <c r="K79" s="541"/>
      <c r="L79" s="541"/>
      <c r="M79" s="541"/>
      <c r="O79" s="272"/>
    </row>
    <row r="80" spans="2:15" s="25" customFormat="1" x14ac:dyDescent="0.3">
      <c r="B80" s="272"/>
      <c r="C80" s="537" t="s">
        <v>307</v>
      </c>
      <c r="D80" s="538"/>
      <c r="E80" s="538"/>
      <c r="F80" s="539"/>
      <c r="G80" s="371"/>
      <c r="H80" s="541"/>
      <c r="I80" s="541"/>
      <c r="J80" s="541"/>
      <c r="K80" s="541"/>
      <c r="L80" s="541"/>
      <c r="M80" s="541"/>
      <c r="O80" s="272"/>
    </row>
    <row r="81" spans="2:15" s="25" customFormat="1" x14ac:dyDescent="0.3">
      <c r="B81" s="272"/>
      <c r="C81" s="537" t="s">
        <v>452</v>
      </c>
      <c r="D81" s="538"/>
      <c r="E81" s="538"/>
      <c r="F81" s="539"/>
      <c r="G81" s="371"/>
      <c r="H81" s="541"/>
      <c r="I81" s="541"/>
      <c r="J81" s="541"/>
      <c r="K81" s="541"/>
      <c r="L81" s="541"/>
      <c r="M81" s="541"/>
      <c r="O81" s="272"/>
    </row>
    <row r="82" spans="2:15" s="25" customFormat="1" ht="13.25" customHeight="1" x14ac:dyDescent="0.3">
      <c r="B82" s="272"/>
      <c r="C82" s="537" t="s">
        <v>314</v>
      </c>
      <c r="D82" s="538"/>
      <c r="E82" s="538"/>
      <c r="F82" s="539"/>
      <c r="G82" s="371"/>
      <c r="H82" s="541"/>
      <c r="I82" s="541"/>
      <c r="J82" s="541"/>
      <c r="K82" s="541"/>
      <c r="L82" s="541"/>
      <c r="M82" s="541"/>
      <c r="O82" s="272"/>
    </row>
    <row r="83" spans="2:15" s="25" customFormat="1" ht="13.25" customHeight="1" x14ac:dyDescent="0.3">
      <c r="B83" s="272"/>
      <c r="C83" s="378"/>
      <c r="D83" s="378"/>
      <c r="E83" s="378"/>
      <c r="F83" s="378"/>
      <c r="G83" s="377"/>
      <c r="H83" s="377"/>
      <c r="I83" s="377"/>
      <c r="J83" s="377"/>
      <c r="K83" s="377"/>
      <c r="L83" s="377"/>
      <c r="M83" s="377"/>
      <c r="O83" s="272"/>
    </row>
    <row r="84" spans="2:15" s="25" customFormat="1" ht="13.25" customHeight="1" x14ac:dyDescent="0.3">
      <c r="B84" s="409" t="s">
        <v>453</v>
      </c>
      <c r="C84" s="412"/>
      <c r="D84" s="378"/>
      <c r="E84" s="536"/>
      <c r="F84" s="536"/>
      <c r="G84" s="536"/>
      <c r="H84" s="536"/>
      <c r="I84" s="536"/>
      <c r="J84" s="536"/>
      <c r="K84" s="536"/>
      <c r="L84" s="536"/>
      <c r="M84" s="536"/>
      <c r="O84" s="272"/>
    </row>
    <row r="85" spans="2:15" s="25" customFormat="1" ht="13.25" customHeight="1" x14ac:dyDescent="0.3">
      <c r="B85" s="409" t="s">
        <v>454</v>
      </c>
      <c r="C85" s="378"/>
      <c r="D85" s="378"/>
      <c r="E85" s="408" t="s">
        <v>355</v>
      </c>
      <c r="F85" s="408"/>
      <c r="G85" s="408"/>
      <c r="H85" s="408"/>
      <c r="I85" s="408"/>
      <c r="J85" s="408"/>
      <c r="K85" s="408"/>
      <c r="L85" s="408"/>
      <c r="M85" s="408"/>
      <c r="O85" s="272"/>
    </row>
    <row r="86" spans="2:15" s="361" customFormat="1" x14ac:dyDescent="0.35">
      <c r="B86" s="54"/>
      <c r="C86" s="4"/>
      <c r="I86" s="358"/>
      <c r="J86" s="358"/>
      <c r="K86" s="358"/>
      <c r="L86" s="358"/>
      <c r="M86" s="358"/>
      <c r="O86" s="54"/>
    </row>
    <row r="87" spans="2:15" s="361" customFormat="1" x14ac:dyDescent="0.35">
      <c r="B87" s="363" t="s">
        <v>447</v>
      </c>
      <c r="C87" s="359"/>
      <c r="F87" s="359"/>
      <c r="I87" s="359"/>
      <c r="J87" s="358"/>
      <c r="K87" s="358"/>
      <c r="L87" s="358"/>
      <c r="M87" s="358"/>
      <c r="O87" s="54"/>
    </row>
    <row r="88" spans="2:15" s="361" customFormat="1" x14ac:dyDescent="0.35">
      <c r="B88" s="65" t="s">
        <v>302</v>
      </c>
      <c r="C88" s="4" t="s">
        <v>449</v>
      </c>
      <c r="F88" s="361" t="s">
        <v>448</v>
      </c>
      <c r="I88" s="358" t="s">
        <v>450</v>
      </c>
      <c r="J88" s="358"/>
      <c r="K88" s="358"/>
      <c r="L88" s="358"/>
      <c r="M88" s="358"/>
      <c r="O88" s="54"/>
    </row>
    <row r="89" spans="2:15" x14ac:dyDescent="0.35">
      <c r="B89" s="54"/>
      <c r="C89" s="3"/>
      <c r="O89" s="54"/>
    </row>
    <row r="90" spans="2:15" s="358" customFormat="1" x14ac:dyDescent="0.35">
      <c r="B90" s="363" t="s">
        <v>355</v>
      </c>
      <c r="C90" s="544"/>
      <c r="D90" s="544"/>
      <c r="E90" s="544"/>
      <c r="F90" s="544"/>
      <c r="G90" s="544"/>
      <c r="H90" s="544"/>
      <c r="I90" s="544"/>
      <c r="J90" s="544"/>
      <c r="K90" s="544"/>
      <c r="L90" s="544"/>
      <c r="M90" s="544"/>
      <c r="O90" s="54"/>
    </row>
    <row r="91" spans="2:15" ht="13.5" thickBot="1" x14ac:dyDescent="0.4">
      <c r="B91" s="8"/>
      <c r="O91" s="54"/>
    </row>
    <row r="92" spans="2:15" ht="13.5" thickBot="1" x14ac:dyDescent="0.4">
      <c r="B92" s="525" t="s">
        <v>165</v>
      </c>
      <c r="C92" s="523"/>
      <c r="D92" s="523"/>
      <c r="E92" s="523"/>
      <c r="F92" s="523"/>
      <c r="G92" s="523"/>
      <c r="H92" s="523"/>
      <c r="I92" s="523"/>
      <c r="J92" s="523"/>
      <c r="K92" s="523"/>
      <c r="L92" s="523"/>
      <c r="M92" s="523"/>
      <c r="N92" s="524"/>
      <c r="O92" s="54"/>
    </row>
    <row r="93" spans="2:15" x14ac:dyDescent="0.35">
      <c r="B93" s="15"/>
      <c r="O93" s="54"/>
    </row>
    <row r="94" spans="2:15" x14ac:dyDescent="0.3">
      <c r="B94" s="527" t="s">
        <v>167</v>
      </c>
      <c r="C94" s="281"/>
      <c r="E94" s="520"/>
      <c r="F94" s="520"/>
      <c r="G94" s="520"/>
      <c r="H94" s="520"/>
      <c r="I94" s="520"/>
      <c r="J94" s="520"/>
      <c r="K94" s="520"/>
      <c r="L94" s="520"/>
      <c r="M94" s="520"/>
      <c r="N94" s="64"/>
      <c r="O94" s="54"/>
    </row>
    <row r="95" spans="2:15" x14ac:dyDescent="0.35">
      <c r="B95" s="527"/>
      <c r="C95" s="3" t="s">
        <v>93</v>
      </c>
      <c r="D95" s="14"/>
      <c r="E95" s="543" t="s">
        <v>138</v>
      </c>
      <c r="F95" s="543"/>
      <c r="G95" s="543"/>
      <c r="H95" s="543"/>
      <c r="I95" s="543"/>
      <c r="J95" s="543"/>
      <c r="K95" s="543"/>
      <c r="L95" s="543"/>
      <c r="M95" s="543"/>
      <c r="O95" s="54"/>
    </row>
    <row r="96" spans="2:15" x14ac:dyDescent="0.35">
      <c r="B96" s="125"/>
      <c r="C96" s="3"/>
      <c r="D96" s="123"/>
      <c r="E96" s="129"/>
      <c r="F96" s="129"/>
      <c r="G96" s="129"/>
      <c r="H96" s="129"/>
      <c r="I96" s="129"/>
      <c r="J96" s="129"/>
      <c r="K96" s="129"/>
      <c r="L96" s="129"/>
      <c r="M96" s="129"/>
      <c r="O96" s="54"/>
    </row>
    <row r="97" spans="2:15" ht="38" x14ac:dyDescent="0.35">
      <c r="B97" s="40" t="s">
        <v>434</v>
      </c>
      <c r="C97" s="529"/>
      <c r="D97" s="529"/>
      <c r="E97" s="529"/>
      <c r="F97" s="529"/>
      <c r="G97" s="131" t="s">
        <v>348</v>
      </c>
      <c r="H97" s="131" t="s">
        <v>349</v>
      </c>
      <c r="I97" s="133" t="s">
        <v>350</v>
      </c>
      <c r="J97" s="572" t="s">
        <v>172</v>
      </c>
      <c r="K97" s="573"/>
      <c r="L97" s="573"/>
      <c r="M97" s="574"/>
      <c r="O97" s="127"/>
    </row>
    <row r="98" spans="2:15" s="358" customFormat="1" x14ac:dyDescent="0.35">
      <c r="B98" s="54"/>
      <c r="C98" s="528" t="s">
        <v>160</v>
      </c>
      <c r="D98" s="528"/>
      <c r="E98" s="528"/>
      <c r="F98" s="528"/>
      <c r="G98" s="413"/>
      <c r="H98" s="414"/>
      <c r="I98" s="289"/>
      <c r="J98" s="533"/>
      <c r="K98" s="534"/>
      <c r="L98" s="534"/>
      <c r="M98" s="535"/>
      <c r="O98" s="127"/>
    </row>
    <row r="99" spans="2:15" s="358" customFormat="1" x14ac:dyDescent="0.35">
      <c r="B99" s="54"/>
      <c r="C99" s="528" t="s">
        <v>159</v>
      </c>
      <c r="D99" s="528"/>
      <c r="E99" s="528"/>
      <c r="F99" s="528"/>
      <c r="G99" s="413"/>
      <c r="H99" s="414"/>
      <c r="I99" s="289"/>
      <c r="J99" s="533"/>
      <c r="K99" s="534"/>
      <c r="L99" s="534"/>
      <c r="M99" s="535"/>
      <c r="O99" s="127"/>
    </row>
    <row r="100" spans="2:15" s="358" customFormat="1" x14ac:dyDescent="0.35">
      <c r="B100" s="54"/>
      <c r="C100" s="528" t="s">
        <v>250</v>
      </c>
      <c r="D100" s="528"/>
      <c r="E100" s="528"/>
      <c r="F100" s="528"/>
      <c r="G100" s="413"/>
      <c r="H100" s="414"/>
      <c r="I100" s="289"/>
      <c r="J100" s="533"/>
      <c r="K100" s="534"/>
      <c r="L100" s="534"/>
      <c r="M100" s="535"/>
      <c r="O100" s="127"/>
    </row>
    <row r="101" spans="2:15" s="358" customFormat="1" x14ac:dyDescent="0.35">
      <c r="B101" s="54"/>
      <c r="C101" s="528" t="s">
        <v>161</v>
      </c>
      <c r="D101" s="528"/>
      <c r="E101" s="528"/>
      <c r="F101" s="528"/>
      <c r="G101" s="413"/>
      <c r="H101" s="414"/>
      <c r="I101" s="289"/>
      <c r="J101" s="533"/>
      <c r="K101" s="534"/>
      <c r="L101" s="534"/>
      <c r="M101" s="535"/>
      <c r="O101" s="54"/>
    </row>
    <row r="102" spans="2:15" s="358" customFormat="1" x14ac:dyDescent="0.35">
      <c r="B102" s="54"/>
      <c r="C102" s="528" t="s">
        <v>249</v>
      </c>
      <c r="D102" s="528"/>
      <c r="E102" s="528"/>
      <c r="F102" s="528"/>
      <c r="G102" s="413"/>
      <c r="H102" s="414"/>
      <c r="I102" s="289"/>
      <c r="J102" s="533"/>
      <c r="K102" s="534"/>
      <c r="L102" s="534"/>
      <c r="M102" s="535"/>
      <c r="O102" s="130"/>
    </row>
    <row r="103" spans="2:15" s="358" customFormat="1" x14ac:dyDescent="0.35">
      <c r="B103" s="54"/>
      <c r="C103" s="528" t="s">
        <v>248</v>
      </c>
      <c r="D103" s="528"/>
      <c r="E103" s="528"/>
      <c r="F103" s="528"/>
      <c r="G103" s="413"/>
      <c r="H103" s="414"/>
      <c r="I103" s="289"/>
      <c r="J103" s="533"/>
      <c r="K103" s="534"/>
      <c r="L103" s="534"/>
      <c r="M103" s="535"/>
      <c r="O103" s="54"/>
    </row>
    <row r="104" spans="2:15" s="358" customFormat="1" x14ac:dyDescent="0.35">
      <c r="B104" s="54"/>
      <c r="C104" s="528" t="s">
        <v>113</v>
      </c>
      <c r="D104" s="528"/>
      <c r="E104" s="528"/>
      <c r="F104" s="528"/>
      <c r="G104" s="413"/>
      <c r="H104" s="414"/>
      <c r="I104" s="289"/>
      <c r="J104" s="533"/>
      <c r="K104" s="534"/>
      <c r="L104" s="534"/>
      <c r="M104" s="535"/>
      <c r="O104" s="54"/>
    </row>
    <row r="105" spans="2:15" s="358" customFormat="1" x14ac:dyDescent="0.35">
      <c r="B105" s="54"/>
      <c r="C105" s="528" t="s">
        <v>115</v>
      </c>
      <c r="D105" s="528"/>
      <c r="E105" s="528"/>
      <c r="F105" s="528"/>
      <c r="G105" s="413"/>
      <c r="H105" s="414"/>
      <c r="I105" s="289"/>
      <c r="J105" s="533"/>
      <c r="K105" s="534"/>
      <c r="L105" s="534"/>
      <c r="M105" s="535"/>
      <c r="O105" s="54"/>
    </row>
    <row r="106" spans="2:15" s="358" customFormat="1" x14ac:dyDescent="0.35">
      <c r="B106" s="54"/>
      <c r="C106" s="528" t="s">
        <v>114</v>
      </c>
      <c r="D106" s="528"/>
      <c r="E106" s="528"/>
      <c r="F106" s="528"/>
      <c r="G106" s="413"/>
      <c r="H106" s="414"/>
      <c r="I106" s="289"/>
      <c r="J106" s="533"/>
      <c r="K106" s="534"/>
      <c r="L106" s="534"/>
      <c r="M106" s="535"/>
      <c r="O106" s="54"/>
    </row>
    <row r="107" spans="2:15" s="358" customFormat="1" x14ac:dyDescent="0.35">
      <c r="B107" s="54"/>
      <c r="C107" s="567" t="s">
        <v>173</v>
      </c>
      <c r="D107" s="568"/>
      <c r="E107" s="568"/>
      <c r="F107" s="569"/>
      <c r="G107" s="413"/>
      <c r="H107" s="414"/>
      <c r="I107" s="289"/>
      <c r="J107" s="533"/>
      <c r="K107" s="534"/>
      <c r="L107" s="534"/>
      <c r="M107" s="535"/>
      <c r="O107" s="54"/>
    </row>
    <row r="108" spans="2:15" s="358" customFormat="1" x14ac:dyDescent="0.35">
      <c r="B108" s="54"/>
      <c r="C108" s="528" t="s">
        <v>135</v>
      </c>
      <c r="D108" s="528"/>
      <c r="E108" s="528"/>
      <c r="F108" s="528"/>
      <c r="G108" s="413"/>
      <c r="H108" s="414"/>
      <c r="I108" s="289"/>
      <c r="J108" s="533"/>
      <c r="K108" s="534"/>
      <c r="L108" s="534"/>
      <c r="M108" s="535"/>
      <c r="O108" s="54"/>
    </row>
    <row r="109" spans="2:15" s="358" customFormat="1" ht="13.5" thickBot="1" x14ac:dyDescent="0.4">
      <c r="B109" s="54"/>
      <c r="C109" s="526" t="s">
        <v>112</v>
      </c>
      <c r="D109" s="526"/>
      <c r="E109" s="526"/>
      <c r="F109" s="526"/>
      <c r="G109" s="413"/>
      <c r="H109" s="415"/>
      <c r="I109" s="416"/>
      <c r="J109" s="530"/>
      <c r="K109" s="531"/>
      <c r="L109" s="531"/>
      <c r="M109" s="532"/>
      <c r="O109" s="54"/>
    </row>
    <row r="110" spans="2:15" x14ac:dyDescent="0.35">
      <c r="B110" s="65"/>
      <c r="C110" s="576" t="s">
        <v>147</v>
      </c>
      <c r="D110" s="577"/>
      <c r="E110" s="577"/>
      <c r="F110" s="577"/>
      <c r="G110" s="578"/>
      <c r="H110" s="354">
        <f>SUM(H98:H109)</f>
        <v>0</v>
      </c>
      <c r="I110" s="417">
        <f>SUM(I98:I109)</f>
        <v>0</v>
      </c>
      <c r="J110" s="502"/>
      <c r="K110" s="503"/>
      <c r="L110" s="503"/>
      <c r="M110" s="504"/>
      <c r="O110" s="122"/>
    </row>
    <row r="111" spans="2:15" x14ac:dyDescent="0.35">
      <c r="B111" s="65"/>
      <c r="C111" s="579" t="s">
        <v>146</v>
      </c>
      <c r="D111" s="580"/>
      <c r="E111" s="580"/>
      <c r="F111" s="580"/>
      <c r="G111" s="581"/>
      <c r="H111" s="355" t="s">
        <v>136</v>
      </c>
      <c r="I111" s="355" t="s">
        <v>116</v>
      </c>
      <c r="J111" s="505"/>
      <c r="K111" s="506"/>
      <c r="L111" s="506"/>
      <c r="M111" s="507"/>
      <c r="O111" s="127"/>
    </row>
    <row r="112" spans="2:15" x14ac:dyDescent="0.35">
      <c r="B112" s="8"/>
      <c r="O112" s="54"/>
    </row>
    <row r="113" spans="2:15" x14ac:dyDescent="0.3">
      <c r="B113" s="540" t="s">
        <v>168</v>
      </c>
      <c r="C113" s="277"/>
      <c r="D113" s="13" t="s">
        <v>117</v>
      </c>
      <c r="E113" s="520"/>
      <c r="F113" s="520"/>
      <c r="G113" s="520"/>
      <c r="H113" s="520"/>
      <c r="I113" s="520"/>
      <c r="J113" s="520"/>
      <c r="K113" s="520"/>
      <c r="L113" s="520"/>
      <c r="M113" s="520"/>
      <c r="O113" s="54"/>
    </row>
    <row r="114" spans="2:15" x14ac:dyDescent="0.35">
      <c r="B114" s="540"/>
      <c r="E114" s="13" t="s">
        <v>252</v>
      </c>
      <c r="J114" s="3"/>
      <c r="M114" s="64"/>
      <c r="O114" s="54"/>
    </row>
    <row r="115" spans="2:15" x14ac:dyDescent="0.35">
      <c r="B115" s="540"/>
      <c r="G115" s="124"/>
      <c r="I115" s="64"/>
      <c r="J115" s="64"/>
      <c r="K115" s="64"/>
      <c r="O115" s="54"/>
    </row>
    <row r="116" spans="2:15" x14ac:dyDescent="0.35">
      <c r="B116" s="363"/>
      <c r="I116" s="64"/>
      <c r="J116" s="64"/>
      <c r="K116" s="64"/>
      <c r="O116" s="54"/>
    </row>
    <row r="117" spans="2:15" x14ac:dyDescent="0.3">
      <c r="B117" s="363" t="s">
        <v>445</v>
      </c>
      <c r="C117" s="279"/>
      <c r="E117" s="520"/>
      <c r="F117" s="520"/>
      <c r="G117" s="520"/>
      <c r="H117" s="520"/>
      <c r="I117" s="520"/>
      <c r="J117" s="520"/>
      <c r="K117" s="520"/>
      <c r="L117" s="520"/>
      <c r="M117" s="520"/>
      <c r="O117" s="54"/>
    </row>
    <row r="118" spans="2:15" x14ac:dyDescent="0.35">
      <c r="B118" s="363" t="s">
        <v>446</v>
      </c>
      <c r="C118" s="3" t="s">
        <v>93</v>
      </c>
      <c r="E118" s="13" t="s">
        <v>138</v>
      </c>
      <c r="J118" s="3"/>
      <c r="O118" s="54"/>
    </row>
    <row r="119" spans="2:15" x14ac:dyDescent="0.35">
      <c r="B119" s="363"/>
      <c r="C119" s="3"/>
      <c r="J119" s="3"/>
      <c r="O119" s="54"/>
    </row>
    <row r="120" spans="2:15" x14ac:dyDescent="0.3">
      <c r="B120" s="363" t="s">
        <v>137</v>
      </c>
      <c r="C120" s="279"/>
      <c r="E120" s="520"/>
      <c r="F120" s="520"/>
      <c r="G120" s="520"/>
      <c r="H120" s="520"/>
      <c r="I120" s="520"/>
      <c r="J120" s="520"/>
      <c r="K120" s="520"/>
      <c r="L120" s="520"/>
      <c r="M120" s="520"/>
      <c r="O120" s="54"/>
    </row>
    <row r="121" spans="2:15" x14ac:dyDescent="0.35">
      <c r="B121" s="67" t="s">
        <v>169</v>
      </c>
      <c r="C121" s="3" t="s">
        <v>93</v>
      </c>
      <c r="E121" s="13" t="s">
        <v>138</v>
      </c>
      <c r="J121" s="3"/>
      <c r="O121" s="54"/>
    </row>
    <row r="122" spans="2:15" x14ac:dyDescent="0.35">
      <c r="B122" s="54"/>
      <c r="I122" s="64"/>
      <c r="J122" s="64"/>
      <c r="K122" s="64"/>
      <c r="O122" s="54"/>
    </row>
    <row r="123" spans="2:15" x14ac:dyDescent="0.3">
      <c r="B123" s="125" t="s">
        <v>441</v>
      </c>
      <c r="C123" s="356"/>
      <c r="E123" s="520"/>
      <c r="F123" s="520"/>
      <c r="G123" s="520"/>
      <c r="H123" s="520"/>
      <c r="I123" s="520"/>
      <c r="J123" s="520"/>
      <c r="K123" s="520"/>
      <c r="L123" s="520"/>
      <c r="M123" s="520"/>
      <c r="O123" s="54"/>
    </row>
    <row r="124" spans="2:15" x14ac:dyDescent="0.35">
      <c r="B124" s="362" t="s">
        <v>442</v>
      </c>
      <c r="C124" s="3" t="s">
        <v>93</v>
      </c>
      <c r="D124" s="123"/>
      <c r="E124" s="543" t="s">
        <v>138</v>
      </c>
      <c r="F124" s="543"/>
      <c r="G124" s="543"/>
      <c r="H124" s="543"/>
      <c r="I124" s="543"/>
      <c r="J124" s="543"/>
      <c r="K124" s="543"/>
      <c r="L124" s="543"/>
      <c r="M124" s="543"/>
      <c r="O124" s="54"/>
    </row>
    <row r="125" spans="2:15" x14ac:dyDescent="0.35">
      <c r="B125" s="125"/>
      <c r="C125" s="3"/>
      <c r="D125" s="123"/>
      <c r="E125" s="129"/>
      <c r="F125" s="129"/>
      <c r="G125" s="129"/>
      <c r="H125" s="129"/>
      <c r="I125" s="129"/>
      <c r="J125" s="129"/>
      <c r="K125" s="129"/>
      <c r="L125" s="129"/>
      <c r="M125" s="129"/>
      <c r="O125" s="54"/>
    </row>
    <row r="126" spans="2:15" x14ac:dyDescent="0.3">
      <c r="B126" s="125" t="s">
        <v>437</v>
      </c>
      <c r="C126" s="279"/>
      <c r="D126" s="123"/>
      <c r="E126" s="520"/>
      <c r="F126" s="520"/>
      <c r="G126" s="520"/>
      <c r="H126" s="520"/>
      <c r="I126" s="520"/>
      <c r="J126" s="520"/>
      <c r="K126" s="520"/>
      <c r="L126" s="520"/>
      <c r="M126" s="520"/>
      <c r="O126" s="54"/>
    </row>
    <row r="127" spans="2:15" x14ac:dyDescent="0.35">
      <c r="B127" s="125" t="s">
        <v>251</v>
      </c>
      <c r="C127" s="3"/>
      <c r="E127" s="543" t="s">
        <v>138</v>
      </c>
      <c r="F127" s="543"/>
      <c r="G127" s="543"/>
      <c r="H127" s="543"/>
      <c r="I127" s="543"/>
      <c r="J127" s="543"/>
      <c r="K127" s="543"/>
      <c r="L127" s="543"/>
      <c r="M127" s="543"/>
      <c r="O127" s="54"/>
    </row>
    <row r="128" spans="2:15" x14ac:dyDescent="0.35">
      <c r="B128" s="8"/>
      <c r="O128" s="111"/>
    </row>
    <row r="129" spans="2:15" x14ac:dyDescent="0.35">
      <c r="B129" s="11" t="s">
        <v>456</v>
      </c>
      <c r="C129" s="575"/>
      <c r="D129" s="575"/>
      <c r="E129" s="575"/>
      <c r="F129" s="13" t="s">
        <v>443</v>
      </c>
      <c r="O129" s="127"/>
    </row>
    <row r="130" spans="2:15" s="216" customFormat="1" x14ac:dyDescent="0.35">
      <c r="B130" s="207" t="s">
        <v>347</v>
      </c>
      <c r="C130" s="190"/>
      <c r="D130" s="190"/>
      <c r="E130" s="190"/>
      <c r="O130" s="127"/>
    </row>
    <row r="131" spans="2:15" s="216" customFormat="1" x14ac:dyDescent="0.35">
      <c r="B131" s="207"/>
      <c r="C131" s="190"/>
      <c r="D131" s="190"/>
      <c r="E131" s="190"/>
      <c r="O131" s="127"/>
    </row>
    <row r="132" spans="2:15" x14ac:dyDescent="0.35">
      <c r="B132" s="11" t="s">
        <v>28</v>
      </c>
      <c r="C132" s="536"/>
      <c r="D132" s="536"/>
      <c r="E132" s="64" t="s">
        <v>171</v>
      </c>
      <c r="G132" s="536"/>
      <c r="H132" s="536"/>
      <c r="I132" s="64" t="s">
        <v>171</v>
      </c>
      <c r="O132" s="54"/>
    </row>
    <row r="133" spans="2:15" x14ac:dyDescent="0.35">
      <c r="B133" s="8"/>
      <c r="C133" s="13" t="s">
        <v>133</v>
      </c>
      <c r="G133" s="13" t="s">
        <v>134</v>
      </c>
      <c r="O133" s="54"/>
    </row>
    <row r="134" spans="2:15" ht="13.5" thickBot="1" x14ac:dyDescent="0.4">
      <c r="B134" s="8"/>
      <c r="O134" s="54"/>
    </row>
    <row r="135" spans="2:15" ht="13.5" thickBot="1" x14ac:dyDescent="0.4">
      <c r="B135" s="525" t="s">
        <v>97</v>
      </c>
      <c r="C135" s="523"/>
      <c r="D135" s="523"/>
      <c r="E135" s="523"/>
      <c r="F135" s="523"/>
      <c r="G135" s="523"/>
      <c r="H135" s="523"/>
      <c r="I135" s="523"/>
      <c r="J135" s="523"/>
      <c r="K135" s="523"/>
      <c r="L135" s="523"/>
      <c r="M135" s="523"/>
      <c r="N135" s="524"/>
      <c r="O135" s="54"/>
    </row>
    <row r="136" spans="2:15" x14ac:dyDescent="0.35">
      <c r="B136" s="40" t="s">
        <v>144</v>
      </c>
      <c r="C136" s="13" t="s">
        <v>93</v>
      </c>
      <c r="O136" s="130"/>
    </row>
    <row r="137" spans="2:15" s="25" customFormat="1" x14ac:dyDescent="0.3">
      <c r="B137" s="266" t="s">
        <v>129</v>
      </c>
      <c r="C137" s="369"/>
      <c r="E137" s="518" t="s">
        <v>148</v>
      </c>
      <c r="F137" s="518"/>
      <c r="G137" s="452"/>
      <c r="H137" s="518" t="s">
        <v>351</v>
      </c>
      <c r="I137" s="518"/>
      <c r="J137" s="454"/>
      <c r="K137" s="453" t="s">
        <v>138</v>
      </c>
      <c r="L137" s="455"/>
      <c r="M137" s="456"/>
      <c r="O137" s="272"/>
    </row>
    <row r="138" spans="2:15" s="25" customFormat="1" ht="13.75" customHeight="1" x14ac:dyDescent="0.3">
      <c r="B138" s="266" t="s">
        <v>156</v>
      </c>
      <c r="C138" s="369"/>
      <c r="E138" s="518" t="s">
        <v>148</v>
      </c>
      <c r="F138" s="518"/>
      <c r="G138" s="452"/>
      <c r="H138" s="518" t="s">
        <v>351</v>
      </c>
      <c r="I138" s="518"/>
      <c r="J138" s="454"/>
      <c r="K138" s="453" t="s">
        <v>138</v>
      </c>
      <c r="L138" s="455"/>
      <c r="M138" s="456"/>
      <c r="O138" s="272"/>
    </row>
    <row r="139" spans="2:15" s="25" customFormat="1" x14ac:dyDescent="0.3">
      <c r="B139" s="266" t="s">
        <v>130</v>
      </c>
      <c r="C139" s="369"/>
      <c r="E139" s="518" t="s">
        <v>148</v>
      </c>
      <c r="F139" s="518"/>
      <c r="G139" s="452"/>
      <c r="H139" s="518" t="s">
        <v>351</v>
      </c>
      <c r="I139" s="518"/>
      <c r="J139" s="454"/>
      <c r="K139" s="453" t="s">
        <v>138</v>
      </c>
      <c r="L139" s="455"/>
      <c r="M139" s="456"/>
      <c r="O139" s="272"/>
    </row>
    <row r="140" spans="2:15" s="25" customFormat="1" x14ac:dyDescent="0.3">
      <c r="B140" s="266" t="s">
        <v>131</v>
      </c>
      <c r="C140" s="369"/>
      <c r="E140" s="518" t="s">
        <v>148</v>
      </c>
      <c r="F140" s="518"/>
      <c r="G140" s="452"/>
      <c r="H140" s="518" t="s">
        <v>351</v>
      </c>
      <c r="I140" s="518"/>
      <c r="J140" s="454"/>
      <c r="K140" s="453" t="s">
        <v>138</v>
      </c>
      <c r="L140" s="455"/>
      <c r="M140" s="456"/>
      <c r="O140" s="272"/>
    </row>
    <row r="141" spans="2:15" s="25" customFormat="1" x14ac:dyDescent="0.3">
      <c r="B141" s="266" t="s">
        <v>132</v>
      </c>
      <c r="C141" s="369"/>
      <c r="E141" s="518" t="s">
        <v>148</v>
      </c>
      <c r="F141" s="518"/>
      <c r="G141" s="452"/>
      <c r="H141" s="518" t="s">
        <v>351</v>
      </c>
      <c r="I141" s="518"/>
      <c r="J141" s="454"/>
      <c r="K141" s="453" t="s">
        <v>138</v>
      </c>
      <c r="L141" s="455"/>
      <c r="M141" s="456"/>
      <c r="O141" s="272"/>
    </row>
    <row r="142" spans="2:15" x14ac:dyDescent="0.35">
      <c r="B142" s="38"/>
      <c r="C142" s="75"/>
      <c r="F142" s="47"/>
      <c r="G142" s="53"/>
      <c r="H142" s="47"/>
      <c r="I142" s="53"/>
      <c r="J142" s="64"/>
      <c r="K142" s="64"/>
      <c r="O142" s="54"/>
    </row>
    <row r="143" spans="2:15" x14ac:dyDescent="0.35">
      <c r="B143" s="38" t="s">
        <v>162</v>
      </c>
      <c r="C143" s="62">
        <f>COUNTIF(C137:C141,"Yes")</f>
        <v>0</v>
      </c>
      <c r="F143" s="47"/>
      <c r="G143" s="53"/>
      <c r="H143" s="47"/>
      <c r="I143" s="53"/>
      <c r="J143" s="64"/>
      <c r="K143" s="64"/>
      <c r="O143" s="54"/>
    </row>
    <row r="144" spans="2:15" x14ac:dyDescent="0.35">
      <c r="B144" s="38" t="s">
        <v>163</v>
      </c>
      <c r="C144" s="76">
        <f>COUNTIF(C137:C141,"No")</f>
        <v>0</v>
      </c>
      <c r="F144" s="47"/>
      <c r="G144" s="53"/>
      <c r="H144" s="47"/>
      <c r="I144" s="53"/>
      <c r="J144" s="64"/>
      <c r="K144" s="64"/>
      <c r="O144" s="132"/>
    </row>
    <row r="145" spans="2:15" ht="13.5" thickBot="1" x14ac:dyDescent="0.4">
      <c r="B145" s="5"/>
      <c r="O145" s="54"/>
    </row>
    <row r="146" spans="2:15" ht="13.5" thickBot="1" x14ac:dyDescent="0.4">
      <c r="B146" s="525" t="s">
        <v>352</v>
      </c>
      <c r="C146" s="523"/>
      <c r="D146" s="523"/>
      <c r="E146" s="523"/>
      <c r="F146" s="523"/>
      <c r="G146" s="523"/>
      <c r="H146" s="523"/>
      <c r="I146" s="523"/>
      <c r="J146" s="523"/>
      <c r="K146" s="523"/>
      <c r="L146" s="523"/>
      <c r="M146" s="523"/>
      <c r="N146" s="524"/>
      <c r="O146" s="54"/>
    </row>
    <row r="147" spans="2:15" x14ac:dyDescent="0.35">
      <c r="B147" s="11"/>
      <c r="O147" s="54"/>
    </row>
    <row r="148" spans="2:15" x14ac:dyDescent="0.35">
      <c r="B148" s="11" t="s">
        <v>188</v>
      </c>
      <c r="C148" s="560"/>
      <c r="D148" s="560"/>
      <c r="E148" s="560"/>
      <c r="F148" s="365" t="s">
        <v>29</v>
      </c>
      <c r="G148" s="366" t="s">
        <v>30</v>
      </c>
      <c r="H148" s="367" t="s">
        <v>31</v>
      </c>
      <c r="I148" s="368" t="s">
        <v>32</v>
      </c>
      <c r="O148" s="127"/>
    </row>
    <row r="149" spans="2:15" x14ac:dyDescent="0.35">
      <c r="B149" s="5"/>
      <c r="C149" s="508" t="s">
        <v>285</v>
      </c>
      <c r="D149" s="508"/>
      <c r="E149" s="508"/>
      <c r="F149" s="74">
        <f>'Museum Environment'!C38</f>
        <v>0</v>
      </c>
      <c r="G149" s="74">
        <f>'Museum Environment'!C39</f>
        <v>0</v>
      </c>
      <c r="H149" s="74">
        <f>'Museum Environment'!C40</f>
        <v>0</v>
      </c>
      <c r="I149" s="74">
        <f>'Museum Environment'!C41</f>
        <v>0</v>
      </c>
      <c r="O149" s="54"/>
    </row>
    <row r="150" spans="2:15" x14ac:dyDescent="0.35">
      <c r="B150" s="5"/>
      <c r="C150" s="508" t="s">
        <v>440</v>
      </c>
      <c r="D150" s="508"/>
      <c r="E150" s="508"/>
      <c r="F150" s="74">
        <f>'Museum IPM_Housekeeping'!C37</f>
        <v>0</v>
      </c>
      <c r="G150" s="74">
        <f>'Museum IPM_Housekeeping'!C38</f>
        <v>0</v>
      </c>
      <c r="H150" s="74">
        <f>'Museum IPM_Housekeeping'!C39</f>
        <v>0</v>
      </c>
      <c r="I150" s="74">
        <f>'Museum IPM_Housekeeping'!C40</f>
        <v>0</v>
      </c>
      <c r="O150" s="54"/>
    </row>
    <row r="151" spans="2:15" x14ac:dyDescent="0.35">
      <c r="B151" s="5"/>
      <c r="C151" s="508" t="s">
        <v>297</v>
      </c>
      <c r="D151" s="508"/>
      <c r="E151" s="508"/>
      <c r="F151" s="74">
        <f>'Handling_Packing (Museum-wide)'!C32</f>
        <v>0</v>
      </c>
      <c r="G151" s="74">
        <f>'Handling_Packing (Museum-wide)'!C33</f>
        <v>0</v>
      </c>
      <c r="H151" s="74">
        <f>'Handling_Packing (Museum-wide)'!C34</f>
        <v>0</v>
      </c>
      <c r="I151" s="74">
        <f>'Handling_Packing (Museum-wide)'!C35</f>
        <v>0</v>
      </c>
      <c r="O151" s="54"/>
    </row>
    <row r="152" spans="2:15" x14ac:dyDescent="0.35">
      <c r="B152" s="5"/>
      <c r="C152" s="508" t="s">
        <v>286</v>
      </c>
      <c r="D152" s="508"/>
      <c r="E152" s="508"/>
      <c r="F152" s="74">
        <f>'Museum Storage'!C35</f>
        <v>0</v>
      </c>
      <c r="G152" s="74">
        <f>'Museum Storage'!C36</f>
        <v>0</v>
      </c>
      <c r="H152" s="74">
        <f>'Museum Storage'!C37</f>
        <v>0</v>
      </c>
      <c r="I152" s="74">
        <f>'Museum Storage'!C38</f>
        <v>0</v>
      </c>
      <c r="O152" s="54"/>
    </row>
    <row r="153" spans="2:15" x14ac:dyDescent="0.35">
      <c r="B153" s="5"/>
      <c r="C153" s="508" t="s">
        <v>287</v>
      </c>
      <c r="D153" s="508"/>
      <c r="E153" s="508"/>
      <c r="F153" s="74">
        <f>'Museum Emergency Planning'!C45</f>
        <v>0</v>
      </c>
      <c r="G153" s="74">
        <f>'Museum Emergency Planning'!C46</f>
        <v>0</v>
      </c>
      <c r="H153" s="74">
        <f>'Museum Emergency Planning'!C47</f>
        <v>0</v>
      </c>
      <c r="I153" s="74">
        <f>'Museum Emergency Planning'!C48</f>
        <v>0</v>
      </c>
      <c r="O153" s="54"/>
    </row>
    <row r="154" spans="2:15" x14ac:dyDescent="0.35">
      <c r="B154" s="5"/>
      <c r="C154" s="508" t="s">
        <v>288</v>
      </c>
      <c r="D154" s="508"/>
      <c r="E154" s="508"/>
      <c r="F154" s="74">
        <f>'Museum Fire Protection'!C52</f>
        <v>0</v>
      </c>
      <c r="G154" s="74">
        <f>'Museum Fire Protection'!C53</f>
        <v>0</v>
      </c>
      <c r="H154" s="74">
        <f>'Museum Fire Protection'!C54</f>
        <v>0</v>
      </c>
      <c r="I154" s="74">
        <f>'Museum Fire Protection'!C55</f>
        <v>0</v>
      </c>
      <c r="O154" s="54"/>
    </row>
    <row r="155" spans="2:15" x14ac:dyDescent="0.35">
      <c r="B155" s="5"/>
      <c r="C155" s="508" t="s">
        <v>298</v>
      </c>
      <c r="D155" s="508"/>
      <c r="E155" s="508"/>
      <c r="F155" s="74">
        <f>'Health_Safety (Museum-wide)'!C41</f>
        <v>0</v>
      </c>
      <c r="G155" s="74">
        <f>'Health_Safety (Museum-wide)'!C42</f>
        <v>0</v>
      </c>
      <c r="H155" s="74">
        <f>'Health_Safety (Museum-wide)'!C43</f>
        <v>0</v>
      </c>
      <c r="I155" s="74">
        <f>'Health_Safety (Museum-wide)'!C44</f>
        <v>0</v>
      </c>
      <c r="O155" s="54"/>
    </row>
    <row r="156" spans="2:15" x14ac:dyDescent="0.35">
      <c r="B156" s="5"/>
      <c r="C156" s="508" t="s">
        <v>289</v>
      </c>
      <c r="D156" s="508"/>
      <c r="E156" s="508"/>
      <c r="F156" s="74">
        <f>'Museum Security'!C54</f>
        <v>0</v>
      </c>
      <c r="G156" s="74">
        <f>'Museum Security'!C55</f>
        <v>0</v>
      </c>
      <c r="H156" s="74">
        <f>'Museum Security'!C56</f>
        <v>0</v>
      </c>
      <c r="I156" s="74">
        <f>'Museum Security'!C57</f>
        <v>0</v>
      </c>
      <c r="O156" s="54"/>
    </row>
    <row r="157" spans="2:15" x14ac:dyDescent="0.35">
      <c r="B157" s="5"/>
      <c r="C157" s="508" t="s">
        <v>290</v>
      </c>
      <c r="D157" s="508"/>
      <c r="E157" s="508"/>
      <c r="F157" s="74">
        <f>'Museum Structure'!C22</f>
        <v>0</v>
      </c>
      <c r="G157" s="74">
        <f>'Museum Structure'!C23</f>
        <v>0</v>
      </c>
      <c r="H157" s="74">
        <f>'Museum Structure'!C24</f>
        <v>0</v>
      </c>
      <c r="I157" s="74">
        <f>'Museum Structure'!C25</f>
        <v>0</v>
      </c>
      <c r="O157" s="54"/>
    </row>
    <row r="158" spans="2:15" s="192" customFormat="1" x14ac:dyDescent="0.35">
      <c r="B158" s="101"/>
      <c r="C158" s="557" t="s">
        <v>187</v>
      </c>
      <c r="D158" s="558"/>
      <c r="E158" s="559"/>
      <c r="F158" s="121">
        <f>SUM(F149:F157)</f>
        <v>0</v>
      </c>
      <c r="G158" s="121">
        <f>SUM(G149:G157)</f>
        <v>0</v>
      </c>
      <c r="H158" s="121">
        <f>SUM(H149:H157)</f>
        <v>0</v>
      </c>
      <c r="I158" s="121">
        <f>SUM(I149:I157)</f>
        <v>0</v>
      </c>
      <c r="O158" s="54"/>
    </row>
    <row r="159" spans="2:15" x14ac:dyDescent="0.35">
      <c r="B159" s="90"/>
      <c r="C159" s="52"/>
      <c r="D159" s="52"/>
      <c r="E159" s="52"/>
      <c r="F159" s="52"/>
      <c r="G159" s="52"/>
      <c r="H159" s="52"/>
      <c r="I159" s="52"/>
      <c r="O159" s="54"/>
    </row>
    <row r="160" spans="2:15" x14ac:dyDescent="0.35">
      <c r="B160" s="11" t="s">
        <v>145</v>
      </c>
      <c r="C160" s="560"/>
      <c r="D160" s="560"/>
      <c r="E160" s="560"/>
      <c r="F160" s="92" t="s">
        <v>190</v>
      </c>
      <c r="G160" s="104" t="s">
        <v>184</v>
      </c>
      <c r="H160" s="93" t="s">
        <v>185</v>
      </c>
      <c r="I160" s="94" t="s">
        <v>186</v>
      </c>
      <c r="O160" s="54"/>
    </row>
    <row r="161" spans="2:15" x14ac:dyDescent="0.35">
      <c r="B161" s="11"/>
      <c r="C161" s="508" t="s">
        <v>285</v>
      </c>
      <c r="D161" s="508"/>
      <c r="E161" s="508"/>
      <c r="F161" s="247">
        <f>'Museum Environment'!E44</f>
        <v>0</v>
      </c>
      <c r="G161" s="247">
        <f>'Museum Environment'!E45</f>
        <v>0</v>
      </c>
      <c r="H161" s="247">
        <f>'Museum Environment'!E46</f>
        <v>0</v>
      </c>
      <c r="I161" s="247">
        <f>'Museum Environment'!E47</f>
        <v>0</v>
      </c>
      <c r="O161" s="54"/>
    </row>
    <row r="162" spans="2:15" x14ac:dyDescent="0.35">
      <c r="B162" s="11"/>
      <c r="C162" s="508" t="s">
        <v>440</v>
      </c>
      <c r="D162" s="508"/>
      <c r="E162" s="508"/>
      <c r="F162" s="247">
        <f>'Museum IPM_Housekeeping'!E43</f>
        <v>0</v>
      </c>
      <c r="G162" s="247">
        <f>'Museum IPM_Housekeeping'!E44</f>
        <v>0</v>
      </c>
      <c r="H162" s="247">
        <f>'Museum IPM_Housekeeping'!E45</f>
        <v>0</v>
      </c>
      <c r="I162" s="247">
        <f>'Museum IPM_Housekeeping'!E46</f>
        <v>0</v>
      </c>
      <c r="O162" s="54"/>
    </row>
    <row r="163" spans="2:15" x14ac:dyDescent="0.35">
      <c r="B163" s="11"/>
      <c r="C163" s="508" t="s">
        <v>297</v>
      </c>
      <c r="D163" s="508"/>
      <c r="E163" s="508"/>
      <c r="F163" s="247">
        <f>'Handling_Packing (Museum-wide)'!E38</f>
        <v>0</v>
      </c>
      <c r="G163" s="247">
        <f>'Handling_Packing (Museum-wide)'!E39</f>
        <v>0</v>
      </c>
      <c r="H163" s="247">
        <f>'Handling_Packing (Museum-wide)'!E40</f>
        <v>0</v>
      </c>
      <c r="I163" s="247">
        <f>'Handling_Packing (Museum-wide)'!E41</f>
        <v>0</v>
      </c>
      <c r="O163" s="54"/>
    </row>
    <row r="164" spans="2:15" x14ac:dyDescent="0.35">
      <c r="B164" s="11"/>
      <c r="C164" s="508" t="s">
        <v>286</v>
      </c>
      <c r="D164" s="508"/>
      <c r="E164" s="508"/>
      <c r="F164" s="247">
        <f>'Museum Storage'!E41</f>
        <v>0</v>
      </c>
      <c r="G164" s="247">
        <f>'Museum Storage'!E42</f>
        <v>0</v>
      </c>
      <c r="H164" s="247">
        <f>'Museum Storage'!E43</f>
        <v>0</v>
      </c>
      <c r="I164" s="247">
        <f>'Museum Storage'!E44</f>
        <v>0</v>
      </c>
      <c r="O164" s="54"/>
    </row>
    <row r="165" spans="2:15" x14ac:dyDescent="0.35">
      <c r="B165" s="11"/>
      <c r="C165" s="508" t="s">
        <v>287</v>
      </c>
      <c r="D165" s="508"/>
      <c r="E165" s="508"/>
      <c r="F165" s="247">
        <f>'Museum Emergency Planning'!E51</f>
        <v>0</v>
      </c>
      <c r="G165" s="247">
        <f>'Museum Emergency Planning'!E52</f>
        <v>0</v>
      </c>
      <c r="H165" s="247">
        <f>'Museum Emergency Planning'!E53</f>
        <v>0</v>
      </c>
      <c r="I165" s="247">
        <f>'Museum Emergency Planning'!E54</f>
        <v>0</v>
      </c>
      <c r="O165" s="54"/>
    </row>
    <row r="166" spans="2:15" x14ac:dyDescent="0.35">
      <c r="B166" s="11"/>
      <c r="C166" s="508" t="s">
        <v>288</v>
      </c>
      <c r="D166" s="508"/>
      <c r="E166" s="508"/>
      <c r="F166" s="247">
        <f>'Museum Fire Protection'!E58</f>
        <v>0</v>
      </c>
      <c r="G166" s="247">
        <f>'Museum Fire Protection'!E59</f>
        <v>0</v>
      </c>
      <c r="H166" s="247">
        <f>'Museum Fire Protection'!E60</f>
        <v>0</v>
      </c>
      <c r="I166" s="247">
        <f>'Museum Fire Protection'!E61</f>
        <v>0</v>
      </c>
      <c r="O166" s="54"/>
    </row>
    <row r="167" spans="2:15" x14ac:dyDescent="0.35">
      <c r="B167" s="11"/>
      <c r="C167" s="508" t="s">
        <v>298</v>
      </c>
      <c r="D167" s="508"/>
      <c r="E167" s="508"/>
      <c r="F167" s="247">
        <f>'Health_Safety (Museum-wide)'!E47</f>
        <v>0</v>
      </c>
      <c r="G167" s="247">
        <f>'Health_Safety (Museum-wide)'!E48</f>
        <v>0</v>
      </c>
      <c r="H167" s="247">
        <f>'Health_Safety (Museum-wide)'!E49</f>
        <v>0</v>
      </c>
      <c r="I167" s="247">
        <f>'Health_Safety (Museum-wide)'!E50</f>
        <v>0</v>
      </c>
      <c r="O167" s="54"/>
    </row>
    <row r="168" spans="2:15" x14ac:dyDescent="0.35">
      <c r="B168" s="11"/>
      <c r="C168" s="508" t="s">
        <v>289</v>
      </c>
      <c r="D168" s="508"/>
      <c r="E168" s="508"/>
      <c r="F168" s="247">
        <f>'Museum Security'!E60</f>
        <v>0</v>
      </c>
      <c r="G168" s="247">
        <f>'Museum Security'!E61</f>
        <v>0</v>
      </c>
      <c r="H168" s="247">
        <f>'Museum Security'!E62</f>
        <v>0</v>
      </c>
      <c r="I168" s="247">
        <f>'Museum Security'!E63</f>
        <v>0</v>
      </c>
      <c r="O168" s="54"/>
    </row>
    <row r="169" spans="2:15" x14ac:dyDescent="0.35">
      <c r="B169" s="11"/>
      <c r="C169" s="508" t="s">
        <v>290</v>
      </c>
      <c r="D169" s="508"/>
      <c r="E169" s="508"/>
      <c r="F169" s="247">
        <f>'Museum Storage'!E33</f>
        <v>0</v>
      </c>
      <c r="G169" s="247">
        <f>'Museum Storage'!E34</f>
        <v>0</v>
      </c>
      <c r="H169" s="247">
        <f>'Museum Storage'!E35</f>
        <v>0</v>
      </c>
      <c r="I169" s="247">
        <f>'Museum Storage'!E36</f>
        <v>0</v>
      </c>
      <c r="O169" s="54"/>
    </row>
    <row r="170" spans="2:15" x14ac:dyDescent="0.35">
      <c r="B170" s="11"/>
      <c r="C170" s="557" t="s">
        <v>187</v>
      </c>
      <c r="D170" s="558"/>
      <c r="E170" s="559"/>
      <c r="F170" s="247">
        <f>SUM(F161:F169)</f>
        <v>0</v>
      </c>
      <c r="G170" s="247">
        <f>SUM(G161:G169)</f>
        <v>0</v>
      </c>
      <c r="H170" s="247">
        <f>SUM(H161:H169)</f>
        <v>0</v>
      </c>
      <c r="I170" s="247">
        <f>SUM(I161:I169)</f>
        <v>0</v>
      </c>
      <c r="O170" s="54"/>
    </row>
    <row r="171" spans="2:15" x14ac:dyDescent="0.35">
      <c r="B171" s="90"/>
      <c r="C171" s="52"/>
      <c r="D171" s="52"/>
      <c r="E171" s="52"/>
      <c r="F171" s="91"/>
      <c r="G171" s="91"/>
      <c r="H171" s="91"/>
      <c r="I171" s="91"/>
      <c r="O171" s="54"/>
    </row>
    <row r="172" spans="2:15" ht="13.25" customHeight="1" x14ac:dyDescent="0.35">
      <c r="B172" s="11" t="s">
        <v>182</v>
      </c>
      <c r="C172" s="512"/>
      <c r="D172" s="513"/>
      <c r="E172" s="514"/>
      <c r="F172" s="495" t="s">
        <v>103</v>
      </c>
      <c r="G172" s="497" t="s">
        <v>104</v>
      </c>
      <c r="H172" s="499" t="s">
        <v>105</v>
      </c>
      <c r="I172" s="563" t="s">
        <v>259</v>
      </c>
      <c r="J172" s="563"/>
      <c r="K172" s="564" t="s">
        <v>260</v>
      </c>
      <c r="L172" s="565"/>
      <c r="M172" s="561" t="s">
        <v>51</v>
      </c>
      <c r="O172" s="54"/>
    </row>
    <row r="173" spans="2:15" x14ac:dyDescent="0.35">
      <c r="B173" s="11"/>
      <c r="C173" s="515"/>
      <c r="D173" s="516"/>
      <c r="E173" s="517"/>
      <c r="F173" s="496"/>
      <c r="G173" s="498"/>
      <c r="H173" s="500"/>
      <c r="I173" s="135" t="s">
        <v>258</v>
      </c>
      <c r="J173" s="450" t="s">
        <v>257</v>
      </c>
      <c r="K173" s="135" t="s">
        <v>258</v>
      </c>
      <c r="L173" s="451" t="s">
        <v>257</v>
      </c>
      <c r="M173" s="562"/>
      <c r="O173" s="54"/>
    </row>
    <row r="174" spans="2:15" s="25" customFormat="1" x14ac:dyDescent="0.3">
      <c r="B174" s="266"/>
      <c r="C174" s="501" t="s">
        <v>285</v>
      </c>
      <c r="D174" s="501"/>
      <c r="E174" s="501"/>
      <c r="F174" s="372">
        <f>'Museum Environment'!F50</f>
        <v>0</v>
      </c>
      <c r="G174" s="372">
        <f>'Museum Environment'!F51</f>
        <v>0</v>
      </c>
      <c r="H174" s="372">
        <f>'Museum Environment'!F52</f>
        <v>0</v>
      </c>
      <c r="I174" s="372">
        <f>'Museum Environment'!H54</f>
        <v>0</v>
      </c>
      <c r="J174" s="371"/>
      <c r="K174" s="157">
        <f>'Museum Environment'!I55</f>
        <v>0</v>
      </c>
      <c r="L174" s="371"/>
      <c r="M174" s="482">
        <f>'Museum Environment'!J56</f>
        <v>0</v>
      </c>
      <c r="O174" s="272"/>
    </row>
    <row r="175" spans="2:15" s="25" customFormat="1" x14ac:dyDescent="0.3">
      <c r="B175" s="266"/>
      <c r="C175" s="501" t="s">
        <v>440</v>
      </c>
      <c r="D175" s="501"/>
      <c r="E175" s="501"/>
      <c r="F175" s="372">
        <f>'Museum IPM_Housekeeping'!F49</f>
        <v>0</v>
      </c>
      <c r="G175" s="372">
        <f>'Museum IPM_Housekeeping'!F50</f>
        <v>0</v>
      </c>
      <c r="H175" s="372">
        <f>'Museum IPM_Housekeeping'!F51</f>
        <v>0</v>
      </c>
      <c r="I175" s="372">
        <f>'Museum IPM_Housekeeping'!H53</f>
        <v>0</v>
      </c>
      <c r="J175" s="371"/>
      <c r="K175" s="157">
        <f>'Museum IPM_Housekeeping'!I54</f>
        <v>0</v>
      </c>
      <c r="L175" s="371"/>
      <c r="M175" s="482">
        <f>'Museum IPM_Housekeeping'!J55</f>
        <v>0</v>
      </c>
      <c r="O175" s="272"/>
    </row>
    <row r="176" spans="2:15" s="25" customFormat="1" x14ac:dyDescent="0.3">
      <c r="B176" s="266"/>
      <c r="C176" s="501" t="s">
        <v>439</v>
      </c>
      <c r="D176" s="501"/>
      <c r="E176" s="501"/>
      <c r="F176" s="372">
        <f>'Handling_Packing (Museum-wide)'!F44</f>
        <v>0</v>
      </c>
      <c r="G176" s="372">
        <f>'Handling_Packing (Museum-wide)'!F45</f>
        <v>0</v>
      </c>
      <c r="H176" s="372">
        <f>'Handling_Packing (Museum-wide)'!F46</f>
        <v>0</v>
      </c>
      <c r="I176" s="372">
        <f>'Handling_Packing (Museum-wide)'!H48</f>
        <v>0</v>
      </c>
      <c r="J176" s="371"/>
      <c r="K176" s="157">
        <f>'Handling_Packing (Museum-wide)'!I49</f>
        <v>0</v>
      </c>
      <c r="L176" s="371"/>
      <c r="M176" s="482">
        <f>'Handling_Packing (Museum-wide)'!J50</f>
        <v>0</v>
      </c>
      <c r="O176" s="272"/>
    </row>
    <row r="177" spans="2:15" s="25" customFormat="1" x14ac:dyDescent="0.3">
      <c r="B177" s="266"/>
      <c r="C177" s="501" t="s">
        <v>286</v>
      </c>
      <c r="D177" s="501"/>
      <c r="E177" s="501"/>
      <c r="F177" s="372">
        <f>'Museum Storage'!F47</f>
        <v>0</v>
      </c>
      <c r="G177" s="372">
        <f>'Museum Storage'!F48</f>
        <v>0</v>
      </c>
      <c r="H177" s="372">
        <f>'Museum Storage'!F49</f>
        <v>0</v>
      </c>
      <c r="I177" s="372">
        <f>'Museum Storage'!H51</f>
        <v>0</v>
      </c>
      <c r="J177" s="371"/>
      <c r="K177" s="157">
        <f>'Museum Storage'!I52</f>
        <v>0</v>
      </c>
      <c r="L177" s="371"/>
      <c r="M177" s="482">
        <f>'Museum Storage'!J53</f>
        <v>0</v>
      </c>
      <c r="O177" s="272"/>
    </row>
    <row r="178" spans="2:15" s="25" customFormat="1" x14ac:dyDescent="0.3">
      <c r="B178" s="266"/>
      <c r="C178" s="501" t="s">
        <v>287</v>
      </c>
      <c r="D178" s="501"/>
      <c r="E178" s="501"/>
      <c r="F178" s="372">
        <f>'Museum Emergency Planning'!F57</f>
        <v>0</v>
      </c>
      <c r="G178" s="372">
        <f>'Museum Emergency Planning'!F58</f>
        <v>0</v>
      </c>
      <c r="H178" s="372">
        <f>'Museum Emergency Planning'!F59</f>
        <v>0</v>
      </c>
      <c r="I178" s="372">
        <f>'Museum Emergency Planning'!H61</f>
        <v>0</v>
      </c>
      <c r="J178" s="371"/>
      <c r="K178" s="157">
        <f>'Museum Emergency Planning'!I62</f>
        <v>0</v>
      </c>
      <c r="L178" s="371"/>
      <c r="M178" s="482">
        <f>'Museum Emergency Planning'!J63</f>
        <v>0</v>
      </c>
      <c r="O178" s="272"/>
    </row>
    <row r="179" spans="2:15" s="25" customFormat="1" x14ac:dyDescent="0.3">
      <c r="B179" s="266"/>
      <c r="C179" s="501" t="s">
        <v>288</v>
      </c>
      <c r="D179" s="501"/>
      <c r="E179" s="501"/>
      <c r="F179" s="372">
        <f>'Museum Fire Protection'!F64</f>
        <v>0</v>
      </c>
      <c r="G179" s="372">
        <f>'Museum Fire Protection'!F65</f>
        <v>0</v>
      </c>
      <c r="H179" s="372">
        <f>'Museum Fire Protection'!F66</f>
        <v>0</v>
      </c>
      <c r="I179" s="372">
        <f>'Museum Fire Protection'!H68</f>
        <v>0</v>
      </c>
      <c r="J179" s="371"/>
      <c r="K179" s="157">
        <f>'Museum Fire Protection'!I69</f>
        <v>0</v>
      </c>
      <c r="L179" s="371"/>
      <c r="M179" s="482">
        <f>'Museum Fire Protection'!J70</f>
        <v>0</v>
      </c>
      <c r="O179" s="272"/>
    </row>
    <row r="180" spans="2:15" s="25" customFormat="1" x14ac:dyDescent="0.3">
      <c r="B180" s="266"/>
      <c r="C180" s="501" t="s">
        <v>438</v>
      </c>
      <c r="D180" s="501"/>
      <c r="E180" s="501"/>
      <c r="F180" s="372">
        <f>'Health_Safety (Museum-wide)'!F53</f>
        <v>0</v>
      </c>
      <c r="G180" s="372">
        <f>'Health_Safety (Museum-wide)'!F54</f>
        <v>0</v>
      </c>
      <c r="H180" s="372">
        <f>'Health_Safety (Museum-wide)'!F55</f>
        <v>0</v>
      </c>
      <c r="I180" s="372">
        <f>'Health_Safety (Museum-wide)'!H57</f>
        <v>0</v>
      </c>
      <c r="J180" s="371"/>
      <c r="K180" s="157">
        <f>'Health_Safety (Museum-wide)'!I58</f>
        <v>0</v>
      </c>
      <c r="L180" s="371"/>
      <c r="M180" s="482">
        <f>'Health_Safety (Museum-wide)'!J59</f>
        <v>0</v>
      </c>
      <c r="O180" s="272"/>
    </row>
    <row r="181" spans="2:15" s="25" customFormat="1" x14ac:dyDescent="0.3">
      <c r="B181" s="266"/>
      <c r="C181" s="501" t="s">
        <v>289</v>
      </c>
      <c r="D181" s="501"/>
      <c r="E181" s="501"/>
      <c r="F181" s="372">
        <f>'Museum Security'!F66</f>
        <v>0</v>
      </c>
      <c r="G181" s="372">
        <f>'Museum Security'!F67</f>
        <v>0</v>
      </c>
      <c r="H181" s="372">
        <f>'Museum Security'!F68</f>
        <v>0</v>
      </c>
      <c r="I181" s="372">
        <f>'Museum Security'!H70</f>
        <v>0</v>
      </c>
      <c r="J181" s="371"/>
      <c r="K181" s="157">
        <f>'Museum Security'!I71</f>
        <v>0</v>
      </c>
      <c r="L181" s="371"/>
      <c r="M181" s="482">
        <f>'Museum Security'!J72</f>
        <v>0</v>
      </c>
      <c r="O181" s="272"/>
    </row>
    <row r="182" spans="2:15" s="25" customFormat="1" x14ac:dyDescent="0.3">
      <c r="B182" s="266"/>
      <c r="C182" s="501" t="s">
        <v>290</v>
      </c>
      <c r="D182" s="501"/>
      <c r="E182" s="501"/>
      <c r="F182" s="372">
        <f>'Museum Structure'!F34</f>
        <v>0</v>
      </c>
      <c r="G182" s="372">
        <f>'Museum Structure'!F35</f>
        <v>0</v>
      </c>
      <c r="H182" s="372">
        <f>'Museum Structure'!F36</f>
        <v>0</v>
      </c>
      <c r="I182" s="372">
        <f>'Museum Structure'!H38</f>
        <v>0</v>
      </c>
      <c r="J182" s="371"/>
      <c r="K182" s="157">
        <f>'Museum Structure'!I39</f>
        <v>0</v>
      </c>
      <c r="L182" s="371"/>
      <c r="M182" s="482">
        <f>'Museum Structure'!J40</f>
        <v>0</v>
      </c>
      <c r="O182" s="272"/>
    </row>
    <row r="183" spans="2:15" s="268" customFormat="1" x14ac:dyDescent="0.3">
      <c r="B183" s="265"/>
      <c r="C183" s="509" t="s">
        <v>187</v>
      </c>
      <c r="D183" s="510"/>
      <c r="E183" s="511"/>
      <c r="F183" s="370">
        <f>SUM(F174:F182)</f>
        <v>0</v>
      </c>
      <c r="G183" s="370">
        <f>SUM(G174:G182)</f>
        <v>0</v>
      </c>
      <c r="H183" s="370">
        <f>SUM(H174:H182)</f>
        <v>0</v>
      </c>
      <c r="I183" s="370">
        <f>SUM(I174:I182)</f>
        <v>0</v>
      </c>
      <c r="J183" s="371"/>
      <c r="K183" s="370">
        <f>SUM(K174:K182)</f>
        <v>0</v>
      </c>
      <c r="L183" s="371"/>
      <c r="M183" s="483">
        <f>SUM(M174:M182)</f>
        <v>0</v>
      </c>
      <c r="O183" s="272"/>
    </row>
    <row r="184" spans="2:15" ht="13.5" thickBot="1" x14ac:dyDescent="0.4">
      <c r="B184" s="85"/>
      <c r="C184" s="86"/>
      <c r="D184" s="86"/>
      <c r="E184" s="86"/>
      <c r="F184" s="87"/>
      <c r="G184" s="87"/>
      <c r="H184" s="87"/>
      <c r="I184" s="87"/>
      <c r="J184" s="87"/>
      <c r="K184" s="87"/>
      <c r="L184" s="87"/>
      <c r="M184" s="87"/>
      <c r="N184" s="88"/>
      <c r="O184" s="54"/>
    </row>
    <row r="186" spans="2:15" x14ac:dyDescent="0.35">
      <c r="B186" s="519" t="s">
        <v>744</v>
      </c>
      <c r="C186" s="519"/>
      <c r="D186" s="519"/>
      <c r="E186" s="519"/>
      <c r="F186" s="519"/>
      <c r="G186" s="519"/>
      <c r="H186" s="519"/>
      <c r="I186" s="519"/>
      <c r="J186" s="519"/>
      <c r="K186" s="519"/>
      <c r="L186" s="519"/>
      <c r="M186" s="519"/>
      <c r="N186" s="519"/>
    </row>
    <row r="188" spans="2:15" customFormat="1" ht="14.5" x14ac:dyDescent="0.35">
      <c r="B188" s="492" t="s">
        <v>751</v>
      </c>
      <c r="C188" s="493"/>
      <c r="D188" s="493"/>
      <c r="E188" s="493"/>
      <c r="F188" s="493"/>
      <c r="G188" s="493"/>
      <c r="H188" s="493"/>
      <c r="I188" s="493"/>
      <c r="J188" s="493"/>
      <c r="K188" s="493"/>
      <c r="L188" s="493"/>
      <c r="M188" s="493"/>
      <c r="N188" s="494"/>
    </row>
  </sheetData>
  <sheetProtection sheet="1" objects="1" scenarios="1" insertRows="0"/>
  <mergeCells count="154">
    <mergeCell ref="K62:M62"/>
    <mergeCell ref="C168:E168"/>
    <mergeCell ref="C169:E169"/>
    <mergeCell ref="C100:F100"/>
    <mergeCell ref="C101:F101"/>
    <mergeCell ref="C107:F107"/>
    <mergeCell ref="E94:M94"/>
    <mergeCell ref="E137:F137"/>
    <mergeCell ref="H139:I139"/>
    <mergeCell ref="E141:F141"/>
    <mergeCell ref="H138:I138"/>
    <mergeCell ref="E68:M68"/>
    <mergeCell ref="E71:M71"/>
    <mergeCell ref="C77:F77"/>
    <mergeCell ref="C80:F80"/>
    <mergeCell ref="C81:F81"/>
    <mergeCell ref="C79:F79"/>
    <mergeCell ref="C74:D74"/>
    <mergeCell ref="C82:F82"/>
    <mergeCell ref="C163:E163"/>
    <mergeCell ref="J97:M97"/>
    <mergeCell ref="C129:E129"/>
    <mergeCell ref="C110:G110"/>
    <mergeCell ref="C111:G111"/>
    <mergeCell ref="C132:D132"/>
    <mergeCell ref="G132:H132"/>
    <mergeCell ref="C181:E181"/>
    <mergeCell ref="C158:E158"/>
    <mergeCell ref="C156:E156"/>
    <mergeCell ref="E127:M127"/>
    <mergeCell ref="E140:F140"/>
    <mergeCell ref="C180:E180"/>
    <mergeCell ref="C174:E174"/>
    <mergeCell ref="C170:E170"/>
    <mergeCell ref="C165:E165"/>
    <mergeCell ref="C166:E166"/>
    <mergeCell ref="C167:E167"/>
    <mergeCell ref="B146:N146"/>
    <mergeCell ref="B135:N135"/>
    <mergeCell ref="C148:E148"/>
    <mergeCell ref="C149:E149"/>
    <mergeCell ref="C150:E150"/>
    <mergeCell ref="C162:E162"/>
    <mergeCell ref="M172:M173"/>
    <mergeCell ref="C160:E160"/>
    <mergeCell ref="C161:E161"/>
    <mergeCell ref="I172:J172"/>
    <mergeCell ref="K172:L172"/>
    <mergeCell ref="C36:F36"/>
    <mergeCell ref="H21:M21"/>
    <mergeCell ref="H24:M24"/>
    <mergeCell ref="H27:M27"/>
    <mergeCell ref="H30:M30"/>
    <mergeCell ref="H33:M33"/>
    <mergeCell ref="H36:M36"/>
    <mergeCell ref="B39:N39"/>
    <mergeCell ref="B40:N44"/>
    <mergeCell ref="C30:F30"/>
    <mergeCell ref="C33:F33"/>
    <mergeCell ref="C27:F27"/>
    <mergeCell ref="C5:M5"/>
    <mergeCell ref="C7:F7"/>
    <mergeCell ref="C10:F10"/>
    <mergeCell ref="H7:M7"/>
    <mergeCell ref="H10:M10"/>
    <mergeCell ref="C13:F13"/>
    <mergeCell ref="H13:M13"/>
    <mergeCell ref="C21:F21"/>
    <mergeCell ref="C24:F24"/>
    <mergeCell ref="H18:M18"/>
    <mergeCell ref="C18:F18"/>
    <mergeCell ref="B16:N16"/>
    <mergeCell ref="C154:E154"/>
    <mergeCell ref="C155:E155"/>
    <mergeCell ref="H137:I137"/>
    <mergeCell ref="E138:F138"/>
    <mergeCell ref="E139:F139"/>
    <mergeCell ref="C164:E164"/>
    <mergeCell ref="C48:E48"/>
    <mergeCell ref="E59:M59"/>
    <mergeCell ref="C62:E62"/>
    <mergeCell ref="C65:M65"/>
    <mergeCell ref="E123:M123"/>
    <mergeCell ref="E124:M124"/>
    <mergeCell ref="C78:F78"/>
    <mergeCell ref="C90:M90"/>
    <mergeCell ref="H76:M76"/>
    <mergeCell ref="H77:M77"/>
    <mergeCell ref="C50:M50"/>
    <mergeCell ref="C53:M53"/>
    <mergeCell ref="H74:M74"/>
    <mergeCell ref="H75:M75"/>
    <mergeCell ref="H82:M82"/>
    <mergeCell ref="C75:F75"/>
    <mergeCell ref="E95:M95"/>
    <mergeCell ref="J104:M104"/>
    <mergeCell ref="J106:M106"/>
    <mergeCell ref="J105:M105"/>
    <mergeCell ref="J107:M107"/>
    <mergeCell ref="C103:F103"/>
    <mergeCell ref="H78:M78"/>
    <mergeCell ref="H79:M79"/>
    <mergeCell ref="J98:M98"/>
    <mergeCell ref="H80:M80"/>
    <mergeCell ref="H81:M81"/>
    <mergeCell ref="J99:M99"/>
    <mergeCell ref="H48:M48"/>
    <mergeCell ref="C157:E157"/>
    <mergeCell ref="B3:N3"/>
    <mergeCell ref="B46:N46"/>
    <mergeCell ref="B92:N92"/>
    <mergeCell ref="C109:F109"/>
    <mergeCell ref="B94:B95"/>
    <mergeCell ref="C105:F105"/>
    <mergeCell ref="C108:F108"/>
    <mergeCell ref="C106:F106"/>
    <mergeCell ref="C104:F104"/>
    <mergeCell ref="C102:F102"/>
    <mergeCell ref="C98:F98"/>
    <mergeCell ref="C97:F97"/>
    <mergeCell ref="C99:F99"/>
    <mergeCell ref="J109:M109"/>
    <mergeCell ref="J100:M100"/>
    <mergeCell ref="J101:M101"/>
    <mergeCell ref="J102:M102"/>
    <mergeCell ref="J103:M103"/>
    <mergeCell ref="E84:M84"/>
    <mergeCell ref="C76:F76"/>
    <mergeCell ref="B113:B115"/>
    <mergeCell ref="J108:M108"/>
    <mergeCell ref="B188:N188"/>
    <mergeCell ref="F172:F173"/>
    <mergeCell ref="G172:G173"/>
    <mergeCell ref="H172:H173"/>
    <mergeCell ref="C175:E175"/>
    <mergeCell ref="C176:E176"/>
    <mergeCell ref="C177:E177"/>
    <mergeCell ref="C178:E178"/>
    <mergeCell ref="J110:M110"/>
    <mergeCell ref="J111:M111"/>
    <mergeCell ref="C151:E151"/>
    <mergeCell ref="C152:E152"/>
    <mergeCell ref="C153:E153"/>
    <mergeCell ref="C183:E183"/>
    <mergeCell ref="C182:E182"/>
    <mergeCell ref="C172:E173"/>
    <mergeCell ref="H140:I140"/>
    <mergeCell ref="H141:I141"/>
    <mergeCell ref="B186:N186"/>
    <mergeCell ref="C179:E179"/>
    <mergeCell ref="E126:M126"/>
    <mergeCell ref="E120:M120"/>
    <mergeCell ref="E117:M117"/>
    <mergeCell ref="E113:M113"/>
  </mergeCells>
  <conditionalFormatting sqref="H188:J188 C188:E188">
    <cfRule type="cellIs" dxfId="2499" priority="37" operator="equal">
      <formula>"NA"</formula>
    </cfRule>
    <cfRule type="cellIs" dxfId="2498" priority="38" operator="equal">
      <formula>"Unknown"</formula>
    </cfRule>
    <cfRule type="cellIs" dxfId="2497" priority="39" operator="equal">
      <formula>"Yes"</formula>
    </cfRule>
    <cfRule type="cellIs" dxfId="2496" priority="40" operator="equal">
      <formula>"No"</formula>
    </cfRule>
  </conditionalFormatting>
  <conditionalFormatting sqref="C188">
    <cfRule type="cellIs" dxfId="2495" priority="33" operator="equal">
      <formula>"NA"</formula>
    </cfRule>
    <cfRule type="cellIs" dxfId="2494" priority="34" operator="equal">
      <formula>"Unknown"</formula>
    </cfRule>
    <cfRule type="cellIs" dxfId="2493" priority="35" operator="equal">
      <formula>"Yes"</formula>
    </cfRule>
    <cfRule type="cellIs" dxfId="2492" priority="36" operator="equal">
      <formula>"No"</formula>
    </cfRule>
  </conditionalFormatting>
  <conditionalFormatting sqref="F188:G188">
    <cfRule type="cellIs" dxfId="2491" priority="30" operator="equal">
      <formula>"Long-Term"</formula>
    </cfRule>
    <cfRule type="cellIs" dxfId="2490" priority="31" operator="equal">
      <formula>"Intermediate"</formula>
    </cfRule>
    <cfRule type="cellIs" dxfId="2489" priority="32" operator="equal">
      <formula>"Immediate"</formula>
    </cfRule>
  </conditionalFormatting>
  <conditionalFormatting sqref="E188">
    <cfRule type="cellIs" dxfId="2488" priority="29" operator="equal">
      <formula>"High"</formula>
    </cfRule>
  </conditionalFormatting>
  <conditionalFormatting sqref="E188">
    <cfRule type="cellIs" dxfId="2487" priority="25" operator="equal">
      <formula>"Medium"</formula>
    </cfRule>
    <cfRule type="cellIs" dxfId="2486" priority="26" operator="equal">
      <formula>"Low"</formula>
    </cfRule>
    <cfRule type="cellIs" dxfId="2485" priority="27" operator="equal">
      <formula>"Critical"</formula>
    </cfRule>
    <cfRule type="cellIs" dxfId="2484" priority="28" operator="equal">
      <formula>"High"</formula>
    </cfRule>
  </conditionalFormatting>
  <conditionalFormatting sqref="C186 H186:J186">
    <cfRule type="cellIs" dxfId="2483" priority="21" operator="equal">
      <formula>"NA"</formula>
    </cfRule>
    <cfRule type="cellIs" dxfId="2482" priority="22" operator="equal">
      <formula>"Unknown"</formula>
    </cfRule>
    <cfRule type="cellIs" dxfId="2481" priority="23" operator="equal">
      <formula>"Yes"</formula>
    </cfRule>
    <cfRule type="cellIs" dxfId="2480" priority="24" operator="equal">
      <formula>"No"</formula>
    </cfRule>
  </conditionalFormatting>
  <conditionalFormatting sqref="C186">
    <cfRule type="cellIs" dxfId="2479" priority="17" operator="equal">
      <formula>"NA"</formula>
    </cfRule>
    <cfRule type="cellIs" dxfId="2478" priority="18" operator="equal">
      <formula>"Unknown"</formula>
    </cfRule>
    <cfRule type="cellIs" dxfId="2477" priority="19" operator="equal">
      <formula>"Yes"</formula>
    </cfRule>
    <cfRule type="cellIs" dxfId="2476" priority="20" operator="equal">
      <formula>"No"</formula>
    </cfRule>
  </conditionalFormatting>
  <conditionalFormatting sqref="F186">
    <cfRule type="cellIs" dxfId="2475" priority="14" operator="equal">
      <formula>"Long-Term"</formula>
    </cfRule>
    <cfRule type="cellIs" dxfId="2474" priority="15" operator="equal">
      <formula>"Intermediate"</formula>
    </cfRule>
    <cfRule type="cellIs" dxfId="2473" priority="16" operator="equal">
      <formula>"Immediate"</formula>
    </cfRule>
  </conditionalFormatting>
  <conditionalFormatting sqref="G186">
    <cfRule type="cellIs" dxfId="2472" priority="11" operator="equal">
      <formula>"Long-Term"</formula>
    </cfRule>
    <cfRule type="cellIs" dxfId="2471" priority="12" operator="equal">
      <formula>"Intermediate"</formula>
    </cfRule>
    <cfRule type="cellIs" dxfId="2470" priority="13" operator="equal">
      <formula>"Immediate"</formula>
    </cfRule>
  </conditionalFormatting>
  <conditionalFormatting sqref="D186:E186">
    <cfRule type="cellIs" dxfId="2469" priority="8" operator="equal">
      <formula>"Long-Term"</formula>
    </cfRule>
    <cfRule type="cellIs" dxfId="2468" priority="9" operator="equal">
      <formula>"Intermediate"</formula>
    </cfRule>
    <cfRule type="cellIs" dxfId="2467" priority="10" operator="equal">
      <formula>"Immediate"</formula>
    </cfRule>
  </conditionalFormatting>
  <conditionalFormatting sqref="E186">
    <cfRule type="cellIs" dxfId="2466" priority="7" operator="equal">
      <formula>"High"</formula>
    </cfRule>
  </conditionalFormatting>
  <conditionalFormatting sqref="F186">
    <cfRule type="cellIs" dxfId="2465" priority="5" operator="equal">
      <formula>"High"</formula>
    </cfRule>
    <cfRule type="cellIs" dxfId="2464" priority="6" operator="equal">
      <formula>"Critical"</formula>
    </cfRule>
  </conditionalFormatting>
  <conditionalFormatting sqref="E186">
    <cfRule type="cellIs" dxfId="2463" priority="1" operator="equal">
      <formula>"Medium"</formula>
    </cfRule>
    <cfRule type="cellIs" dxfId="2462" priority="2" operator="equal">
      <formula>"Low"</formula>
    </cfRule>
    <cfRule type="cellIs" dxfId="2461" priority="3" operator="equal">
      <formula>"High"</formula>
    </cfRule>
    <cfRule type="cellIs" dxfId="2460" priority="4" operator="equal">
      <formula>"Critical"</formula>
    </cfRule>
  </conditionalFormatting>
  <dataValidations count="3">
    <dataValidation type="list" allowBlank="1" showInputMessage="1" showErrorMessage="1" sqref="C59" xr:uid="{C373AC5A-B84C-4724-A595-94381906D99A}">
      <formula1>"NPS, GSA, Other (describe)"</formula1>
    </dataValidation>
    <dataValidation type="list" allowBlank="1" showInputMessage="1" showErrorMessage="1" sqref="C62:E62" xr:uid="{3CBE7FD1-1904-46A4-B6DD-60E006FAA8C8}">
      <formula1>"Purpose-built museum facility, Adapted modern building, Adapted historic structure, Furnished historic structure, Bally building"</formula1>
    </dataValidation>
    <dataValidation type="list" allowBlank="1" showInputMessage="1" showErrorMessage="1" sqref="C94 C117 C120 C123 C137:C141 G98:G109 C87 F87 I87 G75:G83" xr:uid="{B6A0511F-C929-4388-BFF7-FF50138E6F1A}">
      <formula1>"Yes, No"</formula1>
    </dataValidation>
  </dataValidations>
  <hyperlinks>
    <hyperlink ref="C149:E149" location="MuseumEnvironment!A1" display="         Museum Environment" xr:uid="{C33EABCC-89C8-4975-BCAB-E924D5DFCA71}"/>
    <hyperlink ref="C150:E150" location="'Museum IPM_Housekeeping'!A1" display="        Museum IPM &amp; Housekeping" xr:uid="{A17E2E86-A3F5-4E72-962F-C5E12CE06B14}"/>
    <hyperlink ref="C151:E151" location="'Handling_Packing (Museum-wide)'!A1" display="          Handling &amp; Packing (museum-wide)" xr:uid="{65F69108-CF80-4CB8-AA9A-E1E6D5A3D893}"/>
    <hyperlink ref="C152:E152" location="'Museum Storage'!A1" display="        Museum Storage" xr:uid="{7E8DA54A-20D2-4BFB-994D-DB4BCEB78058}"/>
    <hyperlink ref="C153:E153" location="'Museum Emergency Planning'!A1" display="          Museum Emergency Planning" xr:uid="{E0120FF3-1478-4CF3-8FB9-DCD674A634F6}"/>
    <hyperlink ref="C154:E154" location="'Museum Fire Protection'!A1" display="         Museum Fire Protection" xr:uid="{DAB5DF2E-9DA0-43CC-AD23-469A2B5E3737}"/>
    <hyperlink ref="C155:E155" location="'Health_Safety (Museum-wide)'!A1" display="         Health &amp; Safety (museum-wide)" xr:uid="{E756D064-DC6F-42C9-8964-F222823B9F2A}"/>
    <hyperlink ref="C156:E156" location="'Museum Security'!A1" display="        Museum Security" xr:uid="{BD920A38-EA62-4092-AFEF-06E9FAFDC351}"/>
    <hyperlink ref="C157:E157" location="'Museum Structure'!A1" display="Museum Structure" xr:uid="{E02D0615-D40D-411A-B2AC-A1B404837415}"/>
    <hyperlink ref="C161:E161" location="MuseumEnvironment!A1" display="         Museum Environment" xr:uid="{12799097-8490-4FFF-9594-0826B35417A6}"/>
    <hyperlink ref="C162:E162" location="'Museum IPM_Housekeeping'!A1" display="        Museum IPM &amp; Housekeping" xr:uid="{DA0EECBE-18A5-46DD-A5C3-29E2674B6740}"/>
    <hyperlink ref="C163:E163" location="'Handling_Packing (Museum-wide)'!A1" display="          Handling &amp; Packing (museum-wide)" xr:uid="{962F5A45-FA7D-4DF3-8F29-D6F95ADEFE8D}"/>
    <hyperlink ref="C164:E164" location="'Museum Storage'!A1" display="        Museum Storage" xr:uid="{F19F41B8-CBBC-4B30-8E7F-4D4FF08CF2D3}"/>
    <hyperlink ref="C165:E165" location="'Museum Emergency Planning'!A1" display="          Museum Emergency Planning" xr:uid="{CF62A040-D05A-48F6-904E-19248A492DA2}"/>
    <hyperlink ref="C166:E166" location="'Museum Fire Protection'!A1" display="         Museum Fire Protection" xr:uid="{5506B134-B8F1-4D3C-8222-DA63AAFA8807}"/>
    <hyperlink ref="C167:E167" location="'Health_Safety (Museum-wide)'!A1" display="         Health &amp; Safety (museum-wide)" xr:uid="{71658A38-89E1-4348-AC3F-CC272B0C8D4D}"/>
    <hyperlink ref="C168:E168" location="'Museum Security'!A1" display="        Museum Security" xr:uid="{E894C304-86D8-46FD-BF19-075CB81C381C}"/>
    <hyperlink ref="C169:E169" location="'Museum Structure'!A1" display="Museum Structure" xr:uid="{03CEDCC0-D0FA-4C00-9070-BB19FC07C3E3}"/>
    <hyperlink ref="C174:E174" location="MuseumEnvironment!A1" display="         Museum Environment" xr:uid="{64F4C717-76DE-4354-9C73-97CEFBDB7745}"/>
    <hyperlink ref="C175:E175" location="'Museum IPM_Housekeeping'!A1" display="        Museum IPM &amp; Housekeping" xr:uid="{DDDF63B4-C777-4C28-A892-F7A05DDC1D9B}"/>
    <hyperlink ref="C177:E177" location="'Museum Storage'!A1" display="        Museum Storage" xr:uid="{D9535345-7B08-47DA-8B61-0169E9D7A890}"/>
    <hyperlink ref="C178:E178" location="'Museum Emergency Planning'!A1" display="          Museum Emergency Planning" xr:uid="{B797AE1E-21B9-457F-92CF-57382EED0390}"/>
    <hyperlink ref="C179:E179" location="'Museum Fire Protection'!A1" display="         Museum Fire Protection" xr:uid="{23569863-43D2-423B-98D0-DAC0B3E9B573}"/>
    <hyperlink ref="C181:E181" location="'Museum Security'!A1" display="        Museum Security" xr:uid="{61EFE57D-C9E9-414B-A80A-9EF6D6A07E87}"/>
    <hyperlink ref="C182:E182" location="'Museum Structure'!A1" display="Museum Structure" xr:uid="{02ED46A4-3E45-4A82-8898-3D566906453F}"/>
    <hyperlink ref="C180:E180" r:id="rId1" display="Health &amp; Safety (museum-wide)" xr:uid="{042076D7-E646-417D-A84B-9F65CBB32892}"/>
    <hyperlink ref="C176:E176" r:id="rId2" display="Handling &amp; Packing (museum-wide)" xr:uid="{51032B13-0939-4EB2-A356-05CCFEFD9A8C}"/>
  </hyperlink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F0F8-AAF3-45D8-A4D8-3A131760DF9A}">
  <dimension ref="A1:P57"/>
  <sheetViews>
    <sheetView showGridLines="0" workbookViewId="0">
      <pane ySplit="1" topLeftCell="A2" activePane="bottomLeft" state="frozen"/>
      <selection pane="bottomLeft" activeCell="C7" sqref="C7"/>
    </sheetView>
  </sheetViews>
  <sheetFormatPr defaultRowHeight="14.5" x14ac:dyDescent="0.35"/>
  <cols>
    <col min="1" max="1" width="8.1796875" customWidth="1"/>
    <col min="2" max="2" width="41.453125" customWidth="1"/>
    <col min="4" max="4" width="10" customWidth="1"/>
    <col min="7" max="7" width="10.08984375" customWidth="1"/>
    <col min="8" max="8" width="9.81640625" customWidth="1"/>
    <col min="15" max="15" width="56.36328125" style="114" customWidth="1"/>
    <col min="16" max="16" width="31.453125" style="114" customWidth="1"/>
  </cols>
  <sheetData>
    <row r="1" spans="1:16" s="13" customFormat="1" ht="28.75" customHeight="1" thickBot="1" x14ac:dyDescent="0.4">
      <c r="B1" s="485" t="s">
        <v>435</v>
      </c>
      <c r="C1" s="486"/>
      <c r="D1" s="486"/>
      <c r="E1" s="486"/>
      <c r="F1" s="486"/>
      <c r="G1" s="486"/>
      <c r="H1" s="486"/>
      <c r="I1" s="486"/>
      <c r="J1" s="486"/>
      <c r="K1" s="486"/>
      <c r="L1" s="486"/>
      <c r="M1" s="486"/>
      <c r="N1" s="487"/>
      <c r="O1" s="16"/>
      <c r="P1" s="16"/>
    </row>
    <row r="2" spans="1:16" ht="15" thickBot="1" x14ac:dyDescent="0.4">
      <c r="O2" s="113"/>
      <c r="P2" s="126"/>
    </row>
    <row r="3" spans="1:16" s="13" customFormat="1" ht="13.5" thickBot="1" x14ac:dyDescent="0.4">
      <c r="B3" s="522" t="s">
        <v>436</v>
      </c>
      <c r="C3" s="523"/>
      <c r="D3" s="523"/>
      <c r="E3" s="523"/>
      <c r="F3" s="523"/>
      <c r="G3" s="523"/>
      <c r="H3" s="523"/>
      <c r="I3" s="523"/>
      <c r="J3" s="523"/>
      <c r="K3" s="523"/>
      <c r="L3" s="523"/>
      <c r="M3" s="523"/>
      <c r="N3" s="524"/>
      <c r="O3" s="54"/>
      <c r="P3" s="16"/>
    </row>
    <row r="4" spans="1:16" s="13" customFormat="1" ht="13.5" thickBot="1" x14ac:dyDescent="0.4">
      <c r="A4" s="217"/>
      <c r="B4" s="217"/>
      <c r="F4" s="47"/>
      <c r="H4" s="47"/>
      <c r="J4" s="47"/>
      <c r="N4" s="217"/>
      <c r="O4" s="217"/>
      <c r="P4" s="16"/>
    </row>
    <row r="5" spans="1:16" s="13" customFormat="1" ht="13.5" thickBot="1" x14ac:dyDescent="0.4">
      <c r="B5" s="525" t="s">
        <v>88</v>
      </c>
      <c r="C5" s="523"/>
      <c r="D5" s="523"/>
      <c r="E5" s="523"/>
      <c r="F5" s="523"/>
      <c r="G5" s="523"/>
      <c r="H5" s="523"/>
      <c r="I5" s="523"/>
      <c r="J5" s="523"/>
      <c r="K5" s="523"/>
      <c r="L5" s="523"/>
      <c r="M5" s="523"/>
      <c r="N5" s="524"/>
      <c r="O5" s="54"/>
      <c r="P5" s="16"/>
    </row>
    <row r="6" spans="1:16" s="13" customFormat="1" ht="13" x14ac:dyDescent="0.35">
      <c r="B6" s="194"/>
      <c r="C6" s="195" t="s">
        <v>93</v>
      </c>
      <c r="D6" s="195"/>
      <c r="E6" s="195"/>
      <c r="F6" s="195"/>
      <c r="G6" s="195"/>
      <c r="H6" s="195"/>
      <c r="I6" s="195"/>
      <c r="J6" s="195"/>
      <c r="K6" s="195"/>
      <c r="L6" s="195"/>
      <c r="M6" s="195"/>
      <c r="O6" s="127"/>
      <c r="P6" s="16"/>
    </row>
    <row r="7" spans="1:16" s="25" customFormat="1" ht="14.4" customHeight="1" x14ac:dyDescent="0.3">
      <c r="B7" s="276" t="s">
        <v>153</v>
      </c>
      <c r="C7" s="373"/>
      <c r="D7" s="374" t="s">
        <v>89</v>
      </c>
      <c r="E7" s="584" t="s">
        <v>253</v>
      </c>
      <c r="F7" s="584"/>
      <c r="G7" s="376"/>
      <c r="H7" s="375" t="s">
        <v>172</v>
      </c>
      <c r="I7" s="583"/>
      <c r="J7" s="583"/>
      <c r="K7" s="583"/>
      <c r="L7" s="583"/>
      <c r="M7" s="583"/>
      <c r="N7" s="377"/>
      <c r="O7" s="273"/>
    </row>
    <row r="8" spans="1:16" s="13" customFormat="1" ht="13" x14ac:dyDescent="0.35">
      <c r="B8" s="196" t="s">
        <v>152</v>
      </c>
      <c r="E8" s="195"/>
      <c r="H8" s="47"/>
      <c r="O8" s="127"/>
      <c r="P8" s="120"/>
    </row>
    <row r="9" spans="1:16" s="13" customFormat="1" ht="13" x14ac:dyDescent="0.35">
      <c r="B9" s="196"/>
      <c r="C9" s="197"/>
      <c r="D9" s="198"/>
      <c r="E9" s="195"/>
      <c r="F9" s="50"/>
      <c r="G9" s="198"/>
      <c r="H9" s="50"/>
      <c r="I9" s="198"/>
      <c r="J9" s="50"/>
      <c r="K9" s="199"/>
      <c r="L9" s="195"/>
      <c r="M9" s="195"/>
      <c r="O9" s="127"/>
      <c r="P9" s="16"/>
    </row>
    <row r="10" spans="1:16" s="25" customFormat="1" ht="13.25" customHeight="1" x14ac:dyDescent="0.3">
      <c r="B10" s="200" t="s">
        <v>332</v>
      </c>
      <c r="C10" s="373"/>
      <c r="D10" s="374" t="s">
        <v>89</v>
      </c>
      <c r="E10" s="584" t="s">
        <v>253</v>
      </c>
      <c r="F10" s="584"/>
      <c r="G10" s="376"/>
      <c r="H10" s="375" t="s">
        <v>172</v>
      </c>
      <c r="I10" s="583"/>
      <c r="J10" s="583"/>
      <c r="K10" s="583"/>
      <c r="L10" s="583"/>
      <c r="M10" s="583"/>
      <c r="N10" s="377"/>
      <c r="O10" s="271"/>
    </row>
    <row r="11" spans="1:16" s="192" customFormat="1" ht="13" x14ac:dyDescent="0.35">
      <c r="B11" s="204" t="s">
        <v>457</v>
      </c>
      <c r="C11" s="198"/>
      <c r="D11" s="198"/>
      <c r="E11" s="195"/>
      <c r="F11" s="50"/>
      <c r="G11" s="198"/>
      <c r="H11" s="50"/>
      <c r="I11" s="198"/>
      <c r="J11" s="198"/>
      <c r="K11" s="198"/>
      <c r="L11" s="198"/>
      <c r="M11" s="198"/>
      <c r="N11" s="64"/>
      <c r="O11" s="127"/>
      <c r="P11" s="191"/>
    </row>
    <row r="12" spans="1:16" s="361" customFormat="1" ht="13.25" customHeight="1" x14ac:dyDescent="0.35">
      <c r="B12" s="204"/>
      <c r="C12" s="198"/>
      <c r="D12" s="198"/>
      <c r="E12" s="195"/>
      <c r="F12" s="50"/>
      <c r="G12" s="198"/>
      <c r="H12" s="50"/>
      <c r="I12" s="198"/>
      <c r="J12" s="198"/>
      <c r="K12" s="198"/>
      <c r="L12" s="198"/>
      <c r="M12" s="198"/>
      <c r="N12" s="64"/>
      <c r="O12" s="127"/>
      <c r="P12" s="358"/>
    </row>
    <row r="13" spans="1:16" s="25" customFormat="1" ht="13" x14ac:dyDescent="0.3">
      <c r="B13" s="276" t="s">
        <v>333</v>
      </c>
      <c r="C13" s="373"/>
      <c r="D13" s="374" t="s">
        <v>89</v>
      </c>
      <c r="E13" s="584" t="s">
        <v>253</v>
      </c>
      <c r="F13" s="584"/>
      <c r="G13" s="376"/>
      <c r="H13" s="375" t="s">
        <v>172</v>
      </c>
      <c r="I13" s="583"/>
      <c r="J13" s="583"/>
      <c r="K13" s="583"/>
      <c r="L13" s="583"/>
      <c r="M13" s="583"/>
      <c r="N13" s="377"/>
      <c r="O13" s="273"/>
    </row>
    <row r="14" spans="1:16" s="192" customFormat="1" ht="25" x14ac:dyDescent="0.35">
      <c r="B14" s="204" t="s">
        <v>458</v>
      </c>
      <c r="C14" s="198"/>
      <c r="D14" s="198"/>
      <c r="E14" s="195"/>
      <c r="F14" s="50"/>
      <c r="G14" s="198"/>
      <c r="H14" s="50"/>
      <c r="I14" s="198"/>
      <c r="J14" s="198"/>
      <c r="K14" s="198"/>
      <c r="L14" s="198"/>
      <c r="M14" s="198"/>
      <c r="N14" s="64"/>
      <c r="O14" s="188"/>
      <c r="P14" s="191"/>
    </row>
    <row r="15" spans="1:16" s="361" customFormat="1" ht="10.25" customHeight="1" x14ac:dyDescent="0.35">
      <c r="B15" s="204"/>
      <c r="C15" s="198"/>
      <c r="D15" s="198"/>
      <c r="E15" s="195"/>
      <c r="F15" s="50"/>
      <c r="G15" s="198"/>
      <c r="H15" s="50"/>
      <c r="I15" s="198"/>
      <c r="J15" s="198"/>
      <c r="K15" s="198"/>
      <c r="L15" s="198"/>
      <c r="M15" s="198"/>
      <c r="N15" s="64"/>
      <c r="O15" s="188"/>
      <c r="P15" s="358"/>
    </row>
    <row r="16" spans="1:16" s="25" customFormat="1" ht="13" x14ac:dyDescent="0.3">
      <c r="B16" s="276" t="s">
        <v>119</v>
      </c>
      <c r="C16" s="373"/>
      <c r="D16" s="39"/>
      <c r="E16" s="584" t="s">
        <v>118</v>
      </c>
      <c r="F16" s="584"/>
      <c r="G16" s="376"/>
      <c r="H16" s="375" t="s">
        <v>172</v>
      </c>
      <c r="I16" s="583"/>
      <c r="J16" s="583"/>
      <c r="K16" s="583"/>
      <c r="L16" s="583"/>
      <c r="M16" s="583"/>
      <c r="N16" s="377"/>
      <c r="O16" s="271"/>
    </row>
    <row r="17" spans="2:16" s="25" customFormat="1" ht="23.4" customHeight="1" x14ac:dyDescent="0.3">
      <c r="B17" s="276" t="s">
        <v>334</v>
      </c>
      <c r="C17" s="373"/>
      <c r="D17" s="39"/>
      <c r="E17" s="584" t="s">
        <v>118</v>
      </c>
      <c r="F17" s="584"/>
      <c r="G17" s="376"/>
      <c r="H17" s="375" t="s">
        <v>172</v>
      </c>
      <c r="I17" s="583"/>
      <c r="J17" s="583"/>
      <c r="K17" s="583"/>
      <c r="L17" s="583"/>
      <c r="M17" s="583"/>
      <c r="N17" s="377"/>
      <c r="O17" s="271"/>
    </row>
    <row r="18" spans="2:16" s="13" customFormat="1" ht="13" x14ac:dyDescent="0.35">
      <c r="B18" s="205" t="s">
        <v>335</v>
      </c>
      <c r="C18" s="195"/>
      <c r="D18" s="195"/>
      <c r="E18" s="195"/>
      <c r="F18" s="50"/>
      <c r="G18" s="195"/>
      <c r="H18" s="50"/>
      <c r="I18" s="195"/>
      <c r="J18" s="195"/>
      <c r="K18" s="195"/>
      <c r="L18" s="195"/>
      <c r="M18" s="195"/>
      <c r="N18" s="64"/>
      <c r="O18" s="127"/>
      <c r="P18" s="16"/>
    </row>
    <row r="19" spans="2:16" s="13" customFormat="1" ht="13" x14ac:dyDescent="0.35">
      <c r="B19" s="196"/>
      <c r="C19" s="197"/>
      <c r="D19" s="195"/>
      <c r="E19" s="195"/>
      <c r="F19" s="50"/>
      <c r="G19" s="199"/>
      <c r="H19" s="50"/>
      <c r="I19" s="199"/>
      <c r="J19" s="50"/>
      <c r="K19" s="199"/>
      <c r="L19" s="195"/>
      <c r="M19" s="195"/>
      <c r="O19" s="54"/>
      <c r="P19" s="16"/>
    </row>
    <row r="20" spans="2:16" s="25" customFormat="1" ht="13" x14ac:dyDescent="0.3">
      <c r="B20" s="276" t="s">
        <v>120</v>
      </c>
      <c r="C20" s="373"/>
      <c r="D20" s="39"/>
      <c r="E20" s="584" t="s">
        <v>253</v>
      </c>
      <c r="F20" s="584"/>
      <c r="G20" s="376"/>
      <c r="H20" s="375" t="s">
        <v>172</v>
      </c>
      <c r="I20" s="583"/>
      <c r="J20" s="583"/>
      <c r="K20" s="583"/>
      <c r="L20" s="583"/>
      <c r="M20" s="583"/>
      <c r="N20" s="377"/>
      <c r="O20" s="271"/>
    </row>
    <row r="21" spans="2:16" s="13" customFormat="1" ht="13.25" customHeight="1" x14ac:dyDescent="0.35">
      <c r="B21" s="204" t="s">
        <v>336</v>
      </c>
      <c r="C21" s="195"/>
      <c r="D21" s="195"/>
      <c r="E21" s="195"/>
      <c r="F21" s="195"/>
      <c r="G21" s="195"/>
      <c r="H21" s="195"/>
      <c r="I21" s="195"/>
      <c r="J21" s="195"/>
      <c r="K21" s="195"/>
      <c r="L21" s="195"/>
      <c r="M21" s="195"/>
      <c r="O21" s="54"/>
      <c r="P21" s="16"/>
    </row>
    <row r="22" spans="2:16" s="13" customFormat="1" ht="13" x14ac:dyDescent="0.35">
      <c r="B22" s="196"/>
      <c r="C22" s="195"/>
      <c r="D22" s="195"/>
      <c r="E22" s="195"/>
      <c r="F22" s="195"/>
      <c r="G22" s="195"/>
      <c r="H22" s="195"/>
      <c r="I22" s="195"/>
      <c r="J22" s="195"/>
      <c r="K22" s="195"/>
      <c r="L22" s="195"/>
      <c r="M22" s="195"/>
      <c r="O22" s="54"/>
      <c r="P22" s="16"/>
    </row>
    <row r="23" spans="2:16" s="13" customFormat="1" ht="13" x14ac:dyDescent="0.35">
      <c r="B23" s="202" t="s">
        <v>162</v>
      </c>
      <c r="C23" s="201">
        <f>COUNTIF(C7:C21,"Yes")</f>
        <v>0</v>
      </c>
      <c r="D23" s="195"/>
      <c r="E23" s="195"/>
      <c r="F23" s="195"/>
      <c r="G23" s="195"/>
      <c r="H23" s="195"/>
      <c r="I23" s="195"/>
      <c r="J23" s="195"/>
      <c r="K23" s="195"/>
      <c r="L23" s="195"/>
      <c r="M23" s="195"/>
      <c r="O23" s="54"/>
      <c r="P23" s="16"/>
    </row>
    <row r="24" spans="2:16" s="13" customFormat="1" ht="13" x14ac:dyDescent="0.35">
      <c r="B24" s="11" t="s">
        <v>163</v>
      </c>
      <c r="C24" s="76">
        <f>COUNTIF(C7:C21,"No")</f>
        <v>0</v>
      </c>
      <c r="O24" s="54"/>
      <c r="P24" s="16"/>
    </row>
    <row r="25" spans="2:16" s="13" customFormat="1" ht="13.5" thickBot="1" x14ac:dyDescent="0.4">
      <c r="B25" s="38"/>
      <c r="O25" s="111"/>
      <c r="P25" s="16"/>
    </row>
    <row r="26" spans="2:16" s="13" customFormat="1" ht="28" customHeight="1" thickBot="1" x14ac:dyDescent="0.4">
      <c r="B26" s="522" t="s">
        <v>732</v>
      </c>
      <c r="C26" s="523"/>
      <c r="D26" s="523"/>
      <c r="E26" s="523"/>
      <c r="F26" s="523"/>
      <c r="G26" s="523"/>
      <c r="H26" s="523"/>
      <c r="I26" s="523"/>
      <c r="J26" s="523"/>
      <c r="K26" s="523"/>
      <c r="L26" s="523"/>
      <c r="M26" s="523"/>
      <c r="N26" s="524"/>
      <c r="O26" s="130"/>
      <c r="P26" s="16"/>
    </row>
    <row r="27" spans="2:16" s="13" customFormat="1" ht="13" x14ac:dyDescent="0.35">
      <c r="B27" s="8"/>
      <c r="C27" s="13" t="s">
        <v>93</v>
      </c>
      <c r="O27" s="130"/>
      <c r="P27" s="16"/>
    </row>
    <row r="28" spans="2:16" s="25" customFormat="1" ht="13.25" customHeight="1" x14ac:dyDescent="0.3">
      <c r="B28" s="266" t="s">
        <v>121</v>
      </c>
      <c r="C28" s="351"/>
      <c r="D28" s="378" t="s">
        <v>89</v>
      </c>
      <c r="E28" s="518" t="s">
        <v>253</v>
      </c>
      <c r="F28" s="518"/>
      <c r="G28" s="350"/>
      <c r="H28" s="379" t="s">
        <v>172</v>
      </c>
      <c r="I28" s="582"/>
      <c r="J28" s="582"/>
      <c r="K28" s="582"/>
      <c r="L28" s="582"/>
      <c r="M28" s="582"/>
      <c r="O28" s="271"/>
    </row>
    <row r="29" spans="2:16" s="268" customFormat="1" ht="13" x14ac:dyDescent="0.3">
      <c r="B29" s="265"/>
      <c r="C29" s="267"/>
      <c r="D29" s="267"/>
      <c r="F29" s="269"/>
      <c r="G29" s="267"/>
      <c r="H29" s="270"/>
      <c r="I29" s="267"/>
      <c r="J29" s="267"/>
      <c r="K29" s="267"/>
      <c r="L29" s="267"/>
      <c r="M29" s="267"/>
      <c r="O29" s="271"/>
      <c r="P29" s="25"/>
    </row>
    <row r="30" spans="2:16" s="25" customFormat="1" ht="13" x14ac:dyDescent="0.3">
      <c r="B30" s="266" t="s">
        <v>122</v>
      </c>
      <c r="C30" s="351"/>
      <c r="D30" s="378" t="s">
        <v>89</v>
      </c>
      <c r="E30" s="518" t="s">
        <v>253</v>
      </c>
      <c r="F30" s="518"/>
      <c r="G30" s="350"/>
      <c r="H30" s="379" t="s">
        <v>172</v>
      </c>
      <c r="I30" s="582"/>
      <c r="J30" s="582"/>
      <c r="K30" s="582"/>
      <c r="L30" s="582"/>
      <c r="M30" s="582"/>
      <c r="O30" s="271"/>
    </row>
    <row r="31" spans="2:16" s="268" customFormat="1" ht="19.75" customHeight="1" x14ac:dyDescent="0.3">
      <c r="B31" s="38" t="s">
        <v>123</v>
      </c>
      <c r="C31" s="254"/>
      <c r="G31" s="270"/>
      <c r="I31" s="270"/>
      <c r="O31" s="272"/>
      <c r="P31" s="25"/>
    </row>
    <row r="32" spans="2:16" s="25" customFormat="1" ht="19.75" customHeight="1" x14ac:dyDescent="0.3">
      <c r="B32" s="266" t="s">
        <v>155</v>
      </c>
      <c r="C32" s="351"/>
      <c r="D32" s="378" t="s">
        <v>89</v>
      </c>
      <c r="E32" s="518" t="s">
        <v>253</v>
      </c>
      <c r="F32" s="518"/>
      <c r="G32" s="350"/>
      <c r="H32" s="379" t="s">
        <v>172</v>
      </c>
      <c r="I32" s="582"/>
      <c r="J32" s="582"/>
      <c r="K32" s="582"/>
      <c r="L32" s="582"/>
      <c r="M32" s="582"/>
      <c r="O32" s="272"/>
    </row>
    <row r="33" spans="2:16" s="268" customFormat="1" ht="13" x14ac:dyDescent="0.3">
      <c r="B33" s="38" t="s">
        <v>154</v>
      </c>
      <c r="C33" s="254"/>
      <c r="G33" s="270"/>
      <c r="I33" s="270"/>
      <c r="O33" s="273"/>
      <c r="P33" s="25"/>
    </row>
    <row r="34" spans="2:16" s="25" customFormat="1" ht="34.5" x14ac:dyDescent="0.3">
      <c r="B34" s="266" t="s">
        <v>700</v>
      </c>
      <c r="C34" s="351"/>
      <c r="D34" s="418" t="s">
        <v>459</v>
      </c>
      <c r="E34" s="518" t="s">
        <v>253</v>
      </c>
      <c r="F34" s="518"/>
      <c r="G34" s="350"/>
      <c r="H34" s="379" t="s">
        <v>172</v>
      </c>
      <c r="I34" s="582"/>
      <c r="J34" s="582"/>
      <c r="K34" s="582"/>
      <c r="L34" s="582"/>
      <c r="M34" s="582"/>
      <c r="O34" s="272"/>
    </row>
    <row r="35" spans="2:16" s="268" customFormat="1" ht="13" x14ac:dyDescent="0.3">
      <c r="B35" s="265" t="s">
        <v>701</v>
      </c>
      <c r="C35" s="254"/>
      <c r="G35" s="270"/>
      <c r="I35" s="270"/>
      <c r="O35" s="272"/>
      <c r="P35" s="25"/>
    </row>
    <row r="36" spans="2:16" s="268" customFormat="1" ht="13" x14ac:dyDescent="0.3">
      <c r="B36" s="265"/>
      <c r="C36" s="254"/>
      <c r="G36" s="270"/>
      <c r="I36" s="270"/>
      <c r="O36" s="272"/>
      <c r="P36" s="25"/>
    </row>
    <row r="37" spans="2:16" s="25" customFormat="1" ht="14.4" customHeight="1" x14ac:dyDescent="0.3">
      <c r="B37" s="266" t="s">
        <v>254</v>
      </c>
      <c r="C37" s="351"/>
      <c r="E37" s="518" t="s">
        <v>255</v>
      </c>
      <c r="F37" s="518"/>
      <c r="G37" s="350"/>
      <c r="H37" s="379" t="s">
        <v>172</v>
      </c>
      <c r="I37" s="582"/>
      <c r="J37" s="582"/>
      <c r="K37" s="582"/>
      <c r="L37" s="582"/>
      <c r="M37" s="582"/>
      <c r="O37" s="272"/>
    </row>
    <row r="38" spans="2:16" s="268" customFormat="1" ht="13" x14ac:dyDescent="0.3">
      <c r="B38" s="265"/>
      <c r="C38" s="269"/>
      <c r="D38" s="269"/>
      <c r="E38" s="274"/>
      <c r="F38" s="270"/>
      <c r="G38" s="269"/>
      <c r="H38" s="203"/>
      <c r="I38" s="269"/>
      <c r="J38" s="269"/>
      <c r="K38" s="269"/>
      <c r="L38" s="269"/>
      <c r="M38" s="269"/>
      <c r="O38" s="272"/>
      <c r="P38" s="25"/>
    </row>
    <row r="39" spans="2:16" s="25" customFormat="1" ht="16.75" customHeight="1" x14ac:dyDescent="0.3">
      <c r="B39" s="266" t="s">
        <v>124</v>
      </c>
      <c r="C39" s="351"/>
      <c r="E39" s="518" t="s">
        <v>253</v>
      </c>
      <c r="F39" s="518"/>
      <c r="G39" s="350"/>
      <c r="H39" s="379" t="s">
        <v>172</v>
      </c>
      <c r="I39" s="582"/>
      <c r="J39" s="582"/>
      <c r="K39" s="582"/>
      <c r="L39" s="582"/>
      <c r="M39" s="582"/>
      <c r="O39" s="272"/>
    </row>
    <row r="40" spans="2:16" s="25" customFormat="1" ht="16.75" customHeight="1" x14ac:dyDescent="0.3">
      <c r="B40" s="266" t="s">
        <v>125</v>
      </c>
      <c r="C40" s="351"/>
      <c r="E40" s="518" t="s">
        <v>253</v>
      </c>
      <c r="F40" s="518"/>
      <c r="G40" s="350"/>
      <c r="H40" s="379" t="s">
        <v>172</v>
      </c>
      <c r="I40" s="582"/>
      <c r="J40" s="582"/>
      <c r="K40" s="582"/>
      <c r="L40" s="582"/>
      <c r="M40" s="582"/>
      <c r="O40" s="272"/>
    </row>
    <row r="41" spans="2:16" s="25" customFormat="1" ht="16.75" customHeight="1" x14ac:dyDescent="0.3">
      <c r="B41" s="266" t="s">
        <v>269</v>
      </c>
      <c r="C41" s="351"/>
      <c r="E41" s="518" t="s">
        <v>253</v>
      </c>
      <c r="F41" s="518"/>
      <c r="G41" s="350"/>
      <c r="H41" s="379" t="s">
        <v>172</v>
      </c>
      <c r="I41" s="582"/>
      <c r="J41" s="582"/>
      <c r="K41" s="582"/>
      <c r="L41" s="582"/>
      <c r="M41" s="582"/>
      <c r="O41" s="271"/>
    </row>
    <row r="42" spans="2:16" s="25" customFormat="1" ht="16.75" customHeight="1" x14ac:dyDescent="0.3">
      <c r="B42" s="266" t="s">
        <v>126</v>
      </c>
      <c r="C42" s="351"/>
      <c r="E42" s="518" t="s">
        <v>253</v>
      </c>
      <c r="F42" s="518"/>
      <c r="G42" s="350"/>
      <c r="H42" s="379" t="s">
        <v>172</v>
      </c>
      <c r="I42" s="582"/>
      <c r="J42" s="582"/>
      <c r="K42" s="582"/>
      <c r="L42" s="582"/>
      <c r="M42" s="582"/>
      <c r="O42" s="271"/>
    </row>
    <row r="43" spans="2:16" s="25" customFormat="1" ht="16.75" customHeight="1" x14ac:dyDescent="0.3">
      <c r="B43" s="266" t="s">
        <v>330</v>
      </c>
      <c r="C43" s="351"/>
      <c r="D43" s="378" t="s">
        <v>89</v>
      </c>
      <c r="E43" s="518" t="s">
        <v>432</v>
      </c>
      <c r="F43" s="518"/>
      <c r="G43" s="350"/>
      <c r="H43" s="379" t="s">
        <v>172</v>
      </c>
      <c r="I43" s="582"/>
      <c r="J43" s="582"/>
      <c r="K43" s="582"/>
      <c r="L43" s="582"/>
      <c r="M43" s="582"/>
      <c r="O43" s="271"/>
    </row>
    <row r="44" spans="2:16" s="268" customFormat="1" ht="13" x14ac:dyDescent="0.3">
      <c r="B44" s="275" t="s">
        <v>337</v>
      </c>
      <c r="C44" s="203"/>
      <c r="D44" s="267"/>
      <c r="F44" s="269"/>
      <c r="G44" s="274"/>
      <c r="H44" s="269"/>
      <c r="I44" s="269"/>
      <c r="O44" s="271"/>
      <c r="P44" s="25"/>
    </row>
    <row r="45" spans="2:16" s="13" customFormat="1" ht="13" x14ac:dyDescent="0.35">
      <c r="B45" s="38"/>
      <c r="C45" s="3"/>
      <c r="G45" s="4"/>
      <c r="I45" s="4"/>
      <c r="O45" s="54"/>
      <c r="P45" s="16"/>
    </row>
    <row r="46" spans="2:16" s="13" customFormat="1" ht="21.65" customHeight="1" x14ac:dyDescent="0.3">
      <c r="B46" s="8" t="s">
        <v>460</v>
      </c>
      <c r="C46" s="203"/>
      <c r="G46" s="4"/>
      <c r="I46" s="4"/>
      <c r="O46" s="54"/>
      <c r="P46" s="16"/>
    </row>
    <row r="47" spans="2:16" s="352" customFormat="1" ht="13" x14ac:dyDescent="0.3">
      <c r="B47" s="65" t="s">
        <v>331</v>
      </c>
      <c r="C47" s="351"/>
      <c r="E47" s="518" t="s">
        <v>253</v>
      </c>
      <c r="F47" s="518"/>
      <c r="G47" s="357"/>
      <c r="H47" s="30" t="s">
        <v>172</v>
      </c>
      <c r="I47" s="544"/>
      <c r="J47" s="544"/>
      <c r="K47" s="544"/>
      <c r="L47" s="544"/>
      <c r="M47" s="544"/>
      <c r="O47" s="127"/>
    </row>
    <row r="48" spans="2:16" s="192" customFormat="1" ht="13" x14ac:dyDescent="0.35">
      <c r="B48" s="206" t="s">
        <v>128</v>
      </c>
      <c r="F48" s="47"/>
      <c r="G48" s="4"/>
      <c r="H48" s="4"/>
      <c r="I48" s="4"/>
      <c r="J48" s="4"/>
      <c r="K48" s="4"/>
      <c r="L48" s="4"/>
      <c r="M48" s="4"/>
      <c r="O48" s="127"/>
      <c r="P48" s="191"/>
    </row>
    <row r="49" spans="2:16" s="352" customFormat="1" ht="13" x14ac:dyDescent="0.3">
      <c r="B49" s="65" t="s">
        <v>127</v>
      </c>
      <c r="C49" s="351"/>
      <c r="E49" s="518" t="s">
        <v>253</v>
      </c>
      <c r="F49" s="518"/>
      <c r="G49" s="357"/>
      <c r="H49" s="30" t="s">
        <v>172</v>
      </c>
      <c r="I49" s="544"/>
      <c r="J49" s="544"/>
      <c r="K49" s="544"/>
      <c r="L49" s="544"/>
      <c r="M49" s="544"/>
      <c r="O49" s="130"/>
    </row>
    <row r="50" spans="2:16" s="13" customFormat="1" ht="13" x14ac:dyDescent="0.35">
      <c r="B50" s="207" t="s">
        <v>128</v>
      </c>
      <c r="C50" s="3"/>
      <c r="G50" s="4"/>
      <c r="I50" s="4"/>
      <c r="O50" s="54"/>
      <c r="P50" s="16"/>
    </row>
    <row r="51" spans="2:16" s="352" customFormat="1" ht="13" x14ac:dyDescent="0.3">
      <c r="B51" s="65" t="s">
        <v>256</v>
      </c>
      <c r="C51" s="351"/>
      <c r="E51" s="518" t="s">
        <v>255</v>
      </c>
      <c r="F51" s="518"/>
      <c r="G51" s="357"/>
      <c r="H51" s="30" t="s">
        <v>172</v>
      </c>
      <c r="I51" s="544"/>
      <c r="J51" s="544"/>
      <c r="K51" s="544"/>
      <c r="L51" s="544"/>
      <c r="M51" s="544"/>
      <c r="O51" s="130"/>
    </row>
    <row r="52" spans="2:16" s="13" customFormat="1" ht="13" x14ac:dyDescent="0.35">
      <c r="B52" s="38"/>
      <c r="O52" s="127"/>
      <c r="P52" s="16"/>
    </row>
    <row r="53" spans="2:16" s="13" customFormat="1" ht="15" thickBot="1" x14ac:dyDescent="0.4">
      <c r="B53" s="85"/>
      <c r="C53" s="87"/>
      <c r="D53" s="87"/>
      <c r="E53" s="87"/>
      <c r="F53" s="87"/>
      <c r="G53" s="87"/>
      <c r="H53" s="87"/>
      <c r="I53" s="87"/>
      <c r="J53" s="87"/>
      <c r="K53" s="87"/>
      <c r="L53" s="87"/>
      <c r="M53" s="87"/>
      <c r="N53" s="88"/>
      <c r="O53" s="54"/>
      <c r="P53" s="114"/>
    </row>
    <row r="55" spans="2:16" s="361" customFormat="1" ht="13" x14ac:dyDescent="0.35">
      <c r="B55" s="519" t="s">
        <v>744</v>
      </c>
      <c r="C55" s="519"/>
      <c r="D55" s="519"/>
      <c r="E55" s="519"/>
      <c r="F55" s="519"/>
      <c r="G55" s="519"/>
      <c r="H55" s="519"/>
      <c r="I55" s="519"/>
      <c r="J55" s="519"/>
      <c r="K55" s="519"/>
      <c r="L55" s="519"/>
      <c r="M55" s="519"/>
      <c r="N55" s="519"/>
      <c r="O55" s="358"/>
    </row>
    <row r="56" spans="2:16" s="361" customFormat="1" ht="13" x14ac:dyDescent="0.35">
      <c r="B56" s="4"/>
      <c r="O56" s="358"/>
    </row>
    <row r="57" spans="2:16" x14ac:dyDescent="0.35">
      <c r="B57" s="492" t="s">
        <v>751</v>
      </c>
      <c r="C57" s="493"/>
      <c r="D57" s="493"/>
      <c r="E57" s="493"/>
      <c r="F57" s="493"/>
      <c r="G57" s="493"/>
      <c r="H57" s="493"/>
      <c r="I57" s="493"/>
      <c r="J57" s="493"/>
      <c r="K57" s="493"/>
      <c r="L57" s="493"/>
      <c r="M57" s="493"/>
      <c r="N57" s="494"/>
      <c r="O57"/>
      <c r="P57"/>
    </row>
  </sheetData>
  <sheetProtection sheet="1" insertRows="0"/>
  <mergeCells count="44">
    <mergeCell ref="B55:N55"/>
    <mergeCell ref="E43:F43"/>
    <mergeCell ref="E47:F47"/>
    <mergeCell ref="E49:F49"/>
    <mergeCell ref="E51:F51"/>
    <mergeCell ref="E34:F34"/>
    <mergeCell ref="E39:F39"/>
    <mergeCell ref="E40:F40"/>
    <mergeCell ref="E41:F41"/>
    <mergeCell ref="E42:F42"/>
    <mergeCell ref="E37:F37"/>
    <mergeCell ref="E20:F20"/>
    <mergeCell ref="E28:F28"/>
    <mergeCell ref="E30:F30"/>
    <mergeCell ref="E32:F32"/>
    <mergeCell ref="E7:F7"/>
    <mergeCell ref="E10:F10"/>
    <mergeCell ref="E13:F13"/>
    <mergeCell ref="E16:F16"/>
    <mergeCell ref="E17:F17"/>
    <mergeCell ref="I40:M40"/>
    <mergeCell ref="I47:M47"/>
    <mergeCell ref="I41:M41"/>
    <mergeCell ref="I20:M20"/>
    <mergeCell ref="I28:M28"/>
    <mergeCell ref="I30:M30"/>
    <mergeCell ref="I32:M32"/>
    <mergeCell ref="I39:M39"/>
    <mergeCell ref="B57:N57"/>
    <mergeCell ref="I34:M34"/>
    <mergeCell ref="B1:N1"/>
    <mergeCell ref="B3:N3"/>
    <mergeCell ref="I49:M49"/>
    <mergeCell ref="I42:M42"/>
    <mergeCell ref="I43:M43"/>
    <mergeCell ref="I37:M37"/>
    <mergeCell ref="I51:M51"/>
    <mergeCell ref="B5:N5"/>
    <mergeCell ref="B26:N26"/>
    <mergeCell ref="I7:M7"/>
    <mergeCell ref="I10:M10"/>
    <mergeCell ref="I13:M13"/>
    <mergeCell ref="I16:M16"/>
    <mergeCell ref="I17:M17"/>
  </mergeCells>
  <conditionalFormatting sqref="H57:J57 C57:E57">
    <cfRule type="cellIs" dxfId="2459" priority="37" operator="equal">
      <formula>"NA"</formula>
    </cfRule>
    <cfRule type="cellIs" dxfId="2458" priority="38" operator="equal">
      <formula>"Unknown"</formula>
    </cfRule>
    <cfRule type="cellIs" dxfId="2457" priority="39" operator="equal">
      <formula>"Yes"</formula>
    </cfRule>
    <cfRule type="cellIs" dxfId="2456" priority="40" operator="equal">
      <formula>"No"</formula>
    </cfRule>
  </conditionalFormatting>
  <conditionalFormatting sqref="C57">
    <cfRule type="cellIs" dxfId="2455" priority="33" operator="equal">
      <formula>"NA"</formula>
    </cfRule>
    <cfRule type="cellIs" dxfId="2454" priority="34" operator="equal">
      <formula>"Unknown"</formula>
    </cfRule>
    <cfRule type="cellIs" dxfId="2453" priority="35" operator="equal">
      <formula>"Yes"</formula>
    </cfRule>
    <cfRule type="cellIs" dxfId="2452" priority="36" operator="equal">
      <formula>"No"</formula>
    </cfRule>
  </conditionalFormatting>
  <conditionalFormatting sqref="F57:G57">
    <cfRule type="cellIs" dxfId="2451" priority="30" operator="equal">
      <formula>"Long-Term"</formula>
    </cfRule>
    <cfRule type="cellIs" dxfId="2450" priority="31" operator="equal">
      <formula>"Intermediate"</formula>
    </cfRule>
    <cfRule type="cellIs" dxfId="2449" priority="32" operator="equal">
      <formula>"Immediate"</formula>
    </cfRule>
  </conditionalFormatting>
  <conditionalFormatting sqref="E57">
    <cfRule type="cellIs" dxfId="2448" priority="29" operator="equal">
      <formula>"High"</formula>
    </cfRule>
  </conditionalFormatting>
  <conditionalFormatting sqref="E57">
    <cfRule type="cellIs" dxfId="2447" priority="25" operator="equal">
      <formula>"Medium"</formula>
    </cfRule>
    <cfRule type="cellIs" dxfId="2446" priority="26" operator="equal">
      <formula>"Low"</formula>
    </cfRule>
    <cfRule type="cellIs" dxfId="2445" priority="27" operator="equal">
      <formula>"Critical"</formula>
    </cfRule>
    <cfRule type="cellIs" dxfId="2444" priority="28" operator="equal">
      <formula>"High"</formula>
    </cfRule>
  </conditionalFormatting>
  <conditionalFormatting sqref="C55:C56 H55:J56">
    <cfRule type="cellIs" dxfId="2443" priority="21" operator="equal">
      <formula>"NA"</formula>
    </cfRule>
    <cfRule type="cellIs" dxfId="2442" priority="22" operator="equal">
      <formula>"Unknown"</formula>
    </cfRule>
    <cfRule type="cellIs" dxfId="2441" priority="23" operator="equal">
      <formula>"Yes"</formula>
    </cfRule>
    <cfRule type="cellIs" dxfId="2440" priority="24" operator="equal">
      <formula>"No"</formula>
    </cfRule>
  </conditionalFormatting>
  <conditionalFormatting sqref="C55:C56">
    <cfRule type="cellIs" dxfId="2439" priority="17" operator="equal">
      <formula>"NA"</formula>
    </cfRule>
    <cfRule type="cellIs" dxfId="2438" priority="18" operator="equal">
      <formula>"Unknown"</formula>
    </cfRule>
    <cfRule type="cellIs" dxfId="2437" priority="19" operator="equal">
      <formula>"Yes"</formula>
    </cfRule>
    <cfRule type="cellIs" dxfId="2436" priority="20" operator="equal">
      <formula>"No"</formula>
    </cfRule>
  </conditionalFormatting>
  <conditionalFormatting sqref="F55:F56">
    <cfRule type="cellIs" dxfId="2435" priority="14" operator="equal">
      <formula>"Long-Term"</formula>
    </cfRule>
    <cfRule type="cellIs" dxfId="2434" priority="15" operator="equal">
      <formula>"Intermediate"</formula>
    </cfRule>
    <cfRule type="cellIs" dxfId="2433" priority="16" operator="equal">
      <formula>"Immediate"</formula>
    </cfRule>
  </conditionalFormatting>
  <conditionalFormatting sqref="G55:G56">
    <cfRule type="cellIs" dxfId="2432" priority="11" operator="equal">
      <formula>"Long-Term"</formula>
    </cfRule>
    <cfRule type="cellIs" dxfId="2431" priority="12" operator="equal">
      <formula>"Intermediate"</formula>
    </cfRule>
    <cfRule type="cellIs" dxfId="2430" priority="13" operator="equal">
      <formula>"Immediate"</formula>
    </cfRule>
  </conditionalFormatting>
  <conditionalFormatting sqref="D55:E56">
    <cfRule type="cellIs" dxfId="2429" priority="8" operator="equal">
      <formula>"Long-Term"</formula>
    </cfRule>
    <cfRule type="cellIs" dxfId="2428" priority="9" operator="equal">
      <formula>"Intermediate"</formula>
    </cfRule>
    <cfRule type="cellIs" dxfId="2427" priority="10" operator="equal">
      <formula>"Immediate"</formula>
    </cfRule>
  </conditionalFormatting>
  <conditionalFormatting sqref="E55:E56">
    <cfRule type="cellIs" dxfId="2426" priority="7" operator="equal">
      <formula>"High"</formula>
    </cfRule>
  </conditionalFormatting>
  <conditionalFormatting sqref="F55:F56">
    <cfRule type="cellIs" dxfId="2425" priority="5" operator="equal">
      <formula>"High"</formula>
    </cfRule>
    <cfRule type="cellIs" dxfId="2424" priority="6" operator="equal">
      <formula>"Critical"</formula>
    </cfRule>
  </conditionalFormatting>
  <conditionalFormatting sqref="E55:E56">
    <cfRule type="cellIs" dxfId="2423" priority="1" operator="equal">
      <formula>"Medium"</formula>
    </cfRule>
    <cfRule type="cellIs" dxfId="2422" priority="2" operator="equal">
      <formula>"Low"</formula>
    </cfRule>
    <cfRule type="cellIs" dxfId="2421" priority="3" operator="equal">
      <formula>"High"</formula>
    </cfRule>
    <cfRule type="cellIs" dxfId="2420" priority="4" operator="equal">
      <formula>"Critical"</formula>
    </cfRule>
  </conditionalFormatting>
  <dataValidations count="1">
    <dataValidation type="list" allowBlank="1" showInputMessage="1" showErrorMessage="1" sqref="C7 C49 C20 C39:C44 C32 C34 C16:C17 C51 C46:C47 C10 C13 C37 C28 C30" xr:uid="{9940E008-7BB6-469F-86B6-B89113C61EC6}">
      <formula1>"Yes, No"</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352EA-C770-4A74-86A9-8FCB19D9BAE1}">
  <sheetPr codeName="Sheet5"/>
  <dimension ref="A1:O61"/>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RowHeight="14.5" x14ac:dyDescent="0.35"/>
  <cols>
    <col min="1" max="1" width="3" style="47" customWidth="1"/>
    <col min="2" max="2" width="102.36328125" style="34" customWidth="1"/>
    <col min="3" max="3" width="8.1796875" style="16" bestFit="1" customWidth="1"/>
    <col min="4" max="4" width="24.08984375" style="9" bestFit="1" customWidth="1"/>
    <col min="5" max="5" width="9.54296875" style="26" customWidth="1"/>
    <col min="6" max="6" width="10.81640625" style="16" customWidth="1"/>
    <col min="7" max="7" width="14.1796875" style="16" customWidth="1"/>
    <col min="8" max="8" width="9.54296875" style="1" bestFit="1" customWidth="1"/>
    <col min="9" max="9" width="11.6328125" style="1" bestFit="1" customWidth="1"/>
    <col min="10" max="10" width="9" bestFit="1" customWidth="1"/>
    <col min="11" max="11" width="54.08984375" style="16" customWidth="1"/>
    <col min="12" max="12" width="9" style="17" customWidth="1"/>
    <col min="13" max="13" width="18.36328125" style="181" bestFit="1" customWidth="1"/>
  </cols>
  <sheetData>
    <row r="1" spans="1:14" s="13" customFormat="1" ht="30" customHeight="1" thickBot="1" x14ac:dyDescent="0.4">
      <c r="B1" s="485" t="s">
        <v>435</v>
      </c>
      <c r="C1" s="486"/>
      <c r="D1" s="486"/>
      <c r="E1" s="486"/>
      <c r="F1" s="486"/>
      <c r="G1" s="486"/>
      <c r="H1" s="486"/>
      <c r="I1" s="486"/>
      <c r="J1" s="486"/>
      <c r="K1" s="486"/>
      <c r="L1" s="486"/>
      <c r="M1" s="487"/>
      <c r="N1" s="343"/>
    </row>
    <row r="2" spans="1:14" s="32" customFormat="1" ht="12.65" customHeight="1" thickBot="1" x14ac:dyDescent="0.35">
      <c r="A2" s="585" t="s">
        <v>361</v>
      </c>
      <c r="B2" s="364" t="s">
        <v>488</v>
      </c>
      <c r="C2" s="107" t="s">
        <v>77</v>
      </c>
      <c r="D2" s="600" t="s">
        <v>76</v>
      </c>
      <c r="E2" s="601"/>
      <c r="F2" s="601"/>
      <c r="G2" s="601"/>
      <c r="H2" s="601"/>
      <c r="I2" s="601"/>
      <c r="J2" s="602"/>
      <c r="K2" s="588" t="s">
        <v>172</v>
      </c>
      <c r="L2" s="608" t="s">
        <v>75</v>
      </c>
      <c r="M2" s="609"/>
    </row>
    <row r="3" spans="1:14"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193" t="s">
        <v>325</v>
      </c>
    </row>
    <row r="4" spans="1:14" s="12" customFormat="1" ht="15" thickBot="1" x14ac:dyDescent="0.4">
      <c r="A4" s="48"/>
      <c r="B4" s="590" t="s">
        <v>94</v>
      </c>
      <c r="C4" s="591"/>
      <c r="D4" s="591"/>
      <c r="E4" s="591"/>
      <c r="F4" s="591"/>
      <c r="G4" s="591"/>
      <c r="H4" s="591"/>
      <c r="I4" s="591"/>
      <c r="J4" s="591"/>
      <c r="K4" s="591"/>
      <c r="L4" s="591"/>
      <c r="M4" s="592"/>
    </row>
    <row r="5" spans="1:14" ht="26.5" thickBot="1" x14ac:dyDescent="0.4">
      <c r="A5" s="121">
        <v>1</v>
      </c>
      <c r="B5" s="227" t="s">
        <v>462</v>
      </c>
      <c r="C5" s="282"/>
      <c r="D5" s="283"/>
      <c r="E5" s="306" t="str">
        <f t="shared" ref="E5:E13" si="0">IF(C5="No","Critical","")</f>
        <v/>
      </c>
      <c r="F5" s="380"/>
      <c r="G5" s="380"/>
      <c r="H5" s="448"/>
      <c r="I5" s="381"/>
      <c r="J5" s="471"/>
      <c r="K5" s="285"/>
      <c r="L5" s="174" t="s">
        <v>9</v>
      </c>
      <c r="M5" s="435" t="s">
        <v>668</v>
      </c>
    </row>
    <row r="6" spans="1:14" ht="26.5" thickBot="1" x14ac:dyDescent="0.4">
      <c r="A6" s="121">
        <v>2</v>
      </c>
      <c r="B6" s="228" t="s">
        <v>329</v>
      </c>
      <c r="C6" s="286"/>
      <c r="D6" s="287"/>
      <c r="E6" s="306" t="str">
        <f t="shared" si="0"/>
        <v/>
      </c>
      <c r="F6" s="382"/>
      <c r="G6" s="382"/>
      <c r="H6" s="383"/>
      <c r="I6" s="383"/>
      <c r="J6" s="463"/>
      <c r="K6" s="289"/>
      <c r="L6" s="149"/>
      <c r="M6" s="440" t="s">
        <v>669</v>
      </c>
    </row>
    <row r="7" spans="1:14" ht="25.5" thickBot="1" x14ac:dyDescent="0.4">
      <c r="A7" s="121">
        <v>3</v>
      </c>
      <c r="B7" s="228" t="s">
        <v>463</v>
      </c>
      <c r="C7" s="286"/>
      <c r="D7" s="287"/>
      <c r="E7" s="306" t="str">
        <f t="shared" si="0"/>
        <v/>
      </c>
      <c r="F7" s="382"/>
      <c r="G7" s="382"/>
      <c r="H7" s="383"/>
      <c r="I7" s="383"/>
      <c r="J7" s="463"/>
      <c r="K7" s="289"/>
      <c r="L7" s="149"/>
      <c r="M7" s="440" t="s">
        <v>670</v>
      </c>
    </row>
    <row r="8" spans="1:14" ht="25.5" thickBot="1" x14ac:dyDescent="0.4">
      <c r="A8" s="121">
        <v>4</v>
      </c>
      <c r="B8" s="228" t="s">
        <v>364</v>
      </c>
      <c r="C8" s="286"/>
      <c r="D8" s="287"/>
      <c r="E8" s="288"/>
      <c r="F8" s="382"/>
      <c r="G8" s="383"/>
      <c r="H8" s="383"/>
      <c r="I8" s="383"/>
      <c r="J8" s="463"/>
      <c r="K8" s="289"/>
      <c r="L8" s="173" t="s">
        <v>96</v>
      </c>
      <c r="M8" s="440" t="s">
        <v>671</v>
      </c>
    </row>
    <row r="9" spans="1:14" s="12" customFormat="1" ht="25.5" thickBot="1" x14ac:dyDescent="0.4">
      <c r="A9" s="247">
        <v>5</v>
      </c>
      <c r="B9" s="228" t="s">
        <v>267</v>
      </c>
      <c r="C9" s="286"/>
      <c r="D9" s="290"/>
      <c r="E9" s="288"/>
      <c r="F9" s="382"/>
      <c r="G9" s="383"/>
      <c r="H9" s="383"/>
      <c r="I9" s="383"/>
      <c r="J9" s="463"/>
      <c r="K9" s="291"/>
      <c r="L9" s="149"/>
      <c r="M9" s="440" t="s">
        <v>673</v>
      </c>
    </row>
    <row r="10" spans="1:14" s="12" customFormat="1" ht="25.5" thickBot="1" x14ac:dyDescent="0.4">
      <c r="A10" s="247">
        <v>6</v>
      </c>
      <c r="B10" s="228" t="s">
        <v>266</v>
      </c>
      <c r="C10" s="292"/>
      <c r="D10" s="293"/>
      <c r="E10" s="288"/>
      <c r="F10" s="384"/>
      <c r="G10" s="384"/>
      <c r="H10" s="385"/>
      <c r="I10" s="385"/>
      <c r="J10" s="481"/>
      <c r="K10" s="297"/>
      <c r="L10" s="172" t="s">
        <v>8</v>
      </c>
      <c r="M10" s="440" t="s">
        <v>670</v>
      </c>
    </row>
    <row r="11" spans="1:14" ht="25.5" thickBot="1" x14ac:dyDescent="0.4">
      <c r="A11" s="247">
        <v>7</v>
      </c>
      <c r="B11" s="228" t="s">
        <v>212</v>
      </c>
      <c r="C11" s="286"/>
      <c r="D11" s="287"/>
      <c r="E11" s="288"/>
      <c r="F11" s="382"/>
      <c r="G11" s="382"/>
      <c r="H11" s="382"/>
      <c r="I11" s="382"/>
      <c r="J11" s="461"/>
      <c r="K11" s="289"/>
      <c r="L11" s="149"/>
      <c r="M11" s="440" t="s">
        <v>674</v>
      </c>
    </row>
    <row r="12" spans="1:14" ht="25.5" thickBot="1" x14ac:dyDescent="0.4">
      <c r="A12" s="247">
        <v>8</v>
      </c>
      <c r="B12" s="227" t="s">
        <v>328</v>
      </c>
      <c r="C12" s="286"/>
      <c r="D12" s="287"/>
      <c r="E12" s="306" t="str">
        <f t="shared" si="0"/>
        <v/>
      </c>
      <c r="F12" s="382"/>
      <c r="G12" s="382"/>
      <c r="H12" s="383"/>
      <c r="I12" s="383"/>
      <c r="J12" s="463"/>
      <c r="K12" s="289"/>
      <c r="L12" s="173" t="s">
        <v>46</v>
      </c>
      <c r="M12" s="440" t="s">
        <v>672</v>
      </c>
    </row>
    <row r="13" spans="1:14" ht="25.5" thickBot="1" x14ac:dyDescent="0.4">
      <c r="A13" s="247">
        <v>9</v>
      </c>
      <c r="B13" s="227" t="s">
        <v>261</v>
      </c>
      <c r="C13" s="286"/>
      <c r="D13" s="287"/>
      <c r="E13" s="306" t="str">
        <f t="shared" si="0"/>
        <v/>
      </c>
      <c r="F13" s="382"/>
      <c r="G13" s="382"/>
      <c r="H13" s="383"/>
      <c r="I13" s="383"/>
      <c r="J13" s="463"/>
      <c r="K13" s="289"/>
      <c r="L13" s="173" t="s">
        <v>46</v>
      </c>
      <c r="M13" s="440" t="s">
        <v>672</v>
      </c>
    </row>
    <row r="14" spans="1:14" ht="26.5" thickBot="1" x14ac:dyDescent="0.4">
      <c r="A14" s="247">
        <v>10</v>
      </c>
      <c r="B14" s="228" t="s">
        <v>690</v>
      </c>
      <c r="C14" s="286"/>
      <c r="D14" s="298"/>
      <c r="E14" s="306" t="str">
        <f>IF(C14="No","Critical","")</f>
        <v/>
      </c>
      <c r="F14" s="382"/>
      <c r="G14" s="382"/>
      <c r="H14" s="383"/>
      <c r="I14" s="383"/>
      <c r="J14" s="463"/>
      <c r="K14" s="289"/>
      <c r="L14" s="173" t="s">
        <v>9</v>
      </c>
      <c r="M14" s="440" t="s">
        <v>668</v>
      </c>
    </row>
    <row r="15" spans="1:14" ht="25.5" thickBot="1" x14ac:dyDescent="0.4">
      <c r="A15" s="247">
        <v>11</v>
      </c>
      <c r="B15" s="228" t="s">
        <v>464</v>
      </c>
      <c r="C15" s="286"/>
      <c r="D15" s="287"/>
      <c r="E15" s="288"/>
      <c r="F15" s="382"/>
      <c r="G15" s="382"/>
      <c r="H15" s="383"/>
      <c r="I15" s="383"/>
      <c r="J15" s="463"/>
      <c r="K15" s="289"/>
      <c r="L15" s="173" t="s">
        <v>48</v>
      </c>
      <c r="M15" s="440" t="s">
        <v>675</v>
      </c>
    </row>
    <row r="16" spans="1:14" s="12" customFormat="1" ht="25.5" thickBot="1" x14ac:dyDescent="0.4">
      <c r="A16" s="247">
        <v>12</v>
      </c>
      <c r="B16" s="228" t="s">
        <v>265</v>
      </c>
      <c r="C16" s="286"/>
      <c r="D16" s="290"/>
      <c r="E16" s="288"/>
      <c r="F16" s="382"/>
      <c r="G16" s="382"/>
      <c r="H16" s="383"/>
      <c r="I16" s="383"/>
      <c r="J16" s="463"/>
      <c r="K16" s="291"/>
      <c r="L16" s="149"/>
      <c r="M16" s="440" t="s">
        <v>677</v>
      </c>
    </row>
    <row r="17" spans="1:13" ht="25.5" thickBot="1" x14ac:dyDescent="0.4">
      <c r="A17" s="247">
        <v>13</v>
      </c>
      <c r="B17" s="228" t="s">
        <v>213</v>
      </c>
      <c r="C17" s="286"/>
      <c r="D17" s="298"/>
      <c r="E17" s="306" t="str">
        <f>IF(C17="No","Critical","")</f>
        <v/>
      </c>
      <c r="F17" s="382"/>
      <c r="G17" s="382"/>
      <c r="H17" s="383"/>
      <c r="I17" s="383"/>
      <c r="J17" s="463"/>
      <c r="K17" s="289"/>
      <c r="L17" s="173" t="s">
        <v>50</v>
      </c>
      <c r="M17" s="440" t="s">
        <v>676</v>
      </c>
    </row>
    <row r="18" spans="1:13" ht="25.5" thickBot="1" x14ac:dyDescent="0.4">
      <c r="A18" s="247">
        <v>14</v>
      </c>
      <c r="B18" s="227" t="s">
        <v>465</v>
      </c>
      <c r="C18" s="286"/>
      <c r="D18" s="298"/>
      <c r="E18" s="288"/>
      <c r="F18" s="382"/>
      <c r="G18" s="382"/>
      <c r="H18" s="383"/>
      <c r="I18" s="383"/>
      <c r="J18" s="463"/>
      <c r="K18" s="289"/>
      <c r="L18" s="150"/>
      <c r="M18" s="440" t="s">
        <v>676</v>
      </c>
    </row>
    <row r="19" spans="1:13" s="12" customFormat="1" ht="25.5" thickBot="1" x14ac:dyDescent="0.4">
      <c r="A19" s="247">
        <v>15</v>
      </c>
      <c r="B19" s="228" t="s">
        <v>468</v>
      </c>
      <c r="C19" s="286"/>
      <c r="D19" s="298"/>
      <c r="E19" s="288"/>
      <c r="F19" s="382"/>
      <c r="G19" s="382"/>
      <c r="H19" s="383"/>
      <c r="I19" s="383"/>
      <c r="J19" s="463"/>
      <c r="K19" s="291"/>
      <c r="L19" s="150"/>
      <c r="M19" s="440" t="s">
        <v>678</v>
      </c>
    </row>
    <row r="20" spans="1:13" ht="25.5" thickBot="1" x14ac:dyDescent="0.4">
      <c r="A20" s="247">
        <v>16</v>
      </c>
      <c r="B20" s="215" t="s">
        <v>466</v>
      </c>
      <c r="C20" s="286"/>
      <c r="D20" s="290"/>
      <c r="E20" s="288"/>
      <c r="F20" s="382"/>
      <c r="G20" s="382"/>
      <c r="H20" s="383"/>
      <c r="I20" s="383"/>
      <c r="J20" s="463"/>
      <c r="K20" s="289"/>
      <c r="L20" s="149"/>
      <c r="M20" s="440" t="s">
        <v>676</v>
      </c>
    </row>
    <row r="21" spans="1:13" ht="26.5" thickBot="1" x14ac:dyDescent="0.4">
      <c r="A21" s="247">
        <v>17</v>
      </c>
      <c r="B21" s="215" t="s">
        <v>467</v>
      </c>
      <c r="C21" s="286"/>
      <c r="D21" s="290"/>
      <c r="E21" s="288"/>
      <c r="F21" s="382"/>
      <c r="G21" s="382"/>
      <c r="H21" s="383"/>
      <c r="I21" s="383"/>
      <c r="J21" s="463"/>
      <c r="K21" s="289"/>
      <c r="L21" s="149"/>
      <c r="M21" s="440" t="s">
        <v>676</v>
      </c>
    </row>
    <row r="22" spans="1:13" ht="25.5" thickBot="1" x14ac:dyDescent="0.4">
      <c r="A22" s="247">
        <v>18</v>
      </c>
      <c r="B22" s="227" t="s">
        <v>262</v>
      </c>
      <c r="C22" s="286"/>
      <c r="D22" s="287"/>
      <c r="E22" s="288"/>
      <c r="F22" s="382"/>
      <c r="G22" s="386"/>
      <c r="H22" s="383"/>
      <c r="I22" s="383"/>
      <c r="J22" s="463"/>
      <c r="K22" s="289"/>
      <c r="L22" s="173" t="s">
        <v>214</v>
      </c>
      <c r="M22" s="440" t="s">
        <v>679</v>
      </c>
    </row>
    <row r="23" spans="1:13" ht="26.5" thickBot="1" x14ac:dyDescent="0.4">
      <c r="A23" s="247">
        <v>19</v>
      </c>
      <c r="B23" s="228" t="s">
        <v>365</v>
      </c>
      <c r="C23" s="286"/>
      <c r="D23" s="299"/>
      <c r="E23" s="288"/>
      <c r="F23" s="382"/>
      <c r="G23" s="382"/>
      <c r="H23" s="383"/>
      <c r="I23" s="383"/>
      <c r="J23" s="463"/>
      <c r="K23" s="289"/>
      <c r="L23" s="173" t="s">
        <v>215</v>
      </c>
      <c r="M23" s="440" t="s">
        <v>580</v>
      </c>
    </row>
    <row r="24" spans="1:13" s="12" customFormat="1" ht="25.5" thickBot="1" x14ac:dyDescent="0.4">
      <c r="A24" s="247">
        <v>20</v>
      </c>
      <c r="B24" s="227" t="s">
        <v>263</v>
      </c>
      <c r="C24" s="286"/>
      <c r="D24" s="299"/>
      <c r="E24" s="288"/>
      <c r="F24" s="382"/>
      <c r="G24" s="382"/>
      <c r="H24" s="383"/>
      <c r="I24" s="383"/>
      <c r="J24" s="463"/>
      <c r="K24" s="289"/>
      <c r="L24" s="173" t="s">
        <v>54</v>
      </c>
      <c r="M24" s="440" t="s">
        <v>680</v>
      </c>
    </row>
    <row r="25" spans="1:13" ht="25.5" thickBot="1" x14ac:dyDescent="0.4">
      <c r="A25" s="247">
        <v>21</v>
      </c>
      <c r="B25" s="227" t="s">
        <v>699</v>
      </c>
      <c r="C25" s="286"/>
      <c r="D25" s="287"/>
      <c r="E25" s="288"/>
      <c r="F25" s="382"/>
      <c r="G25" s="382"/>
      <c r="H25" s="383"/>
      <c r="I25" s="383"/>
      <c r="J25" s="463"/>
      <c r="K25" s="289"/>
      <c r="L25" s="173" t="s">
        <v>47</v>
      </c>
      <c r="M25" s="440" t="s">
        <v>676</v>
      </c>
    </row>
    <row r="26" spans="1:13" ht="25.5" thickBot="1" x14ac:dyDescent="0.4">
      <c r="A26" s="247">
        <v>22</v>
      </c>
      <c r="B26" s="229" t="s">
        <v>216</v>
      </c>
      <c r="C26" s="300"/>
      <c r="D26" s="301"/>
      <c r="E26" s="288"/>
      <c r="F26" s="387"/>
      <c r="G26" s="387"/>
      <c r="H26" s="388"/>
      <c r="I26" s="388"/>
      <c r="J26" s="465"/>
      <c r="K26" s="302"/>
      <c r="L26" s="165"/>
      <c r="M26" s="441" t="s">
        <v>681</v>
      </c>
    </row>
    <row r="27" spans="1:13" s="12" customFormat="1" ht="15" thickBot="1" x14ac:dyDescent="0.4">
      <c r="A27" s="424"/>
      <c r="B27" s="593" t="s">
        <v>98</v>
      </c>
      <c r="C27" s="594"/>
      <c r="D27" s="594"/>
      <c r="E27" s="594"/>
      <c r="F27" s="594"/>
      <c r="G27" s="594"/>
      <c r="H27" s="594"/>
      <c r="I27" s="594"/>
      <c r="J27" s="594"/>
      <c r="K27" s="594"/>
      <c r="L27" s="594"/>
      <c r="M27" s="595"/>
    </row>
    <row r="28" spans="1:13" ht="25.5" thickBot="1" x14ac:dyDescent="0.4">
      <c r="A28" s="47">
        <v>23</v>
      </c>
      <c r="B28" s="228" t="s">
        <v>264</v>
      </c>
      <c r="C28" s="282"/>
      <c r="D28" s="303"/>
      <c r="E28" s="288"/>
      <c r="F28" s="380"/>
      <c r="G28" s="380"/>
      <c r="H28" s="381"/>
      <c r="I28" s="381"/>
      <c r="J28" s="471"/>
      <c r="K28" s="285"/>
      <c r="L28" s="166"/>
      <c r="M28" s="440" t="s">
        <v>682</v>
      </c>
    </row>
    <row r="29" spans="1:13" s="2" customFormat="1" ht="26.5" thickBot="1" x14ac:dyDescent="0.4">
      <c r="A29" s="121">
        <v>24</v>
      </c>
      <c r="B29" s="228" t="s">
        <v>366</v>
      </c>
      <c r="C29" s="286"/>
      <c r="D29" s="287"/>
      <c r="E29" s="288"/>
      <c r="F29" s="382"/>
      <c r="G29" s="382"/>
      <c r="H29" s="383"/>
      <c r="I29" s="383"/>
      <c r="J29" s="463"/>
      <c r="K29" s="289"/>
      <c r="L29" s="131"/>
      <c r="M29" s="440" t="s">
        <v>581</v>
      </c>
    </row>
    <row r="30" spans="1:13" ht="25.25" customHeight="1" thickBot="1" x14ac:dyDescent="0.4">
      <c r="A30" s="121">
        <v>25</v>
      </c>
      <c r="B30" s="228" t="s">
        <v>367</v>
      </c>
      <c r="C30" s="286"/>
      <c r="D30" s="287"/>
      <c r="E30" s="288"/>
      <c r="F30" s="382"/>
      <c r="G30" s="382"/>
      <c r="H30" s="383"/>
      <c r="I30" s="383"/>
      <c r="J30" s="463"/>
      <c r="K30" s="289"/>
      <c r="L30" s="147"/>
      <c r="M30" s="440" t="s">
        <v>639</v>
      </c>
    </row>
    <row r="31" spans="1:13" s="12" customFormat="1" ht="25.5" thickBot="1" x14ac:dyDescent="0.4">
      <c r="A31" s="121">
        <v>26</v>
      </c>
      <c r="B31" s="228" t="s">
        <v>469</v>
      </c>
      <c r="C31" s="286"/>
      <c r="D31" s="290"/>
      <c r="E31" s="288"/>
      <c r="F31" s="382"/>
      <c r="G31" s="382"/>
      <c r="H31" s="383"/>
      <c r="I31" s="383"/>
      <c r="J31" s="463"/>
      <c r="K31" s="304"/>
      <c r="L31" s="149"/>
      <c r="M31" s="440" t="s">
        <v>683</v>
      </c>
    </row>
    <row r="32" spans="1:13" s="12" customFormat="1" ht="25.5" thickBot="1" x14ac:dyDescent="0.4">
      <c r="A32" s="121">
        <v>27</v>
      </c>
      <c r="B32" s="228" t="s">
        <v>470</v>
      </c>
      <c r="C32" s="286"/>
      <c r="D32" s="290"/>
      <c r="E32" s="288"/>
      <c r="F32" s="382"/>
      <c r="G32" s="382"/>
      <c r="H32" s="383"/>
      <c r="I32" s="383"/>
      <c r="J32" s="463"/>
      <c r="K32" s="291"/>
      <c r="L32" s="149"/>
      <c r="M32" s="440" t="s">
        <v>581</v>
      </c>
    </row>
    <row r="33" spans="1:13" ht="25.5" thickBot="1" x14ac:dyDescent="0.4">
      <c r="A33" s="121">
        <v>28</v>
      </c>
      <c r="B33" s="228" t="s">
        <v>58</v>
      </c>
      <c r="C33" s="286"/>
      <c r="D33" s="287"/>
      <c r="E33" s="288"/>
      <c r="F33" s="382"/>
      <c r="G33" s="382"/>
      <c r="H33" s="383"/>
      <c r="I33" s="383"/>
      <c r="J33" s="463"/>
      <c r="K33" s="289"/>
      <c r="L33" s="173" t="s">
        <v>57</v>
      </c>
      <c r="M33" s="441" t="s">
        <v>684</v>
      </c>
    </row>
    <row r="34" spans="1:13" ht="25.5" thickBot="1" x14ac:dyDescent="0.4">
      <c r="A34" s="121">
        <v>29</v>
      </c>
      <c r="B34" s="228" t="s">
        <v>461</v>
      </c>
      <c r="C34" s="286"/>
      <c r="D34" s="287"/>
      <c r="E34" s="288"/>
      <c r="F34" s="382"/>
      <c r="G34" s="382"/>
      <c r="H34" s="383"/>
      <c r="I34" s="383"/>
      <c r="J34" s="463"/>
      <c r="K34" s="289"/>
      <c r="L34" s="147"/>
      <c r="M34" s="449" t="s">
        <v>684</v>
      </c>
    </row>
    <row r="35" spans="1:13" x14ac:dyDescent="0.35">
      <c r="A35" s="52"/>
      <c r="B35" s="346"/>
      <c r="C35" s="336"/>
      <c r="D35" s="347"/>
      <c r="E35" s="348"/>
      <c r="F35" s="294"/>
      <c r="G35" s="294"/>
      <c r="H35" s="295"/>
      <c r="I35" s="295"/>
      <c r="J35" s="296"/>
      <c r="K35" s="294"/>
      <c r="L35" s="89"/>
      <c r="M35" s="251"/>
    </row>
    <row r="36" spans="1:13" x14ac:dyDescent="0.35">
      <c r="B36" s="35"/>
      <c r="F36" s="6"/>
      <c r="H36" s="33"/>
      <c r="I36" s="33"/>
      <c r="J36" s="36"/>
      <c r="L36" s="18"/>
    </row>
    <row r="37" spans="1:13" s="16" customFormat="1" ht="14" x14ac:dyDescent="0.3">
      <c r="A37" s="46"/>
      <c r="B37" s="151" t="s">
        <v>475</v>
      </c>
      <c r="C37" s="148"/>
      <c r="D37" s="6"/>
      <c r="E37" s="89"/>
      <c r="G37" s="6"/>
      <c r="H37" s="33"/>
      <c r="I37" s="33"/>
      <c r="J37" s="33"/>
      <c r="L37" s="23"/>
      <c r="M37" s="23"/>
    </row>
    <row r="38" spans="1:13" x14ac:dyDescent="0.35">
      <c r="B38" s="37" t="s">
        <v>84</v>
      </c>
      <c r="C38" s="43">
        <f>COUNTIF(C5:C36,"Yes")</f>
        <v>0</v>
      </c>
      <c r="F38" s="6"/>
      <c r="L38" s="18"/>
    </row>
    <row r="39" spans="1:13" x14ac:dyDescent="0.35">
      <c r="B39" s="37" t="s">
        <v>85</v>
      </c>
      <c r="C39" s="43">
        <f>COUNTIF(C5:C36,"No")</f>
        <v>0</v>
      </c>
      <c r="L39" s="18"/>
    </row>
    <row r="40" spans="1:13" x14ac:dyDescent="0.35">
      <c r="B40" s="37" t="s">
        <v>86</v>
      </c>
      <c r="C40" s="43">
        <f>COUNTIF(C5:C36,"NA")</f>
        <v>0</v>
      </c>
      <c r="L40" s="18"/>
    </row>
    <row r="41" spans="1:13" x14ac:dyDescent="0.35">
      <c r="B41" s="37" t="s">
        <v>87</v>
      </c>
      <c r="C41" s="66">
        <f>COUNTIF(C5:C36,"Unknown")</f>
        <v>0</v>
      </c>
      <c r="L41" s="18"/>
    </row>
    <row r="42" spans="1:13" s="1" customFormat="1" x14ac:dyDescent="0.35">
      <c r="A42" s="47"/>
      <c r="B42" s="34"/>
      <c r="C42" s="16"/>
      <c r="D42" s="9"/>
      <c r="E42" s="26"/>
      <c r="F42" s="16"/>
      <c r="G42" s="16"/>
      <c r="J42"/>
      <c r="K42" s="16"/>
      <c r="L42" s="18"/>
      <c r="M42" s="181"/>
    </row>
    <row r="43" spans="1:13" s="16" customFormat="1" ht="14" x14ac:dyDescent="0.3">
      <c r="A43" s="46"/>
      <c r="B43" s="151" t="s">
        <v>296</v>
      </c>
      <c r="C43" s="152"/>
      <c r="D43" s="142"/>
      <c r="E43" s="143"/>
      <c r="G43" s="6"/>
      <c r="H43" s="33"/>
      <c r="I43" s="33"/>
      <c r="J43" s="33"/>
      <c r="L43" s="23"/>
      <c r="M43" s="23"/>
    </row>
    <row r="44" spans="1:13" s="1" customFormat="1" x14ac:dyDescent="0.35">
      <c r="A44" s="47"/>
      <c r="B44" s="603" t="s">
        <v>292</v>
      </c>
      <c r="C44" s="603"/>
      <c r="D44" s="603"/>
      <c r="E44" s="97">
        <f>COUNTIF(E5:E36,"Critical")</f>
        <v>0</v>
      </c>
      <c r="F44" s="16"/>
      <c r="G44" s="16"/>
      <c r="J44"/>
      <c r="K44" s="16"/>
      <c r="L44" s="16"/>
      <c r="M44" s="182"/>
    </row>
    <row r="45" spans="1:13" s="1" customFormat="1" x14ac:dyDescent="0.35">
      <c r="A45" s="47"/>
      <c r="B45" s="605" t="s">
        <v>293</v>
      </c>
      <c r="C45" s="606"/>
      <c r="D45" s="607"/>
      <c r="E45" s="105">
        <f>COUNTIF(E5:E36,"High")</f>
        <v>0</v>
      </c>
      <c r="F45" s="16"/>
      <c r="G45" s="16"/>
      <c r="J45"/>
      <c r="K45" s="16"/>
      <c r="L45" s="16"/>
      <c r="M45" s="182"/>
    </row>
    <row r="46" spans="1:13" s="1" customFormat="1" x14ac:dyDescent="0.35">
      <c r="A46" s="47"/>
      <c r="B46" s="604" t="s">
        <v>294</v>
      </c>
      <c r="C46" s="604"/>
      <c r="D46" s="604"/>
      <c r="E46" s="95">
        <f>COUNTIF(E5:E36,"Medium")</f>
        <v>0</v>
      </c>
      <c r="F46" s="16"/>
      <c r="G46" s="16"/>
      <c r="J46"/>
      <c r="K46" s="16"/>
      <c r="L46" s="16"/>
      <c r="M46" s="182"/>
    </row>
    <row r="47" spans="1:13" s="1" customFormat="1" x14ac:dyDescent="0.35">
      <c r="A47" s="47"/>
      <c r="B47" s="596" t="s">
        <v>295</v>
      </c>
      <c r="C47" s="596"/>
      <c r="D47" s="596"/>
      <c r="E47" s="96">
        <f>COUNTIF(E5:E36,"Low")</f>
        <v>0</v>
      </c>
      <c r="F47" s="16"/>
      <c r="G47" s="16"/>
      <c r="J47"/>
      <c r="K47" s="16"/>
      <c r="L47" s="16"/>
      <c r="M47" s="182"/>
    </row>
    <row r="48" spans="1:13" s="1" customFormat="1" x14ac:dyDescent="0.35">
      <c r="A48" s="47"/>
      <c r="B48" s="34"/>
      <c r="C48" s="16"/>
      <c r="D48" s="9"/>
      <c r="E48" s="26"/>
      <c r="F48" s="16"/>
      <c r="G48" s="16"/>
      <c r="J48"/>
      <c r="K48" s="16"/>
      <c r="L48" s="18"/>
      <c r="M48" s="181"/>
    </row>
    <row r="49" spans="1:15" s="16" customFormat="1" ht="14" x14ac:dyDescent="0.3">
      <c r="A49" s="46"/>
      <c r="B49" s="151" t="s">
        <v>291</v>
      </c>
      <c r="C49" s="152"/>
      <c r="D49" s="142"/>
      <c r="E49" s="141"/>
      <c r="F49" s="153"/>
      <c r="G49" s="6"/>
      <c r="H49" s="33"/>
      <c r="I49" s="33"/>
      <c r="J49" s="33"/>
      <c r="L49" s="23"/>
      <c r="M49" s="23"/>
    </row>
    <row r="50" spans="1:15" x14ac:dyDescent="0.35">
      <c r="B50" s="597" t="s">
        <v>100</v>
      </c>
      <c r="C50" s="598"/>
      <c r="D50" s="598"/>
      <c r="E50" s="599"/>
      <c r="F50" s="60">
        <f>COUNTIF(F5:F36,"Immediate")</f>
        <v>0</v>
      </c>
      <c r="L50" s="16"/>
      <c r="M50" s="182"/>
    </row>
    <row r="51" spans="1:15" x14ac:dyDescent="0.35">
      <c r="B51" s="597" t="s">
        <v>101</v>
      </c>
      <c r="C51" s="598"/>
      <c r="D51" s="598"/>
      <c r="E51" s="599"/>
      <c r="F51" s="60">
        <f>COUNTIF(F5:F36,"Intermediate")</f>
        <v>0</v>
      </c>
      <c r="L51" s="16"/>
      <c r="M51" s="182"/>
    </row>
    <row r="52" spans="1:15" x14ac:dyDescent="0.35">
      <c r="B52" s="597" t="s">
        <v>102</v>
      </c>
      <c r="C52" s="598"/>
      <c r="D52" s="598"/>
      <c r="E52" s="599"/>
      <c r="F52" s="60">
        <f>COUNTIF(F5:F36,"Long-Term")</f>
        <v>0</v>
      </c>
      <c r="L52" s="16"/>
      <c r="M52" s="182"/>
    </row>
    <row r="53" spans="1:15" s="1" customFormat="1" x14ac:dyDescent="0.35">
      <c r="A53" s="47"/>
      <c r="B53" s="34"/>
      <c r="C53" s="16"/>
      <c r="D53" s="9"/>
      <c r="E53" s="26"/>
      <c r="F53" s="16"/>
      <c r="G53" s="16"/>
      <c r="J53"/>
      <c r="K53" s="16"/>
      <c r="L53" s="18"/>
      <c r="M53" s="181"/>
    </row>
    <row r="54" spans="1:15" s="79" customFormat="1" ht="13" x14ac:dyDescent="0.3">
      <c r="A54" s="78"/>
      <c r="B54" s="587" t="s">
        <v>164</v>
      </c>
      <c r="C54" s="587"/>
      <c r="D54" s="587"/>
      <c r="E54" s="587"/>
      <c r="F54" s="587"/>
      <c r="G54" s="587"/>
      <c r="H54" s="145">
        <f>COUNTIF(H5:H36,"Needed")</f>
        <v>0</v>
      </c>
      <c r="K54" s="58"/>
      <c r="L54" s="58"/>
      <c r="M54" s="183"/>
    </row>
    <row r="55" spans="1:15" s="10" customFormat="1" ht="13" x14ac:dyDescent="0.3">
      <c r="A55" s="47"/>
      <c r="B55" s="587" t="s">
        <v>170</v>
      </c>
      <c r="C55" s="587"/>
      <c r="D55" s="587"/>
      <c r="E55" s="587"/>
      <c r="F55" s="587"/>
      <c r="G55" s="587"/>
      <c r="H55" s="587"/>
      <c r="I55" s="145">
        <f>COUNTIF(I5:I36,"Needed")</f>
        <v>0</v>
      </c>
      <c r="K55" s="16"/>
      <c r="L55" s="16"/>
      <c r="M55" s="182"/>
    </row>
    <row r="56" spans="1:15" s="10" customFormat="1" ht="13" x14ac:dyDescent="0.3">
      <c r="A56" s="47"/>
      <c r="B56" s="610" t="s">
        <v>752</v>
      </c>
      <c r="C56" s="611"/>
      <c r="D56" s="611"/>
      <c r="E56" s="611"/>
      <c r="F56" s="611"/>
      <c r="G56" s="611"/>
      <c r="H56" s="611"/>
      <c r="I56" s="612"/>
      <c r="J56" s="473">
        <f>SUM(J5:J26, J28:J34)</f>
        <v>0</v>
      </c>
      <c r="K56" s="358"/>
      <c r="L56" s="358"/>
      <c r="M56" s="182"/>
    </row>
    <row r="57" spans="1:15" x14ac:dyDescent="0.35">
      <c r="L57" s="18"/>
    </row>
    <row r="58" spans="1:15" x14ac:dyDescent="0.35">
      <c r="K58" s="345"/>
      <c r="L58" s="18"/>
    </row>
    <row r="59" spans="1:15" s="361" customFormat="1" ht="13" x14ac:dyDescent="0.35">
      <c r="B59" s="519" t="s">
        <v>744</v>
      </c>
      <c r="C59" s="519"/>
      <c r="D59" s="519"/>
      <c r="E59" s="519"/>
      <c r="F59" s="519"/>
      <c r="G59" s="519"/>
      <c r="H59" s="519"/>
      <c r="I59" s="519"/>
      <c r="J59" s="519"/>
      <c r="K59" s="519"/>
      <c r="L59" s="519"/>
      <c r="M59" s="519"/>
      <c r="N59" s="519"/>
      <c r="O59" s="358"/>
    </row>
    <row r="60" spans="1:15" s="361" customFormat="1" ht="13" x14ac:dyDescent="0.35">
      <c r="B60" s="4"/>
      <c r="O60" s="358"/>
    </row>
    <row r="61" spans="1:15" x14ac:dyDescent="0.35">
      <c r="B61" s="492" t="s">
        <v>750</v>
      </c>
      <c r="C61" s="493"/>
      <c r="D61" s="493"/>
      <c r="E61" s="493"/>
      <c r="F61" s="493"/>
      <c r="G61" s="493"/>
      <c r="H61" s="493"/>
      <c r="I61" s="493"/>
      <c r="J61" s="493"/>
      <c r="K61" s="493"/>
      <c r="L61" s="493"/>
      <c r="M61" s="493"/>
      <c r="N61" s="494"/>
    </row>
  </sheetData>
  <sheetProtection sheet="1" objects="1" scenarios="1" sort="0" autoFilter="0"/>
  <mergeCells count="19">
    <mergeCell ref="B1:M1"/>
    <mergeCell ref="B45:D45"/>
    <mergeCell ref="B61:N61"/>
    <mergeCell ref="L2:M2"/>
    <mergeCell ref="B59:N59"/>
    <mergeCell ref="B56:I56"/>
    <mergeCell ref="A2:A3"/>
    <mergeCell ref="B55:H55"/>
    <mergeCell ref="K2:K3"/>
    <mergeCell ref="B4:M4"/>
    <mergeCell ref="B27:M27"/>
    <mergeCell ref="B47:D47"/>
    <mergeCell ref="B50:E50"/>
    <mergeCell ref="B51:E51"/>
    <mergeCell ref="B52:E52"/>
    <mergeCell ref="B54:G54"/>
    <mergeCell ref="D2:J2"/>
    <mergeCell ref="B44:D44"/>
    <mergeCell ref="B46:D46"/>
  </mergeCells>
  <conditionalFormatting sqref="E44:E47 D53:E53 D48:E48 D36:E36 H57:J58 H50:J54 C57:E58 I55:J55 H44:J47 D38:E42 H38:J42 H28:J36 D28:D35 H5:J12 D5:D12 H14:J26 D14:D26 C62:E1048576 H62:J1048576 J56">
    <cfRule type="cellIs" dxfId="2419" priority="399" operator="equal">
      <formula>"NA"</formula>
    </cfRule>
    <cfRule type="cellIs" dxfId="2418" priority="400" operator="equal">
      <formula>"Unknown"</formula>
    </cfRule>
    <cfRule type="cellIs" dxfId="2417" priority="401" operator="equal">
      <formula>"Yes"</formula>
    </cfRule>
    <cfRule type="cellIs" dxfId="2416" priority="402" operator="equal">
      <formula>"No"</formula>
    </cfRule>
  </conditionalFormatting>
  <conditionalFormatting sqref="H26:J26 D26">
    <cfRule type="cellIs" dxfId="2415" priority="394" operator="equal">
      <formula>"NA"</formula>
    </cfRule>
    <cfRule type="cellIs" dxfId="2414" priority="395" operator="equal">
      <formula>"NA"</formula>
    </cfRule>
    <cfRule type="cellIs" dxfId="2413" priority="396" operator="equal">
      <formula>"Unknown"</formula>
    </cfRule>
    <cfRule type="cellIs" dxfId="2412" priority="397" operator="equal">
      <formula>"Yes"</formula>
    </cfRule>
    <cfRule type="cellIs" dxfId="2411" priority="398" operator="equal">
      <formula>"No"</formula>
    </cfRule>
  </conditionalFormatting>
  <conditionalFormatting sqref="C36 C53 C38:C42">
    <cfRule type="cellIs" dxfId="2410" priority="386" operator="equal">
      <formula>"NA"</formula>
    </cfRule>
    <cfRule type="cellIs" dxfId="2409" priority="387" operator="equal">
      <formula>"Unknown"</formula>
    </cfRule>
    <cfRule type="cellIs" dxfId="2408" priority="388" operator="equal">
      <formula>"Yes"</formula>
    </cfRule>
    <cfRule type="cellIs" dxfId="2407" priority="389" operator="equal">
      <formula>"No"</formula>
    </cfRule>
  </conditionalFormatting>
  <conditionalFormatting sqref="C2:C3">
    <cfRule type="cellIs" dxfId="2406" priority="382" operator="equal">
      <formula>"NA"</formula>
    </cfRule>
    <cfRule type="cellIs" dxfId="2405" priority="383" operator="equal">
      <formula>"Unknown"</formula>
    </cfRule>
    <cfRule type="cellIs" dxfId="2404" priority="384" operator="equal">
      <formula>"Yes"</formula>
    </cfRule>
    <cfRule type="cellIs" dxfId="2403" priority="385" operator="equal">
      <formula>"No"</formula>
    </cfRule>
  </conditionalFormatting>
  <conditionalFormatting sqref="C2:C3 C53 C57:C58 H54 C38:C42 C5:C36 C62:C1048576">
    <cfRule type="cellIs" dxfId="2402" priority="378" operator="equal">
      <formula>"NA"</formula>
    </cfRule>
    <cfRule type="cellIs" dxfId="2401" priority="379" operator="equal">
      <formula>"Unknown"</formula>
    </cfRule>
    <cfRule type="cellIs" dxfId="2400" priority="380" operator="equal">
      <formula>"Yes"</formula>
    </cfRule>
    <cfRule type="cellIs" dxfId="2399" priority="381" operator="equal">
      <formula>"No"</formula>
    </cfRule>
  </conditionalFormatting>
  <conditionalFormatting sqref="D2:E2">
    <cfRule type="cellIs" dxfId="2398" priority="370" operator="equal">
      <formula>"NA"</formula>
    </cfRule>
    <cfRule type="cellIs" dxfId="2397" priority="371" operator="equal">
      <formula>"Unknown"</formula>
    </cfRule>
    <cfRule type="cellIs" dxfId="2396" priority="372" operator="equal">
      <formula>"Yes"</formula>
    </cfRule>
    <cfRule type="cellIs" dxfId="2395" priority="373" operator="equal">
      <formula>"No"</formula>
    </cfRule>
  </conditionalFormatting>
  <conditionalFormatting sqref="D2:E2 F50:G53 F4:G4 F27:G27 F36:G36 F57:G58 F44:G47 F38:G42 G5:G12 E5:F13 E28:G35 E8:G11 E14:G26 F62:G1048576">
    <cfRule type="cellIs" dxfId="2394" priority="367" operator="equal">
      <formula>"Long-Term"</formula>
    </cfRule>
    <cfRule type="cellIs" dxfId="2393" priority="368" operator="equal">
      <formula>"Intermediate"</formula>
    </cfRule>
    <cfRule type="cellIs" dxfId="2392" priority="369" operator="equal">
      <formula>"Immediate"</formula>
    </cfRule>
  </conditionalFormatting>
  <conditionalFormatting sqref="E2 E53 E57:E58 E44:E47 E38:E42 E4:E36 E62:E1048576">
    <cfRule type="cellIs" dxfId="2391" priority="299" operator="equal">
      <formula>"High"</formula>
    </cfRule>
  </conditionalFormatting>
  <conditionalFormatting sqref="J3">
    <cfRule type="cellIs" dxfId="2390" priority="292" operator="equal">
      <formula>"NA"</formula>
    </cfRule>
    <cfRule type="cellIs" dxfId="2389" priority="293" operator="equal">
      <formula>"Unknown"</formula>
    </cfRule>
    <cfRule type="cellIs" dxfId="2388" priority="294" operator="equal">
      <formula>"Yes"</formula>
    </cfRule>
    <cfRule type="cellIs" dxfId="2387" priority="295" operator="equal">
      <formula>"No"</formula>
    </cfRule>
  </conditionalFormatting>
  <conditionalFormatting sqref="G3">
    <cfRule type="cellIs" dxfId="2386" priority="284" operator="equal">
      <formula>"NA"</formula>
    </cfRule>
    <cfRule type="cellIs" dxfId="2385" priority="285" operator="equal">
      <formula>"Unknown"</formula>
    </cfRule>
    <cfRule type="cellIs" dxfId="2384" priority="286" operator="equal">
      <formula>"Yes"</formula>
    </cfRule>
    <cfRule type="cellIs" dxfId="2383" priority="287" operator="equal">
      <formula>"No"</formula>
    </cfRule>
  </conditionalFormatting>
  <conditionalFormatting sqref="G3">
    <cfRule type="cellIs" dxfId="2382" priority="281" operator="equal">
      <formula>"Long-Term"</formula>
    </cfRule>
    <cfRule type="cellIs" dxfId="2381" priority="282" operator="equal">
      <formula>"Intermediate"</formula>
    </cfRule>
    <cfRule type="cellIs" dxfId="2380" priority="283" operator="equal">
      <formula>"Immediate"</formula>
    </cfRule>
  </conditionalFormatting>
  <conditionalFormatting sqref="H3">
    <cfRule type="cellIs" dxfId="2379" priority="277" operator="equal">
      <formula>"NA"</formula>
    </cfRule>
    <cfRule type="cellIs" dxfId="2378" priority="278" operator="equal">
      <formula>"Unknown"</formula>
    </cfRule>
    <cfRule type="cellIs" dxfId="2377" priority="279" operator="equal">
      <formula>"Yes"</formula>
    </cfRule>
    <cfRule type="cellIs" dxfId="2376" priority="280" operator="equal">
      <formula>"No"</formula>
    </cfRule>
  </conditionalFormatting>
  <conditionalFormatting sqref="I3">
    <cfRule type="cellIs" dxfId="2375" priority="273" operator="equal">
      <formula>"NA"</formula>
    </cfRule>
    <cfRule type="cellIs" dxfId="2374" priority="274" operator="equal">
      <formula>"Unknown"</formula>
    </cfRule>
    <cfRule type="cellIs" dxfId="2373" priority="275" operator="equal">
      <formula>"Yes"</formula>
    </cfRule>
    <cfRule type="cellIs" dxfId="2372" priority="276" operator="equal">
      <formula>"No"</formula>
    </cfRule>
  </conditionalFormatting>
  <conditionalFormatting sqref="D3:E3">
    <cfRule type="cellIs" dxfId="2371" priority="269" operator="equal">
      <formula>"NA"</formula>
    </cfRule>
    <cfRule type="cellIs" dxfId="2370" priority="270" operator="equal">
      <formula>"Unknown"</formula>
    </cfRule>
    <cfRule type="cellIs" dxfId="2369" priority="271" operator="equal">
      <formula>"Yes"</formula>
    </cfRule>
    <cfRule type="cellIs" dxfId="2368" priority="272" operator="equal">
      <formula>"No"</formula>
    </cfRule>
  </conditionalFormatting>
  <conditionalFormatting sqref="D3:E3">
    <cfRule type="cellIs" dxfId="2367" priority="266" operator="equal">
      <formula>"Long-Term"</formula>
    </cfRule>
    <cfRule type="cellIs" dxfId="2366" priority="267" operator="equal">
      <formula>"Intermediate"</formula>
    </cfRule>
    <cfRule type="cellIs" dxfId="2365" priority="268" operator="equal">
      <formula>"Immediate"</formula>
    </cfRule>
  </conditionalFormatting>
  <conditionalFormatting sqref="E3">
    <cfRule type="cellIs" dxfId="2364" priority="265" operator="equal">
      <formula>"High"</formula>
    </cfRule>
  </conditionalFormatting>
  <conditionalFormatting sqref="F3">
    <cfRule type="cellIs" dxfId="2363" priority="262" operator="equal">
      <formula>"Long-Term"</formula>
    </cfRule>
    <cfRule type="cellIs" dxfId="2362" priority="263" operator="equal">
      <formula>"Intermediate"</formula>
    </cfRule>
    <cfRule type="cellIs" dxfId="2361" priority="264" operator="equal">
      <formula>"Immediate"</formula>
    </cfRule>
  </conditionalFormatting>
  <conditionalFormatting sqref="F3">
    <cfRule type="cellIs" dxfId="2360" priority="258" operator="equal">
      <formula>"NA"</formula>
    </cfRule>
    <cfRule type="cellIs" dxfId="2359" priority="259" operator="equal">
      <formula>"Unknown"</formula>
    </cfRule>
    <cfRule type="cellIs" dxfId="2358" priority="260" operator="equal">
      <formula>"Yes"</formula>
    </cfRule>
    <cfRule type="cellIs" dxfId="2357" priority="261" operator="equal">
      <formula>"No"</formula>
    </cfRule>
  </conditionalFormatting>
  <conditionalFormatting sqref="H48:J48">
    <cfRule type="cellIs" dxfId="2356" priority="254" operator="equal">
      <formula>"NA"</formula>
    </cfRule>
    <cfRule type="cellIs" dxfId="2355" priority="255" operator="equal">
      <formula>"Unknown"</formula>
    </cfRule>
    <cfRule type="cellIs" dxfId="2354" priority="256" operator="equal">
      <formula>"Yes"</formula>
    </cfRule>
    <cfRule type="cellIs" dxfId="2353" priority="257" operator="equal">
      <formula>"No"</formula>
    </cfRule>
  </conditionalFormatting>
  <conditionalFormatting sqref="C48">
    <cfRule type="cellIs" dxfId="2352" priority="250" operator="equal">
      <formula>"NA"</formula>
    </cfRule>
    <cfRule type="cellIs" dxfId="2351" priority="251" operator="equal">
      <formula>"Unknown"</formula>
    </cfRule>
    <cfRule type="cellIs" dxfId="2350" priority="252" operator="equal">
      <formula>"Yes"</formula>
    </cfRule>
    <cfRule type="cellIs" dxfId="2349" priority="253" operator="equal">
      <formula>"No"</formula>
    </cfRule>
  </conditionalFormatting>
  <conditionalFormatting sqref="C48">
    <cfRule type="cellIs" dxfId="2348" priority="246" operator="equal">
      <formula>"NA"</formula>
    </cfRule>
    <cfRule type="cellIs" dxfId="2347" priority="247" operator="equal">
      <formula>"Unknown"</formula>
    </cfRule>
    <cfRule type="cellIs" dxfId="2346" priority="248" operator="equal">
      <formula>"Yes"</formula>
    </cfRule>
    <cfRule type="cellIs" dxfId="2345" priority="249" operator="equal">
      <formula>"No"</formula>
    </cfRule>
  </conditionalFormatting>
  <conditionalFormatting sqref="F48:G48">
    <cfRule type="cellIs" dxfId="2344" priority="243" operator="equal">
      <formula>"Long-Term"</formula>
    </cfRule>
    <cfRule type="cellIs" dxfId="2343" priority="244" operator="equal">
      <formula>"Intermediate"</formula>
    </cfRule>
    <cfRule type="cellIs" dxfId="2342" priority="245" operator="equal">
      <formula>"Immediate"</formula>
    </cfRule>
  </conditionalFormatting>
  <conditionalFormatting sqref="E48">
    <cfRule type="cellIs" dxfId="2341" priority="242" operator="equal">
      <formula>"High"</formula>
    </cfRule>
  </conditionalFormatting>
  <conditionalFormatting sqref="E2:E4 E27 E36 E57:E58 E53 E44:E48 E38:E42 E62:E1048576">
    <cfRule type="cellIs" dxfId="2340" priority="182" operator="equal">
      <formula>"Medium"</formula>
    </cfRule>
    <cfRule type="cellIs" dxfId="2339" priority="183" operator="equal">
      <formula>"Low"</formula>
    </cfRule>
    <cfRule type="cellIs" dxfId="2338" priority="240" operator="equal">
      <formula>"Critical"</formula>
    </cfRule>
    <cfRule type="cellIs" dxfId="2337" priority="241" operator="equal">
      <formula>"High"</formula>
    </cfRule>
  </conditionalFormatting>
  <conditionalFormatting sqref="H13:J13 D13">
    <cfRule type="cellIs" dxfId="2336" priority="173" operator="equal">
      <formula>"NA"</formula>
    </cfRule>
    <cfRule type="cellIs" dxfId="2335" priority="174" operator="equal">
      <formula>"Unknown"</formula>
    </cfRule>
    <cfRule type="cellIs" dxfId="2334" priority="175" operator="equal">
      <formula>"Yes"</formula>
    </cfRule>
    <cfRule type="cellIs" dxfId="2333" priority="176" operator="equal">
      <formula>"No"</formula>
    </cfRule>
  </conditionalFormatting>
  <conditionalFormatting sqref="G13">
    <cfRule type="cellIs" dxfId="2332" priority="166" operator="equal">
      <formula>"Long-Term"</formula>
    </cfRule>
    <cfRule type="cellIs" dxfId="2331" priority="167" operator="equal">
      <formula>"Intermediate"</formula>
    </cfRule>
    <cfRule type="cellIs" dxfId="2330" priority="168" operator="equal">
      <formula>"Immediate"</formula>
    </cfRule>
  </conditionalFormatting>
  <conditionalFormatting sqref="E28:E35 E5:E26">
    <cfRule type="cellIs" dxfId="2329" priority="155" operator="equal">
      <formula>"Critical"</formula>
    </cfRule>
    <cfRule type="cellIs" dxfId="2328" priority="156" operator="equal">
      <formula>"High"</formula>
    </cfRule>
  </conditionalFormatting>
  <conditionalFormatting sqref="E28:E35 E5:E26">
    <cfRule type="cellIs" dxfId="2327" priority="152" operator="equal">
      <formula>"Medium"</formula>
    </cfRule>
    <cfRule type="cellIs" dxfId="2326" priority="153" operator="equal">
      <formula>"Low"</formula>
    </cfRule>
    <cfRule type="cellIs" dxfId="2325" priority="154" operator="equal">
      <formula>"High"</formula>
    </cfRule>
  </conditionalFormatting>
  <conditionalFormatting sqref="H49:J49">
    <cfRule type="cellIs" dxfId="2324" priority="109" operator="equal">
      <formula>"NA"</formula>
    </cfRule>
    <cfRule type="cellIs" dxfId="2323" priority="110" operator="equal">
      <formula>"Unknown"</formula>
    </cfRule>
    <cfRule type="cellIs" dxfId="2322" priority="111" operator="equal">
      <formula>"Yes"</formula>
    </cfRule>
    <cfRule type="cellIs" dxfId="2321" priority="112" operator="equal">
      <formula>"No"</formula>
    </cfRule>
  </conditionalFormatting>
  <conditionalFormatting sqref="C49">
    <cfRule type="cellIs" dxfId="2320" priority="105" operator="equal">
      <formula>"NA"</formula>
    </cfRule>
    <cfRule type="cellIs" dxfId="2319" priority="106" operator="equal">
      <formula>"Unknown"</formula>
    </cfRule>
    <cfRule type="cellIs" dxfId="2318" priority="107" operator="equal">
      <formula>"Yes"</formula>
    </cfRule>
    <cfRule type="cellIs" dxfId="2317" priority="108" operator="equal">
      <formula>"No"</formula>
    </cfRule>
  </conditionalFormatting>
  <conditionalFormatting sqref="F49">
    <cfRule type="cellIs" dxfId="2316" priority="102" operator="equal">
      <formula>"Long-Term"</formula>
    </cfRule>
    <cfRule type="cellIs" dxfId="2315" priority="103" operator="equal">
      <formula>"Intermediate"</formula>
    </cfRule>
    <cfRule type="cellIs" dxfId="2314" priority="104" operator="equal">
      <formula>"Immediate"</formula>
    </cfRule>
  </conditionalFormatting>
  <conditionalFormatting sqref="G49">
    <cfRule type="cellIs" dxfId="2313" priority="99" operator="equal">
      <formula>"Long-Term"</formula>
    </cfRule>
    <cfRule type="cellIs" dxfId="2312" priority="100" operator="equal">
      <formula>"Intermediate"</formula>
    </cfRule>
    <cfRule type="cellIs" dxfId="2311" priority="101" operator="equal">
      <formula>"Immediate"</formula>
    </cfRule>
  </conditionalFormatting>
  <conditionalFormatting sqref="D49:E49">
    <cfRule type="cellIs" dxfId="2310" priority="96" operator="equal">
      <formula>"Long-Term"</formula>
    </cfRule>
    <cfRule type="cellIs" dxfId="2309" priority="97" operator="equal">
      <formula>"Intermediate"</formula>
    </cfRule>
    <cfRule type="cellIs" dxfId="2308" priority="98" operator="equal">
      <formula>"Immediate"</formula>
    </cfRule>
  </conditionalFormatting>
  <conditionalFormatting sqref="E49">
    <cfRule type="cellIs" dxfId="2307" priority="95" operator="equal">
      <formula>"High"</formula>
    </cfRule>
  </conditionalFormatting>
  <conditionalFormatting sqref="E49">
    <cfRule type="cellIs" dxfId="2306" priority="93" operator="equal">
      <formula>"Critical"</formula>
    </cfRule>
    <cfRule type="cellIs" dxfId="2305" priority="94" operator="equal">
      <formula>"High"</formula>
    </cfRule>
  </conditionalFormatting>
  <conditionalFormatting sqref="E49">
    <cfRule type="cellIs" dxfId="2304" priority="91" operator="equal">
      <formula>"Medium"</formula>
    </cfRule>
    <cfRule type="cellIs" dxfId="2303" priority="92" operator="equal">
      <formula>"Low"</formula>
    </cfRule>
  </conditionalFormatting>
  <conditionalFormatting sqref="H43:J43">
    <cfRule type="cellIs" dxfId="2302" priority="87" operator="equal">
      <formula>"NA"</formula>
    </cfRule>
    <cfRule type="cellIs" dxfId="2301" priority="88" operator="equal">
      <formula>"Unknown"</formula>
    </cfRule>
    <cfRule type="cellIs" dxfId="2300" priority="89" operator="equal">
      <formula>"Yes"</formula>
    </cfRule>
    <cfRule type="cellIs" dxfId="2299" priority="90" operator="equal">
      <formula>"No"</formula>
    </cfRule>
  </conditionalFormatting>
  <conditionalFormatting sqref="C43">
    <cfRule type="cellIs" dxfId="2298" priority="83" operator="equal">
      <formula>"NA"</formula>
    </cfRule>
    <cfRule type="cellIs" dxfId="2297" priority="84" operator="equal">
      <formula>"Unknown"</formula>
    </cfRule>
    <cfRule type="cellIs" dxfId="2296" priority="85" operator="equal">
      <formula>"Yes"</formula>
    </cfRule>
    <cfRule type="cellIs" dxfId="2295" priority="86" operator="equal">
      <formula>"No"</formula>
    </cfRule>
  </conditionalFormatting>
  <conditionalFormatting sqref="F43">
    <cfRule type="cellIs" dxfId="2294" priority="80" operator="equal">
      <formula>"Long-Term"</formula>
    </cfRule>
    <cfRule type="cellIs" dxfId="2293" priority="81" operator="equal">
      <formula>"Intermediate"</formula>
    </cfRule>
    <cfRule type="cellIs" dxfId="2292" priority="82" operator="equal">
      <formula>"Immediate"</formula>
    </cfRule>
  </conditionalFormatting>
  <conditionalFormatting sqref="G43">
    <cfRule type="cellIs" dxfId="2291" priority="77" operator="equal">
      <formula>"Long-Term"</formula>
    </cfRule>
    <cfRule type="cellIs" dxfId="2290" priority="78" operator="equal">
      <formula>"Intermediate"</formula>
    </cfRule>
    <cfRule type="cellIs" dxfId="2289" priority="79" operator="equal">
      <formula>"Immediate"</formula>
    </cfRule>
  </conditionalFormatting>
  <conditionalFormatting sqref="D43:E43">
    <cfRule type="cellIs" dxfId="2288" priority="74" operator="equal">
      <formula>"Long-Term"</formula>
    </cfRule>
    <cfRule type="cellIs" dxfId="2287" priority="75" operator="equal">
      <formula>"Intermediate"</formula>
    </cfRule>
    <cfRule type="cellIs" dxfId="2286" priority="76" operator="equal">
      <formula>"Immediate"</formula>
    </cfRule>
  </conditionalFormatting>
  <conditionalFormatting sqref="E43">
    <cfRule type="cellIs" dxfId="2285" priority="73" operator="equal">
      <formula>"High"</formula>
    </cfRule>
  </conditionalFormatting>
  <conditionalFormatting sqref="E43">
    <cfRule type="cellIs" dxfId="2284" priority="71" operator="equal">
      <formula>"Critical"</formula>
    </cfRule>
    <cfRule type="cellIs" dxfId="2283" priority="72" operator="equal">
      <formula>"High"</formula>
    </cfRule>
  </conditionalFormatting>
  <conditionalFormatting sqref="E43">
    <cfRule type="cellIs" dxfId="2282" priority="69" operator="equal">
      <formula>"Medium"</formula>
    </cfRule>
    <cfRule type="cellIs" dxfId="2281" priority="70" operator="equal">
      <formula>"Low"</formula>
    </cfRule>
  </conditionalFormatting>
  <conditionalFormatting sqref="H37:J37">
    <cfRule type="cellIs" dxfId="2280" priority="65" operator="equal">
      <formula>"NA"</formula>
    </cfRule>
    <cfRule type="cellIs" dxfId="2279" priority="66" operator="equal">
      <formula>"Unknown"</formula>
    </cfRule>
    <cfRule type="cellIs" dxfId="2278" priority="67" operator="equal">
      <formula>"Yes"</formula>
    </cfRule>
    <cfRule type="cellIs" dxfId="2277" priority="68" operator="equal">
      <formula>"No"</formula>
    </cfRule>
  </conditionalFormatting>
  <conditionalFormatting sqref="C37">
    <cfRule type="cellIs" dxfId="2276" priority="61" operator="equal">
      <formula>"NA"</formula>
    </cfRule>
    <cfRule type="cellIs" dxfId="2275" priority="62" operator="equal">
      <formula>"Unknown"</formula>
    </cfRule>
    <cfRule type="cellIs" dxfId="2274" priority="63" operator="equal">
      <formula>"Yes"</formula>
    </cfRule>
    <cfRule type="cellIs" dxfId="2273" priority="64" operator="equal">
      <formula>"No"</formula>
    </cfRule>
  </conditionalFormatting>
  <conditionalFormatting sqref="D37:G37">
    <cfRule type="cellIs" dxfId="2272" priority="58" operator="equal">
      <formula>"Long-Term"</formula>
    </cfRule>
    <cfRule type="cellIs" dxfId="2271" priority="59" operator="equal">
      <formula>"Intermediate"</formula>
    </cfRule>
    <cfRule type="cellIs" dxfId="2270" priority="60" operator="equal">
      <formula>"Immediate"</formula>
    </cfRule>
  </conditionalFormatting>
  <conditionalFormatting sqref="E37">
    <cfRule type="cellIs" dxfId="2269" priority="57" operator="equal">
      <formula>"High"</formula>
    </cfRule>
  </conditionalFormatting>
  <conditionalFormatting sqref="E37">
    <cfRule type="cellIs" dxfId="2268" priority="55" operator="equal">
      <formula>"Critical"</formula>
    </cfRule>
    <cfRule type="cellIs" dxfId="2267" priority="56" operator="equal">
      <formula>"High"</formula>
    </cfRule>
  </conditionalFormatting>
  <conditionalFormatting sqref="E37">
    <cfRule type="cellIs" dxfId="2266" priority="53" operator="equal">
      <formula>"Medium"</formula>
    </cfRule>
    <cfRule type="cellIs" dxfId="2265" priority="54" operator="equal">
      <formula>"Low"</formula>
    </cfRule>
  </conditionalFormatting>
  <conditionalFormatting sqref="E50">
    <cfRule type="cellIs" dxfId="2264" priority="51" operator="equal">
      <formula>"Critical"</formula>
    </cfRule>
    <cfRule type="cellIs" dxfId="2263" priority="52" operator="equal">
      <formula>"High"</formula>
    </cfRule>
  </conditionalFormatting>
  <conditionalFormatting sqref="E50">
    <cfRule type="cellIs" dxfId="2262" priority="49" operator="equal">
      <formula>"Medium"</formula>
    </cfRule>
    <cfRule type="cellIs" dxfId="2261" priority="50" operator="equal">
      <formula>"Low"</formula>
    </cfRule>
  </conditionalFormatting>
  <conditionalFormatting sqref="E51">
    <cfRule type="cellIs" dxfId="2260" priority="47" operator="equal">
      <formula>"Critical"</formula>
    </cfRule>
    <cfRule type="cellIs" dxfId="2259" priority="48" operator="equal">
      <formula>"High"</formula>
    </cfRule>
  </conditionalFormatting>
  <conditionalFormatting sqref="E51">
    <cfRule type="cellIs" dxfId="2258" priority="45" operator="equal">
      <formula>"Medium"</formula>
    </cfRule>
    <cfRule type="cellIs" dxfId="2257" priority="46" operator="equal">
      <formula>"Low"</formula>
    </cfRule>
  </conditionalFormatting>
  <conditionalFormatting sqref="E52">
    <cfRule type="cellIs" dxfId="2256" priority="43" operator="equal">
      <formula>"Critical"</formula>
    </cfRule>
    <cfRule type="cellIs" dxfId="2255" priority="44" operator="equal">
      <formula>"High"</formula>
    </cfRule>
  </conditionalFormatting>
  <conditionalFormatting sqref="E52">
    <cfRule type="cellIs" dxfId="2254" priority="41" operator="equal">
      <formula>"Medium"</formula>
    </cfRule>
    <cfRule type="cellIs" dxfId="2253" priority="42" operator="equal">
      <formula>"Low"</formula>
    </cfRule>
  </conditionalFormatting>
  <conditionalFormatting sqref="H61:J61 C61:E61">
    <cfRule type="cellIs" dxfId="2252" priority="37" operator="equal">
      <formula>"NA"</formula>
    </cfRule>
    <cfRule type="cellIs" dxfId="2251" priority="38" operator="equal">
      <formula>"Unknown"</formula>
    </cfRule>
    <cfRule type="cellIs" dxfId="2250" priority="39" operator="equal">
      <formula>"Yes"</formula>
    </cfRule>
    <cfRule type="cellIs" dxfId="2249" priority="40" operator="equal">
      <formula>"No"</formula>
    </cfRule>
  </conditionalFormatting>
  <conditionalFormatting sqref="C61">
    <cfRule type="cellIs" dxfId="2248" priority="33" operator="equal">
      <formula>"NA"</formula>
    </cfRule>
    <cfRule type="cellIs" dxfId="2247" priority="34" operator="equal">
      <formula>"Unknown"</formula>
    </cfRule>
    <cfRule type="cellIs" dxfId="2246" priority="35" operator="equal">
      <formula>"Yes"</formula>
    </cfRule>
    <cfRule type="cellIs" dxfId="2245" priority="36" operator="equal">
      <formula>"No"</formula>
    </cfRule>
  </conditionalFormatting>
  <conditionalFormatting sqref="F61:G61">
    <cfRule type="cellIs" dxfId="2244" priority="30" operator="equal">
      <formula>"Long-Term"</formula>
    </cfRule>
    <cfRule type="cellIs" dxfId="2243" priority="31" operator="equal">
      <formula>"Intermediate"</formula>
    </cfRule>
    <cfRule type="cellIs" dxfId="2242" priority="32" operator="equal">
      <formula>"Immediate"</formula>
    </cfRule>
  </conditionalFormatting>
  <conditionalFormatting sqref="E61">
    <cfRule type="cellIs" dxfId="2241" priority="29" operator="equal">
      <formula>"High"</formula>
    </cfRule>
  </conditionalFormatting>
  <conditionalFormatting sqref="E61">
    <cfRule type="cellIs" dxfId="2240" priority="25" operator="equal">
      <formula>"Medium"</formula>
    </cfRule>
    <cfRule type="cellIs" dxfId="2239" priority="26" operator="equal">
      <formula>"Low"</formula>
    </cfRule>
    <cfRule type="cellIs" dxfId="2238" priority="27" operator="equal">
      <formula>"Critical"</formula>
    </cfRule>
    <cfRule type="cellIs" dxfId="2237" priority="28" operator="equal">
      <formula>"High"</formula>
    </cfRule>
  </conditionalFormatting>
  <conditionalFormatting sqref="C59:C60 H59:J60">
    <cfRule type="cellIs" dxfId="2236" priority="21" operator="equal">
      <formula>"NA"</formula>
    </cfRule>
    <cfRule type="cellIs" dxfId="2235" priority="22" operator="equal">
      <formula>"Unknown"</formula>
    </cfRule>
    <cfRule type="cellIs" dxfId="2234" priority="23" operator="equal">
      <formula>"Yes"</formula>
    </cfRule>
    <cfRule type="cellIs" dxfId="2233" priority="24" operator="equal">
      <formula>"No"</formula>
    </cfRule>
  </conditionalFormatting>
  <conditionalFormatting sqref="C59:C60">
    <cfRule type="cellIs" dxfId="2232" priority="17" operator="equal">
      <formula>"NA"</formula>
    </cfRule>
    <cfRule type="cellIs" dxfId="2231" priority="18" operator="equal">
      <formula>"Unknown"</formula>
    </cfRule>
    <cfRule type="cellIs" dxfId="2230" priority="19" operator="equal">
      <formula>"Yes"</formula>
    </cfRule>
    <cfRule type="cellIs" dxfId="2229" priority="20" operator="equal">
      <formula>"No"</formula>
    </cfRule>
  </conditionalFormatting>
  <conditionalFormatting sqref="F59:F60">
    <cfRule type="cellIs" dxfId="2228" priority="14" operator="equal">
      <formula>"Long-Term"</formula>
    </cfRule>
    <cfRule type="cellIs" dxfId="2227" priority="15" operator="equal">
      <formula>"Intermediate"</formula>
    </cfRule>
    <cfRule type="cellIs" dxfId="2226" priority="16" operator="equal">
      <formula>"Immediate"</formula>
    </cfRule>
  </conditionalFormatting>
  <conditionalFormatting sqref="G59:G60">
    <cfRule type="cellIs" dxfId="2225" priority="11" operator="equal">
      <formula>"Long-Term"</formula>
    </cfRule>
    <cfRule type="cellIs" dxfId="2224" priority="12" operator="equal">
      <formula>"Intermediate"</formula>
    </cfRule>
    <cfRule type="cellIs" dxfId="2223" priority="13" operator="equal">
      <formula>"Immediate"</formula>
    </cfRule>
  </conditionalFormatting>
  <conditionalFormatting sqref="D59:E60">
    <cfRule type="cellIs" dxfId="2222" priority="8" operator="equal">
      <formula>"Long-Term"</formula>
    </cfRule>
    <cfRule type="cellIs" dxfId="2221" priority="9" operator="equal">
      <formula>"Intermediate"</formula>
    </cfRule>
    <cfRule type="cellIs" dxfId="2220" priority="10" operator="equal">
      <formula>"Immediate"</formula>
    </cfRule>
  </conditionalFormatting>
  <conditionalFormatting sqref="E59:E60">
    <cfRule type="cellIs" dxfId="2219" priority="7" operator="equal">
      <formula>"High"</formula>
    </cfRule>
  </conditionalFormatting>
  <conditionalFormatting sqref="F59:F60">
    <cfRule type="cellIs" dxfId="2218" priority="5" operator="equal">
      <formula>"High"</formula>
    </cfRule>
    <cfRule type="cellIs" dxfId="2217" priority="6" operator="equal">
      <formula>"Critical"</formula>
    </cfRule>
  </conditionalFormatting>
  <conditionalFormatting sqref="E59:E60">
    <cfRule type="cellIs" dxfId="2216" priority="1" operator="equal">
      <formula>"Medium"</formula>
    </cfRule>
    <cfRule type="cellIs" dxfId="2215" priority="2" operator="equal">
      <formula>"Low"</formula>
    </cfRule>
    <cfRule type="cellIs" dxfId="2214" priority="3" operator="equal">
      <formula>"High"</formula>
    </cfRule>
    <cfRule type="cellIs" dxfId="2213" priority="4" operator="equal">
      <formula>"Critical"</formula>
    </cfRule>
  </conditionalFormatting>
  <dataValidations count="3">
    <dataValidation type="list" allowBlank="1" showInputMessage="1" showErrorMessage="1" sqref="E18 E20:E26 E15:E16 E29:E35 E8:E11" xr:uid="{4F975908-BC75-49B7-852A-D5B06F28C2F3}">
      <formula1>"High, Medium, Low"</formula1>
    </dataValidation>
    <dataValidation type="list" allowBlank="1" showInputMessage="1" showErrorMessage="1" sqref="F28:F35 F5:F26" xr:uid="{CF1CB9DD-84A6-46F1-9F5A-1926D9D9CFB8}">
      <formula1>"Immediate, Intermediate, Long-Term"</formula1>
    </dataValidation>
    <dataValidation type="list" allowBlank="1" showInputMessage="1" showErrorMessage="1" sqref="C28:C35 C5:C26" xr:uid="{7D96A4B2-84FD-4BFA-A866-A43680E77B21}">
      <formula1>"Yes, No, NA, Unknown"</formula1>
    </dataValidation>
  </dataValidations>
  <hyperlinks>
    <hyperlink ref="L10" r:id="rId1" xr:uid="{0AB6C136-4CEF-431C-BC2D-95759B5D6F3A}"/>
    <hyperlink ref="L14" r:id="rId2" xr:uid="{23A00A7B-95C2-4D4E-A3F1-4E52DF7EA01C}"/>
    <hyperlink ref="L15" r:id="rId3" xr:uid="{E24C78A8-C835-416D-A097-A4293E6BF9C7}"/>
    <hyperlink ref="L17" r:id="rId4" xr:uid="{11B48BF7-8C4C-402F-B33D-586AA92E0E14}"/>
    <hyperlink ref="L22" r:id="rId5" xr:uid="{8A41A127-7781-42FE-9A58-7CD3C40B1355}"/>
    <hyperlink ref="L23" r:id="rId6" xr:uid="{C8239E24-5C87-4E8F-B97C-FC5F41398665}"/>
    <hyperlink ref="L24" r:id="rId7" xr:uid="{E13A6F33-C9BF-43B6-953B-81590279901B}"/>
    <hyperlink ref="L25" r:id="rId8" xr:uid="{18FC7A4A-982D-4CB0-82BC-B9C31FC8281C}"/>
    <hyperlink ref="L5" r:id="rId9" xr:uid="{3D86BCFD-7D3B-498A-8EAA-A7BB2B0D183B}"/>
    <hyperlink ref="L12" r:id="rId10" xr:uid="{EBD87A03-6664-4E59-A490-32AC999FBF36}"/>
    <hyperlink ref="L13" r:id="rId11" xr:uid="{869C664C-9064-440D-954D-2DACBC0A83D6}"/>
    <hyperlink ref="L8" r:id="rId12" xr:uid="{B2AF328E-DA03-4D04-B9B9-FF637C3C894E}"/>
    <hyperlink ref="L33" r:id="rId13" xr:uid="{F8E559F8-E84D-4E46-8656-FDD34C69CD46}"/>
    <hyperlink ref="M5" r:id="rId14" xr:uid="{54E242EE-55A4-4210-9C3F-DB5338BBC59E}"/>
    <hyperlink ref="M12" r:id="rId15" xr:uid="{0E48FC1B-986D-46B9-A391-EC8AD9191AD4}"/>
    <hyperlink ref="M13" r:id="rId16" xr:uid="{7E0B144F-D043-4CE8-8D38-CAEBDA7DD86F}"/>
    <hyperlink ref="M7" r:id="rId17" display="4.H.4_x000a_Museum Environment" xr:uid="{B8B4ACEA-4EAC-43E1-A29A-7DF3ED8B61AB}"/>
    <hyperlink ref="M6" r:id="rId18" xr:uid="{D5DBF94A-9B7D-4C63-835F-FBD81767B2C0}"/>
    <hyperlink ref="M8" r:id="rId19" xr:uid="{2AE6B01A-1CC5-465C-8F9A-71286188BF1B}"/>
    <hyperlink ref="M10" r:id="rId20" display="4.H.4_x000a_Museum Environment" xr:uid="{40BEECDF-68C7-4C4F-8D84-FE1B96C769A0}"/>
    <hyperlink ref="M9" r:id="rId21" display="4.H.4_x000a_Museum Environment" xr:uid="{CDC4AD49-088E-4242-A942-69D81118E2B1}"/>
    <hyperlink ref="M14" r:id="rId22" display="4.H.4_x000a_Museum Environment" xr:uid="{BE038EEB-4AA8-4909-BFE9-39B04600F3C3}"/>
    <hyperlink ref="M15" r:id="rId23" display="4.H.4_x000a_Museum Environment" xr:uid="{1E821125-29FE-449E-BEF1-E0E68DC6080C}"/>
    <hyperlink ref="M17" r:id="rId24" display="4.H.4_x000a_Museum Environment" xr:uid="{906299FD-DA05-4AED-BFC6-309705CCB495}"/>
    <hyperlink ref="M16" r:id="rId25" display="4.H.4_x000a_Museum Environment" xr:uid="{9EBD7659-3DE2-4012-9DBA-15BA551128EA}"/>
    <hyperlink ref="M11" r:id="rId26" xr:uid="{798CCD18-A1F4-4D45-8438-F9DA02807DC3}"/>
    <hyperlink ref="M18" r:id="rId27" display="4.H.4_x000a_Museum Environment" xr:uid="{7E45B15C-F274-41DE-B447-B6CAE627B568}"/>
    <hyperlink ref="M19" r:id="rId28" display="4.H.4_x000a_Museum Environment" xr:uid="{9773C149-6EC7-42EA-BF8E-926C9370059C}"/>
    <hyperlink ref="M20" r:id="rId29" display="4.H.4_x000a_Museum Environment" xr:uid="{8B623528-023C-4320-8A34-D8422E655310}"/>
    <hyperlink ref="M22" r:id="rId30" display="4.H.4_x000a_Museum Environment" xr:uid="{4CC4AC66-382E-4E5D-A023-03D2F256003B}"/>
    <hyperlink ref="M23" r:id="rId31" display="4.H.4_x000a_Museum Environment" xr:uid="{4C118D8F-70F0-4E0E-8F97-6287E073B2C7}"/>
    <hyperlink ref="M25" r:id="rId32" display="4.H.4_x000a_Museum Environment" xr:uid="{B47DB69F-5165-4A3A-AA67-B58621EE43C6}"/>
    <hyperlink ref="M24" r:id="rId33" display="4.H.4_x000a_Museum Environment" xr:uid="{8289B9D5-6055-4506-B98D-C2644273515B}"/>
    <hyperlink ref="M26" r:id="rId34" xr:uid="{203564C2-2F6D-4742-9E38-D1A9A7D0AFC1}"/>
    <hyperlink ref="M28" r:id="rId35" display="4.H.4_x000a_Museum Environment" xr:uid="{F485C77E-DBAA-4471-AB9E-FAA7BF72EA91}"/>
    <hyperlink ref="M31" r:id="rId36" display="4.H.4_x000a_Museum Environment" xr:uid="{28D71A80-A666-4C83-B8CE-7C526A0417C5}"/>
    <hyperlink ref="M33" r:id="rId37" display="4.L.2-3_x000a_Museum Environment" xr:uid="{DC9316F1-852C-43A7-9FB9-9393B7616CBE}"/>
    <hyperlink ref="M34" r:id="rId38" display="4.L.2-3_x000a_Museum Environment" xr:uid="{D5BBF6F6-1ADD-4BD0-BA0D-F490B249540D}"/>
    <hyperlink ref="M30" r:id="rId39" xr:uid="{F36F6048-FA1D-4FAE-82D9-B2C43474177D}"/>
    <hyperlink ref="M29" r:id="rId40" xr:uid="{77C10F03-CEC8-49DC-A192-C6AECB6B3293}"/>
    <hyperlink ref="M32" r:id="rId41" xr:uid="{CB0229FE-1D71-43CA-AA44-44B1E88EBB3B}"/>
    <hyperlink ref="M21" r:id="rId42" display="4.H.4_x000a_Museum Environment" xr:uid="{1D7821C5-A2B0-4416-AD79-52A15FB4CB4E}"/>
  </hyperlinks>
  <pageMargins left="0.7" right="0.7" top="0.75" bottom="0.75" header="0.3" footer="0.3"/>
  <pageSetup orientation="portrait" horizontalDpi="1200" verticalDpi="1200" r:id="rId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EBBED-F260-4013-9176-DD59A9543C37}">
  <sheetPr codeName="Sheet6"/>
  <dimension ref="A1:O64"/>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 x14ac:dyDescent="0.3"/>
  <cols>
    <col min="1" max="1" width="3" style="46" bestFit="1" customWidth="1"/>
    <col min="2" max="2" width="103.453125" style="21" customWidth="1"/>
    <col min="3" max="3" width="8.1796875" style="55" bestFit="1" customWidth="1"/>
    <col min="4" max="4" width="24.6328125" style="16" customWidth="1"/>
    <col min="5" max="5" width="9" style="23" customWidth="1"/>
    <col min="6" max="6" width="10.90625" style="16" customWidth="1"/>
    <col min="7" max="7" width="14.1796875" style="16" customWidth="1"/>
    <col min="8" max="8" width="9.54296875" style="1" bestFit="1" customWidth="1"/>
    <col min="9" max="9" width="11.6328125" style="1" bestFit="1" customWidth="1"/>
    <col min="10" max="10" width="11.26953125" style="1" bestFit="1" customWidth="1"/>
    <col min="11" max="11" width="31.453125" style="16" customWidth="1"/>
    <col min="12" max="12" width="8.90625" style="23"/>
    <col min="13" max="13" width="26.36328125" style="23" bestFit="1" customWidth="1"/>
    <col min="14" max="16384" width="8.90625" style="16"/>
  </cols>
  <sheetData>
    <row r="1" spans="1:13" s="343" customFormat="1" ht="30" customHeight="1" thickBot="1" x14ac:dyDescent="0.4">
      <c r="B1" s="485" t="s">
        <v>435</v>
      </c>
      <c r="C1" s="486"/>
      <c r="D1" s="486"/>
      <c r="E1" s="486"/>
      <c r="F1" s="486"/>
      <c r="G1" s="486"/>
      <c r="H1" s="486"/>
      <c r="I1" s="486"/>
      <c r="J1" s="486"/>
      <c r="K1" s="486"/>
      <c r="L1" s="486"/>
      <c r="M1" s="487"/>
    </row>
    <row r="2" spans="1:13" s="82" customFormat="1" ht="12.65" customHeight="1" thickBot="1" x14ac:dyDescent="0.3">
      <c r="A2" s="585" t="s">
        <v>361</v>
      </c>
      <c r="B2" s="364" t="s">
        <v>487</v>
      </c>
      <c r="C2" s="107" t="s">
        <v>77</v>
      </c>
      <c r="D2" s="600" t="s">
        <v>76</v>
      </c>
      <c r="E2" s="601"/>
      <c r="F2" s="601"/>
      <c r="G2" s="601"/>
      <c r="H2" s="601"/>
      <c r="I2" s="601"/>
      <c r="J2" s="602"/>
      <c r="K2" s="588" t="s">
        <v>172</v>
      </c>
      <c r="L2" s="608" t="s">
        <v>75</v>
      </c>
      <c r="M2" s="609"/>
    </row>
    <row r="3" spans="1:13" s="82" customFormat="1" ht="46.5" thickBot="1" x14ac:dyDescent="0.3">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193" t="s">
        <v>325</v>
      </c>
    </row>
    <row r="4" spans="1:13" s="80" customFormat="1" ht="14.5" thickBot="1" x14ac:dyDescent="0.35">
      <c r="A4" s="49"/>
      <c r="B4" s="590" t="s">
        <v>94</v>
      </c>
      <c r="C4" s="591"/>
      <c r="D4" s="591"/>
      <c r="E4" s="591"/>
      <c r="F4" s="591"/>
      <c r="G4" s="591"/>
      <c r="H4" s="591"/>
      <c r="I4" s="591"/>
      <c r="J4" s="591"/>
      <c r="K4" s="591"/>
      <c r="L4" s="591"/>
      <c r="M4" s="592"/>
    </row>
    <row r="5" spans="1:13" ht="26.5" thickBot="1" x14ac:dyDescent="0.4">
      <c r="A5" s="77">
        <v>1</v>
      </c>
      <c r="B5" s="221" t="s">
        <v>476</v>
      </c>
      <c r="C5" s="282"/>
      <c r="D5" s="389"/>
      <c r="E5" s="288"/>
      <c r="F5" s="284"/>
      <c r="G5" s="381"/>
      <c r="H5" s="381"/>
      <c r="I5" s="381"/>
      <c r="J5" s="471"/>
      <c r="K5" s="285"/>
      <c r="L5" s="163"/>
      <c r="M5" s="441" t="s">
        <v>659</v>
      </c>
    </row>
    <row r="6" spans="1:13" ht="25.5" thickBot="1" x14ac:dyDescent="0.4">
      <c r="A6" s="77">
        <v>2</v>
      </c>
      <c r="B6" s="241" t="s">
        <v>368</v>
      </c>
      <c r="C6" s="286"/>
      <c r="D6" s="390"/>
      <c r="E6" s="288"/>
      <c r="F6" s="288"/>
      <c r="G6" s="383"/>
      <c r="H6" s="383"/>
      <c r="I6" s="383"/>
      <c r="J6" s="463"/>
      <c r="K6" s="289"/>
      <c r="L6" s="175" t="s">
        <v>56</v>
      </c>
      <c r="M6" s="441" t="s">
        <v>660</v>
      </c>
    </row>
    <row r="7" spans="1:13" s="20" customFormat="1" ht="25.5" thickBot="1" x14ac:dyDescent="0.4">
      <c r="A7" s="77">
        <v>3</v>
      </c>
      <c r="B7" s="221" t="s">
        <v>52</v>
      </c>
      <c r="C7" s="286"/>
      <c r="D7" s="391"/>
      <c r="E7" s="306" t="str">
        <f t="shared" ref="E7" si="0">IF(C7="No","Critical","")</f>
        <v/>
      </c>
      <c r="F7" s="288"/>
      <c r="G7" s="382"/>
      <c r="H7" s="383"/>
      <c r="I7" s="383"/>
      <c r="J7" s="463"/>
      <c r="K7" s="291"/>
      <c r="L7" s="176" t="s">
        <v>55</v>
      </c>
      <c r="M7" s="441" t="s">
        <v>661</v>
      </c>
    </row>
    <row r="8" spans="1:13" s="20" customFormat="1" ht="25.5" thickBot="1" x14ac:dyDescent="0.4">
      <c r="A8" s="77">
        <v>4</v>
      </c>
      <c r="B8" s="221" t="s">
        <v>2</v>
      </c>
      <c r="C8" s="286"/>
      <c r="D8" s="391"/>
      <c r="E8" s="288"/>
      <c r="F8" s="288"/>
      <c r="G8" s="382"/>
      <c r="H8" s="383"/>
      <c r="I8" s="383"/>
      <c r="J8" s="463"/>
      <c r="K8" s="291"/>
      <c r="L8" s="176" t="s">
        <v>55</v>
      </c>
      <c r="M8" s="441" t="s">
        <v>661</v>
      </c>
    </row>
    <row r="9" spans="1:13" s="20" customFormat="1" ht="25.5" thickBot="1" x14ac:dyDescent="0.4">
      <c r="A9" s="77">
        <v>5</v>
      </c>
      <c r="B9" s="221" t="s">
        <v>477</v>
      </c>
      <c r="C9" s="286"/>
      <c r="D9" s="391"/>
      <c r="E9" s="306" t="str">
        <f t="shared" ref="E9" si="1">IF(C9="No","Critical","")</f>
        <v/>
      </c>
      <c r="F9" s="288"/>
      <c r="G9" s="382"/>
      <c r="H9" s="383"/>
      <c r="I9" s="383"/>
      <c r="J9" s="463"/>
      <c r="K9" s="291"/>
      <c r="L9" s="176" t="s">
        <v>55</v>
      </c>
      <c r="M9" s="441" t="s">
        <v>661</v>
      </c>
    </row>
    <row r="10" spans="1:13" ht="25.5" thickBot="1" x14ac:dyDescent="0.4">
      <c r="A10" s="77">
        <v>6</v>
      </c>
      <c r="B10" s="221" t="s">
        <v>217</v>
      </c>
      <c r="C10" s="286"/>
      <c r="D10" s="447"/>
      <c r="E10" s="288"/>
      <c r="F10" s="288"/>
      <c r="G10" s="382"/>
      <c r="H10" s="383"/>
      <c r="I10" s="383"/>
      <c r="J10" s="463"/>
      <c r="K10" s="289"/>
      <c r="L10" s="140"/>
      <c r="M10" s="441" t="s">
        <v>662</v>
      </c>
    </row>
    <row r="11" spans="1:13" ht="25.5" thickBot="1" x14ac:dyDescent="0.4">
      <c r="A11" s="77">
        <v>7</v>
      </c>
      <c r="B11" s="221" t="s">
        <v>270</v>
      </c>
      <c r="C11" s="286"/>
      <c r="D11" s="390"/>
      <c r="E11" s="288"/>
      <c r="F11" s="288"/>
      <c r="G11" s="382"/>
      <c r="H11" s="383"/>
      <c r="I11" s="383"/>
      <c r="J11" s="463"/>
      <c r="K11" s="289"/>
      <c r="L11" s="140"/>
      <c r="M11" s="441" t="s">
        <v>663</v>
      </c>
    </row>
    <row r="12" spans="1:13" ht="25.5" thickBot="1" x14ac:dyDescent="0.4">
      <c r="A12" s="77">
        <v>8</v>
      </c>
      <c r="B12" s="221" t="s">
        <v>191</v>
      </c>
      <c r="C12" s="286"/>
      <c r="D12" s="390"/>
      <c r="E12" s="288"/>
      <c r="F12" s="288"/>
      <c r="G12" s="382"/>
      <c r="H12" s="383"/>
      <c r="I12" s="383"/>
      <c r="J12" s="463"/>
      <c r="K12" s="289"/>
      <c r="L12" s="140"/>
      <c r="M12" s="441" t="s">
        <v>662</v>
      </c>
    </row>
    <row r="13" spans="1:13" ht="26.5" thickBot="1" x14ac:dyDescent="0.4">
      <c r="A13" s="77">
        <v>9</v>
      </c>
      <c r="B13" s="241" t="s">
        <v>369</v>
      </c>
      <c r="C13" s="286"/>
      <c r="D13" s="390"/>
      <c r="E13" s="306" t="str">
        <f t="shared" ref="E13" si="2">IF(C13="No","Critical","")</f>
        <v/>
      </c>
      <c r="F13" s="288"/>
      <c r="G13" s="383"/>
      <c r="H13" s="383"/>
      <c r="I13" s="383"/>
      <c r="J13" s="463"/>
      <c r="K13" s="289"/>
      <c r="L13" s="175" t="s">
        <v>27</v>
      </c>
      <c r="M13" s="441" t="s">
        <v>664</v>
      </c>
    </row>
    <row r="14" spans="1:13" s="20" customFormat="1" ht="26.5" thickBot="1" x14ac:dyDescent="0.4">
      <c r="A14" s="77">
        <v>10</v>
      </c>
      <c r="B14" s="221" t="s">
        <v>363</v>
      </c>
      <c r="C14" s="286"/>
      <c r="D14" s="391"/>
      <c r="E14" s="288"/>
      <c r="F14" s="288"/>
      <c r="G14" s="382"/>
      <c r="H14" s="383"/>
      <c r="I14" s="383"/>
      <c r="J14" s="463"/>
      <c r="K14" s="291"/>
      <c r="L14" s="154"/>
      <c r="M14" s="441" t="s">
        <v>665</v>
      </c>
    </row>
    <row r="15" spans="1:13" s="20" customFormat="1" ht="25.5" thickBot="1" x14ac:dyDescent="0.4">
      <c r="A15" s="77">
        <v>11</v>
      </c>
      <c r="B15" s="221" t="s">
        <v>268</v>
      </c>
      <c r="C15" s="286"/>
      <c r="D15" s="391"/>
      <c r="E15" s="288"/>
      <c r="F15" s="288"/>
      <c r="G15" s="382"/>
      <c r="H15" s="383"/>
      <c r="I15" s="383"/>
      <c r="J15" s="463"/>
      <c r="K15" s="291"/>
      <c r="L15" s="154"/>
      <c r="M15" s="440" t="s">
        <v>666</v>
      </c>
    </row>
    <row r="16" spans="1:13" ht="25.5" thickBot="1" x14ac:dyDescent="0.4">
      <c r="A16" s="77">
        <v>12</v>
      </c>
      <c r="B16" s="221" t="s">
        <v>283</v>
      </c>
      <c r="C16" s="286"/>
      <c r="D16" s="390"/>
      <c r="E16" s="288"/>
      <c r="F16" s="288"/>
      <c r="G16" s="382"/>
      <c r="H16" s="383"/>
      <c r="I16" s="383"/>
      <c r="J16" s="463"/>
      <c r="K16" s="289"/>
      <c r="L16" s="175" t="s">
        <v>176</v>
      </c>
      <c r="M16" s="440" t="s">
        <v>666</v>
      </c>
    </row>
    <row r="17" spans="1:13" ht="25.5" thickBot="1" x14ac:dyDescent="0.4">
      <c r="A17" s="77">
        <v>13</v>
      </c>
      <c r="B17" s="241" t="s">
        <v>370</v>
      </c>
      <c r="C17" s="286"/>
      <c r="D17" s="390"/>
      <c r="E17" s="288"/>
      <c r="F17" s="288"/>
      <c r="G17" s="382"/>
      <c r="H17" s="383"/>
      <c r="I17" s="383"/>
      <c r="J17" s="463"/>
      <c r="K17" s="289"/>
      <c r="L17" s="175" t="s">
        <v>26</v>
      </c>
      <c r="M17" s="440" t="s">
        <v>666</v>
      </c>
    </row>
    <row r="18" spans="1:13" ht="25.5" thickBot="1" x14ac:dyDescent="0.4">
      <c r="A18" s="77">
        <v>14</v>
      </c>
      <c r="B18" s="221" t="s">
        <v>218</v>
      </c>
      <c r="C18" s="292"/>
      <c r="D18" s="392"/>
      <c r="E18" s="288"/>
      <c r="F18" s="348"/>
      <c r="G18" s="384"/>
      <c r="H18" s="385"/>
      <c r="I18" s="385"/>
      <c r="J18" s="481"/>
      <c r="K18" s="305"/>
      <c r="L18" s="177" t="s">
        <v>7</v>
      </c>
      <c r="M18" s="440" t="s">
        <v>650</v>
      </c>
    </row>
    <row r="19" spans="1:13" ht="25.25" customHeight="1" thickBot="1" x14ac:dyDescent="0.4">
      <c r="A19" s="77">
        <v>15</v>
      </c>
      <c r="B19" s="230" t="s">
        <v>219</v>
      </c>
      <c r="C19" s="300"/>
      <c r="D19" s="393"/>
      <c r="E19" s="288"/>
      <c r="F19" s="395"/>
      <c r="G19" s="394"/>
      <c r="H19" s="388"/>
      <c r="I19" s="388"/>
      <c r="J19" s="465"/>
      <c r="K19" s="302"/>
      <c r="L19" s="178" t="s">
        <v>17</v>
      </c>
      <c r="M19" s="441" t="s">
        <v>667</v>
      </c>
    </row>
    <row r="20" spans="1:13" s="80" customFormat="1" ht="14.5" thickBot="1" x14ac:dyDescent="0.35">
      <c r="A20" s="49"/>
      <c r="B20" s="593" t="s">
        <v>157</v>
      </c>
      <c r="C20" s="594"/>
      <c r="D20" s="594"/>
      <c r="E20" s="594"/>
      <c r="F20" s="594"/>
      <c r="G20" s="594"/>
      <c r="H20" s="594"/>
      <c r="I20" s="594"/>
      <c r="J20" s="594"/>
      <c r="K20" s="594"/>
      <c r="L20" s="594"/>
      <c r="M20" s="595"/>
    </row>
    <row r="21" spans="1:13" ht="25.5" thickBot="1" x14ac:dyDescent="0.4">
      <c r="A21" s="77">
        <v>16</v>
      </c>
      <c r="B21" s="223" t="s">
        <v>271</v>
      </c>
      <c r="C21" s="282"/>
      <c r="D21" s="389"/>
      <c r="E21" s="288"/>
      <c r="F21" s="284"/>
      <c r="G21" s="380"/>
      <c r="H21" s="381"/>
      <c r="I21" s="381"/>
      <c r="J21" s="471"/>
      <c r="K21" s="285"/>
      <c r="L21" s="163"/>
      <c r="M21" s="441" t="s">
        <v>658</v>
      </c>
    </row>
    <row r="22" spans="1:13" ht="25.5" thickBot="1" x14ac:dyDescent="0.4">
      <c r="A22" s="226">
        <v>17</v>
      </c>
      <c r="B22" s="223" t="s">
        <v>478</v>
      </c>
      <c r="C22" s="286"/>
      <c r="D22" s="390"/>
      <c r="E22" s="288"/>
      <c r="F22" s="288"/>
      <c r="G22" s="382"/>
      <c r="H22" s="383"/>
      <c r="I22" s="383"/>
      <c r="J22" s="463"/>
      <c r="K22" s="289"/>
      <c r="L22" s="140"/>
      <c r="M22" s="441" t="s">
        <v>658</v>
      </c>
    </row>
    <row r="23" spans="1:13" ht="25.5" thickBot="1" x14ac:dyDescent="0.4">
      <c r="A23" s="77">
        <v>18</v>
      </c>
      <c r="B23" s="223" t="s">
        <v>3</v>
      </c>
      <c r="C23" s="286"/>
      <c r="D23" s="390"/>
      <c r="E23" s="288"/>
      <c r="F23" s="288"/>
      <c r="G23" s="382"/>
      <c r="H23" s="383"/>
      <c r="I23" s="383"/>
      <c r="J23" s="463"/>
      <c r="K23" s="289"/>
      <c r="L23" s="140"/>
      <c r="M23" s="441" t="s">
        <v>658</v>
      </c>
    </row>
    <row r="24" spans="1:13" ht="25.5" thickBot="1" x14ac:dyDescent="0.4">
      <c r="A24" s="77">
        <v>19</v>
      </c>
      <c r="B24" s="223" t="s">
        <v>80</v>
      </c>
      <c r="C24" s="286"/>
      <c r="D24" s="390"/>
      <c r="E24" s="288"/>
      <c r="F24" s="288"/>
      <c r="G24" s="382"/>
      <c r="H24" s="383"/>
      <c r="I24" s="383"/>
      <c r="J24" s="463"/>
      <c r="K24" s="289"/>
      <c r="L24" s="140"/>
      <c r="M24" s="441" t="s">
        <v>658</v>
      </c>
    </row>
    <row r="25" spans="1:13" ht="25.5" thickBot="1" x14ac:dyDescent="0.4">
      <c r="A25" s="239">
        <v>20</v>
      </c>
      <c r="B25" s="223" t="s">
        <v>192</v>
      </c>
      <c r="C25" s="286"/>
      <c r="D25" s="390"/>
      <c r="E25" s="288"/>
      <c r="F25" s="288"/>
      <c r="G25" s="382"/>
      <c r="H25" s="383"/>
      <c r="I25" s="383"/>
      <c r="J25" s="463"/>
      <c r="K25" s="289"/>
      <c r="L25" s="140"/>
      <c r="M25" s="441" t="s">
        <v>658</v>
      </c>
    </row>
    <row r="26" spans="1:13" ht="25.5" thickBot="1" x14ac:dyDescent="0.4">
      <c r="A26" s="77">
        <v>21</v>
      </c>
      <c r="B26" s="223" t="s">
        <v>272</v>
      </c>
      <c r="C26" s="286"/>
      <c r="D26" s="390"/>
      <c r="E26" s="288"/>
      <c r="F26" s="288"/>
      <c r="G26" s="382"/>
      <c r="H26" s="383"/>
      <c r="I26" s="383"/>
      <c r="J26" s="463"/>
      <c r="K26" s="289"/>
      <c r="L26" s="140"/>
      <c r="M26" s="441" t="s">
        <v>658</v>
      </c>
    </row>
    <row r="27" spans="1:13" ht="26.5" thickBot="1" x14ac:dyDescent="0.4">
      <c r="A27" s="77">
        <v>22</v>
      </c>
      <c r="B27" s="223" t="s">
        <v>273</v>
      </c>
      <c r="C27" s="286"/>
      <c r="D27" s="390"/>
      <c r="E27" s="288"/>
      <c r="F27" s="288"/>
      <c r="G27" s="382"/>
      <c r="H27" s="383"/>
      <c r="I27" s="383"/>
      <c r="J27" s="463"/>
      <c r="K27" s="289"/>
      <c r="L27" s="140"/>
      <c r="M27" s="441" t="s">
        <v>658</v>
      </c>
    </row>
    <row r="28" spans="1:13" ht="25.5" thickBot="1" x14ac:dyDescent="0.4">
      <c r="A28" s="239">
        <v>23</v>
      </c>
      <c r="B28" s="231" t="s">
        <v>79</v>
      </c>
      <c r="C28" s="286"/>
      <c r="D28" s="390"/>
      <c r="E28" s="288"/>
      <c r="F28" s="288"/>
      <c r="G28" s="382"/>
      <c r="H28" s="383"/>
      <c r="I28" s="383"/>
      <c r="J28" s="463"/>
      <c r="K28" s="289"/>
      <c r="L28" s="140"/>
      <c r="M28" s="441" t="s">
        <v>658</v>
      </c>
    </row>
    <row r="29" spans="1:13" ht="25.5" thickBot="1" x14ac:dyDescent="0.4">
      <c r="A29" s="77">
        <v>24</v>
      </c>
      <c r="B29" s="223" t="s">
        <v>53</v>
      </c>
      <c r="C29" s="286"/>
      <c r="D29" s="390"/>
      <c r="E29" s="288"/>
      <c r="F29" s="288"/>
      <c r="G29" s="382"/>
      <c r="H29" s="383"/>
      <c r="I29" s="383"/>
      <c r="J29" s="463"/>
      <c r="K29" s="289"/>
      <c r="L29" s="140"/>
      <c r="M29" s="441" t="s">
        <v>658</v>
      </c>
    </row>
    <row r="30" spans="1:13" ht="25.5" thickBot="1" x14ac:dyDescent="0.4">
      <c r="A30" s="77">
        <v>25</v>
      </c>
      <c r="B30" s="223" t="s">
        <v>83</v>
      </c>
      <c r="C30" s="286"/>
      <c r="D30" s="390"/>
      <c r="E30" s="288"/>
      <c r="F30" s="288"/>
      <c r="G30" s="382"/>
      <c r="H30" s="382"/>
      <c r="I30" s="382"/>
      <c r="J30" s="461"/>
      <c r="K30" s="289"/>
      <c r="L30" s="140"/>
      <c r="M30" s="441" t="s">
        <v>658</v>
      </c>
    </row>
    <row r="31" spans="1:13" ht="25.5" thickBot="1" x14ac:dyDescent="0.4">
      <c r="A31" s="239">
        <v>26</v>
      </c>
      <c r="B31" s="223" t="s">
        <v>81</v>
      </c>
      <c r="C31" s="286"/>
      <c r="D31" s="390"/>
      <c r="E31" s="288"/>
      <c r="F31" s="288"/>
      <c r="G31" s="382"/>
      <c r="H31" s="383"/>
      <c r="I31" s="383"/>
      <c r="J31" s="463"/>
      <c r="K31" s="289"/>
      <c r="L31" s="140"/>
      <c r="M31" s="441" t="s">
        <v>658</v>
      </c>
    </row>
    <row r="32" spans="1:13" ht="25.5" thickBot="1" x14ac:dyDescent="0.4">
      <c r="A32" s="77">
        <v>27</v>
      </c>
      <c r="B32" s="223" t="s">
        <v>82</v>
      </c>
      <c r="C32" s="286"/>
      <c r="D32" s="390"/>
      <c r="E32" s="288"/>
      <c r="F32" s="288"/>
      <c r="G32" s="382"/>
      <c r="H32" s="383"/>
      <c r="I32" s="383"/>
      <c r="J32" s="463"/>
      <c r="K32" s="289"/>
      <c r="L32" s="140"/>
      <c r="M32" s="441" t="s">
        <v>658</v>
      </c>
    </row>
    <row r="33" spans="1:13" ht="25.5" thickBot="1" x14ac:dyDescent="0.4">
      <c r="A33" s="77">
        <v>28</v>
      </c>
      <c r="B33" s="223" t="s">
        <v>4</v>
      </c>
      <c r="C33" s="286"/>
      <c r="D33" s="390"/>
      <c r="E33" s="288"/>
      <c r="F33" s="288"/>
      <c r="G33" s="382"/>
      <c r="H33" s="383"/>
      <c r="I33" s="383"/>
      <c r="J33" s="463"/>
      <c r="K33" s="289"/>
      <c r="L33" s="140"/>
      <c r="M33" s="440" t="s">
        <v>658</v>
      </c>
    </row>
    <row r="34" spans="1:13" s="344" customFormat="1" x14ac:dyDescent="0.3">
      <c r="A34" s="345"/>
      <c r="B34" s="349"/>
      <c r="C34" s="336"/>
      <c r="D34" s="294"/>
      <c r="E34" s="348"/>
      <c r="F34" s="294"/>
      <c r="G34" s="294"/>
      <c r="H34" s="295"/>
      <c r="I34" s="295"/>
      <c r="J34" s="295"/>
      <c r="K34" s="294"/>
      <c r="L34" s="89"/>
      <c r="M34" s="251"/>
    </row>
    <row r="35" spans="1:13" x14ac:dyDescent="0.3">
      <c r="D35" s="6"/>
      <c r="E35" s="89"/>
      <c r="G35" s="6"/>
      <c r="H35" s="33"/>
      <c r="I35" s="33"/>
      <c r="J35" s="33"/>
    </row>
    <row r="36" spans="1:13" x14ac:dyDescent="0.3">
      <c r="B36" s="151" t="s">
        <v>475</v>
      </c>
      <c r="C36" s="148"/>
      <c r="D36" s="6"/>
      <c r="E36" s="89"/>
      <c r="G36" s="6"/>
      <c r="H36" s="33"/>
      <c r="I36" s="33"/>
      <c r="J36" s="33"/>
    </row>
    <row r="37" spans="1:13" x14ac:dyDescent="0.3">
      <c r="B37" s="37" t="s">
        <v>84</v>
      </c>
      <c r="C37" s="81">
        <f>COUNTIF(C5:C35,"Yes")</f>
        <v>0</v>
      </c>
      <c r="D37" s="6"/>
      <c r="E37" s="89"/>
      <c r="G37" s="6"/>
      <c r="H37" s="33"/>
      <c r="I37" s="33"/>
      <c r="J37" s="33"/>
      <c r="K37" s="1"/>
      <c r="L37" s="1"/>
      <c r="M37" s="1"/>
    </row>
    <row r="38" spans="1:13" x14ac:dyDescent="0.3">
      <c r="B38" s="37" t="s">
        <v>85</v>
      </c>
      <c r="C38" s="81">
        <f>COUNTIF(C5:C35,"No")</f>
        <v>0</v>
      </c>
      <c r="D38" s="6"/>
      <c r="E38" s="89"/>
      <c r="G38" s="6"/>
      <c r="H38" s="33"/>
      <c r="I38" s="33"/>
      <c r="J38" s="33"/>
      <c r="K38" s="1"/>
      <c r="L38" s="1"/>
      <c r="M38" s="1"/>
    </row>
    <row r="39" spans="1:13" x14ac:dyDescent="0.3">
      <c r="B39" s="37" t="s">
        <v>86</v>
      </c>
      <c r="C39" s="81">
        <f>COUNTIF(C5:C35,"NA")</f>
        <v>0</v>
      </c>
      <c r="D39" s="6"/>
      <c r="E39" s="89"/>
      <c r="G39" s="6"/>
      <c r="H39" s="33"/>
      <c r="I39" s="33"/>
      <c r="J39" s="33"/>
      <c r="K39" s="1"/>
      <c r="L39" s="1"/>
      <c r="M39" s="1"/>
    </row>
    <row r="40" spans="1:13" x14ac:dyDescent="0.3">
      <c r="B40" s="37" t="s">
        <v>87</v>
      </c>
      <c r="C40" s="81">
        <f>COUNTIF(C5:C35,"Unknown")</f>
        <v>0</v>
      </c>
      <c r="D40" s="6"/>
      <c r="E40" s="89"/>
      <c r="G40" s="6"/>
      <c r="H40" s="33"/>
      <c r="I40" s="33"/>
      <c r="J40" s="33"/>
      <c r="K40" s="1"/>
      <c r="L40" s="1"/>
      <c r="M40" s="1"/>
    </row>
    <row r="41" spans="1:13" x14ac:dyDescent="0.3">
      <c r="B41" s="16"/>
      <c r="D41" s="6"/>
      <c r="E41" s="89"/>
      <c r="G41" s="6"/>
      <c r="H41" s="33"/>
      <c r="I41" s="33"/>
      <c r="J41" s="33"/>
    </row>
    <row r="42" spans="1:13" x14ac:dyDescent="0.3">
      <c r="B42" s="151" t="s">
        <v>296</v>
      </c>
      <c r="C42" s="152"/>
      <c r="D42" s="142"/>
      <c r="E42" s="143"/>
      <c r="G42" s="6"/>
      <c r="H42" s="33"/>
      <c r="I42" s="33"/>
      <c r="J42" s="33"/>
    </row>
    <row r="43" spans="1:13" x14ac:dyDescent="0.3">
      <c r="B43" s="603" t="s">
        <v>292</v>
      </c>
      <c r="C43" s="603"/>
      <c r="D43" s="603"/>
      <c r="E43" s="100">
        <f>COUNTIF(E5:E35,"Critical")</f>
        <v>0</v>
      </c>
      <c r="G43" s="6"/>
      <c r="H43" s="33"/>
      <c r="I43" s="33"/>
      <c r="J43" s="33"/>
      <c r="L43" s="16"/>
      <c r="M43" s="16"/>
    </row>
    <row r="44" spans="1:13" x14ac:dyDescent="0.3">
      <c r="B44" s="605" t="s">
        <v>293</v>
      </c>
      <c r="C44" s="606"/>
      <c r="D44" s="607"/>
      <c r="E44" s="106">
        <f>COUNTIF(E5:E35,"High")</f>
        <v>0</v>
      </c>
      <c r="G44" s="6"/>
      <c r="H44" s="33"/>
      <c r="I44" s="33"/>
      <c r="J44" s="33"/>
      <c r="L44" s="16"/>
      <c r="M44" s="16"/>
    </row>
    <row r="45" spans="1:13" x14ac:dyDescent="0.3">
      <c r="B45" s="604" t="s">
        <v>294</v>
      </c>
      <c r="C45" s="604"/>
      <c r="D45" s="604"/>
      <c r="E45" s="98">
        <f>COUNTIF(E5:E35,"Medium")</f>
        <v>0</v>
      </c>
      <c r="G45" s="6"/>
      <c r="H45" s="33"/>
      <c r="I45" s="33"/>
      <c r="J45" s="33"/>
      <c r="L45" s="16"/>
      <c r="M45" s="16"/>
    </row>
    <row r="46" spans="1:13" x14ac:dyDescent="0.3">
      <c r="B46" s="596" t="s">
        <v>295</v>
      </c>
      <c r="C46" s="596"/>
      <c r="D46" s="596"/>
      <c r="E46" s="99">
        <f>COUNTIF(E5:E35,"Low")</f>
        <v>0</v>
      </c>
      <c r="G46" s="6"/>
      <c r="H46" s="33"/>
      <c r="I46" s="33"/>
      <c r="J46" s="33"/>
      <c r="L46" s="16"/>
      <c r="M46" s="16"/>
    </row>
    <row r="47" spans="1:13" x14ac:dyDescent="0.3">
      <c r="B47" s="16"/>
      <c r="D47" s="6"/>
      <c r="E47" s="89"/>
      <c r="G47" s="6"/>
      <c r="H47" s="33"/>
      <c r="I47" s="33"/>
      <c r="J47" s="33"/>
    </row>
    <row r="48" spans="1:13" x14ac:dyDescent="0.3">
      <c r="B48" s="151" t="s">
        <v>291</v>
      </c>
      <c r="C48" s="152"/>
      <c r="D48" s="142"/>
      <c r="E48" s="141"/>
      <c r="F48" s="153"/>
      <c r="G48" s="6"/>
      <c r="H48" s="33"/>
      <c r="I48" s="33"/>
      <c r="J48" s="33"/>
    </row>
    <row r="49" spans="1:15" x14ac:dyDescent="0.3">
      <c r="B49" s="597" t="s">
        <v>100</v>
      </c>
      <c r="C49" s="598"/>
      <c r="D49" s="598"/>
      <c r="E49" s="599"/>
      <c r="F49" s="60">
        <f>COUNTIF(F5:F35,"Immediate")</f>
        <v>0</v>
      </c>
      <c r="G49" s="6"/>
      <c r="H49" s="33"/>
      <c r="I49" s="33"/>
      <c r="J49" s="33"/>
      <c r="L49" s="16"/>
      <c r="M49" s="16"/>
    </row>
    <row r="50" spans="1:15" x14ac:dyDescent="0.3">
      <c r="B50" s="597" t="s">
        <v>101</v>
      </c>
      <c r="C50" s="598"/>
      <c r="D50" s="598"/>
      <c r="E50" s="599"/>
      <c r="F50" s="60">
        <f>COUNTIF(F5:F35,"Intermediate")</f>
        <v>0</v>
      </c>
      <c r="G50" s="6"/>
      <c r="H50" s="33"/>
      <c r="I50" s="33"/>
      <c r="J50" s="33"/>
      <c r="L50" s="16"/>
      <c r="M50" s="16"/>
    </row>
    <row r="51" spans="1:15" x14ac:dyDescent="0.3">
      <c r="B51" s="597" t="s">
        <v>102</v>
      </c>
      <c r="C51" s="598"/>
      <c r="D51" s="598"/>
      <c r="E51" s="599"/>
      <c r="F51" s="60">
        <f>COUNTIF(F5:F35,"Long-Term")</f>
        <v>0</v>
      </c>
      <c r="G51" s="6"/>
      <c r="H51" s="33"/>
      <c r="I51" s="33"/>
      <c r="J51" s="33"/>
      <c r="L51" s="16"/>
      <c r="M51" s="16"/>
    </row>
    <row r="52" spans="1:15" x14ac:dyDescent="0.3">
      <c r="B52" s="16"/>
      <c r="D52" s="6"/>
      <c r="E52" s="89"/>
      <c r="G52" s="6"/>
      <c r="H52" s="33"/>
      <c r="I52" s="33"/>
      <c r="J52" s="33"/>
    </row>
    <row r="53" spans="1:15" x14ac:dyDescent="0.3">
      <c r="B53" s="610" t="s">
        <v>164</v>
      </c>
      <c r="C53" s="611"/>
      <c r="D53" s="611"/>
      <c r="E53" s="611"/>
      <c r="F53" s="611"/>
      <c r="G53" s="612"/>
      <c r="H53" s="144">
        <f>COUNTIF(H5:H35,"Needed")</f>
        <v>0</v>
      </c>
      <c r="I53" s="33"/>
      <c r="J53" s="33"/>
      <c r="L53" s="16"/>
      <c r="M53" s="16"/>
    </row>
    <row r="54" spans="1:15" x14ac:dyDescent="0.3">
      <c r="B54" s="587" t="s">
        <v>170</v>
      </c>
      <c r="C54" s="587"/>
      <c r="D54" s="587"/>
      <c r="E54" s="587"/>
      <c r="F54" s="587"/>
      <c r="G54" s="587"/>
      <c r="H54" s="587"/>
      <c r="I54" s="145">
        <f>COUNTIF(I5:I35,"Needed")</f>
        <v>0</v>
      </c>
      <c r="J54" s="33"/>
      <c r="L54" s="16"/>
      <c r="M54" s="16"/>
    </row>
    <row r="55" spans="1:15" s="358" customFormat="1" ht="13" x14ac:dyDescent="0.35">
      <c r="A55" s="46"/>
      <c r="B55" s="610" t="s">
        <v>752</v>
      </c>
      <c r="C55" s="611"/>
      <c r="D55" s="611"/>
      <c r="E55" s="611"/>
      <c r="F55" s="611"/>
      <c r="G55" s="611"/>
      <c r="H55" s="611"/>
      <c r="I55" s="612"/>
      <c r="J55" s="473">
        <f>SUM(J5:J19, J21:J33)</f>
        <v>0</v>
      </c>
    </row>
    <row r="56" spans="1:15" x14ac:dyDescent="0.3">
      <c r="D56" s="6"/>
      <c r="E56" s="89"/>
      <c r="H56" s="33"/>
      <c r="I56" s="33"/>
      <c r="J56" s="33"/>
    </row>
    <row r="57" spans="1:15" x14ac:dyDescent="0.3">
      <c r="C57" s="56"/>
      <c r="D57" s="6"/>
      <c r="E57" s="89"/>
      <c r="H57" s="33"/>
      <c r="I57" s="33"/>
      <c r="J57" s="33"/>
    </row>
    <row r="58" spans="1:15" s="361" customFormat="1" ht="13" x14ac:dyDescent="0.35">
      <c r="B58" s="519" t="s">
        <v>744</v>
      </c>
      <c r="C58" s="519"/>
      <c r="D58" s="519"/>
      <c r="E58" s="519"/>
      <c r="F58" s="519"/>
      <c r="G58" s="519"/>
      <c r="H58" s="519"/>
      <c r="I58" s="519"/>
      <c r="J58" s="519"/>
      <c r="K58" s="519"/>
      <c r="L58" s="519"/>
      <c r="M58" s="519"/>
      <c r="N58" s="519"/>
      <c r="O58" s="358"/>
    </row>
    <row r="59" spans="1:15" s="361" customFormat="1" ht="13" x14ac:dyDescent="0.35">
      <c r="B59" s="4"/>
      <c r="O59" s="358"/>
    </row>
    <row r="60" spans="1:15" customFormat="1" ht="14.5" x14ac:dyDescent="0.35">
      <c r="A60" s="47"/>
      <c r="B60" s="492" t="s">
        <v>750</v>
      </c>
      <c r="C60" s="493"/>
      <c r="D60" s="493"/>
      <c r="E60" s="493"/>
      <c r="F60" s="493"/>
      <c r="G60" s="493"/>
      <c r="H60" s="493"/>
      <c r="I60" s="493"/>
      <c r="J60" s="493"/>
      <c r="K60" s="493"/>
      <c r="L60" s="493"/>
      <c r="M60" s="493"/>
      <c r="N60" s="494"/>
    </row>
    <row r="64" spans="1:15" x14ac:dyDescent="0.3">
      <c r="C64" s="57"/>
    </row>
  </sheetData>
  <sheetProtection sheet="1" objects="1" scenarios="1" sort="0" autoFilter="0"/>
  <mergeCells count="19">
    <mergeCell ref="B60:N60"/>
    <mergeCell ref="B4:M4"/>
    <mergeCell ref="L2:M2"/>
    <mergeCell ref="B54:H54"/>
    <mergeCell ref="B20:M20"/>
    <mergeCell ref="B44:D44"/>
    <mergeCell ref="B45:D45"/>
    <mergeCell ref="B46:D46"/>
    <mergeCell ref="B49:E49"/>
    <mergeCell ref="B50:E50"/>
    <mergeCell ref="B51:E51"/>
    <mergeCell ref="B43:D43"/>
    <mergeCell ref="B53:G53"/>
    <mergeCell ref="B58:N58"/>
    <mergeCell ref="A2:A3"/>
    <mergeCell ref="K2:K3"/>
    <mergeCell ref="D2:J2"/>
    <mergeCell ref="B55:I55"/>
    <mergeCell ref="B1:M1"/>
  </mergeCells>
  <conditionalFormatting sqref="C56:C57 H56:J57 I53:J53 J54 H47:J52 H6:J40 H61:J1048576 C61:C1048576">
    <cfRule type="cellIs" dxfId="2212" priority="467" operator="equal">
      <formula>"NA"</formula>
    </cfRule>
    <cfRule type="cellIs" dxfId="2211" priority="468" operator="equal">
      <formula>"Unknown"</formula>
    </cfRule>
    <cfRule type="cellIs" dxfId="2210" priority="469" operator="equal">
      <formula>"Yes"</formula>
    </cfRule>
    <cfRule type="cellIs" dxfId="2209" priority="470" operator="equal">
      <formula>"No"</formula>
    </cfRule>
  </conditionalFormatting>
  <conditionalFormatting sqref="C47:C48 C52 C56:C57 C35:C36 C61:C1048576 C5:C19">
    <cfRule type="cellIs" dxfId="2208" priority="435" operator="equal">
      <formula>"NA"</formula>
    </cfRule>
    <cfRule type="cellIs" dxfId="2207" priority="436" operator="equal">
      <formula>"Unknown"</formula>
    </cfRule>
    <cfRule type="cellIs" dxfId="2206" priority="437" operator="equal">
      <formula>"Yes"</formula>
    </cfRule>
    <cfRule type="cellIs" dxfId="2205" priority="438" operator="equal">
      <formula>"No"</formula>
    </cfRule>
  </conditionalFormatting>
  <conditionalFormatting sqref="H57:J57">
    <cfRule type="cellIs" dxfId="2204" priority="393" operator="equal">
      <formula>"NA"</formula>
    </cfRule>
    <cfRule type="cellIs" dxfId="2203" priority="394" operator="equal">
      <formula>"NA"</formula>
    </cfRule>
    <cfRule type="cellIs" dxfId="2202" priority="395" operator="equal">
      <formula>"Unknown"</formula>
    </cfRule>
    <cfRule type="cellIs" dxfId="2201" priority="396" operator="equal">
      <formula>"Yes"</formula>
    </cfRule>
    <cfRule type="cellIs" dxfId="2200" priority="397" operator="equal">
      <formula>"No"</formula>
    </cfRule>
  </conditionalFormatting>
  <conditionalFormatting sqref="D2:E2 F47:F52 D4:F4 D20:G20 D6:D19 G10:G19 G6 D35:G40 D21:D34 G21:G34 D56:F57 I54 D61:F1048576 F5:F19 E5:E6">
    <cfRule type="cellIs" dxfId="2199" priority="382" operator="equal">
      <formula>"Long-Term"</formula>
    </cfRule>
    <cfRule type="cellIs" dxfId="2198" priority="383" operator="equal">
      <formula>"Intermediate"</formula>
    </cfRule>
    <cfRule type="cellIs" dxfId="2197" priority="384" operator="equal">
      <formula>"Immediate"</formula>
    </cfRule>
  </conditionalFormatting>
  <conditionalFormatting sqref="D2:E2">
    <cfRule type="cellIs" dxfId="2196" priority="321" operator="equal">
      <formula>"NA"</formula>
    </cfRule>
    <cfRule type="cellIs" dxfId="2195" priority="322" operator="equal">
      <formula>"Unknown"</formula>
    </cfRule>
    <cfRule type="cellIs" dxfId="2194" priority="323" operator="equal">
      <formula>"Yes"</formula>
    </cfRule>
    <cfRule type="cellIs" dxfId="2193" priority="324" operator="equal">
      <formula>"No"</formula>
    </cfRule>
  </conditionalFormatting>
  <conditionalFormatting sqref="C2:C3">
    <cfRule type="cellIs" dxfId="2192" priority="333" operator="equal">
      <formula>"NA"</formula>
    </cfRule>
    <cfRule type="cellIs" dxfId="2191" priority="334" operator="equal">
      <formula>"Unknown"</formula>
    </cfRule>
    <cfRule type="cellIs" dxfId="2190" priority="335" operator="equal">
      <formula>"Yes"</formula>
    </cfRule>
    <cfRule type="cellIs" dxfId="2189" priority="336" operator="equal">
      <formula>"No"</formula>
    </cfRule>
  </conditionalFormatting>
  <conditionalFormatting sqref="C2:C3">
    <cfRule type="cellIs" dxfId="2188" priority="329" operator="equal">
      <formula>"NA"</formula>
    </cfRule>
    <cfRule type="cellIs" dxfId="2187" priority="330" operator="equal">
      <formula>"Unknown"</formula>
    </cfRule>
    <cfRule type="cellIs" dxfId="2186" priority="331" operator="equal">
      <formula>"Yes"</formula>
    </cfRule>
    <cfRule type="cellIs" dxfId="2185" priority="332" operator="equal">
      <formula>"No"</formula>
    </cfRule>
  </conditionalFormatting>
  <conditionalFormatting sqref="G4 G56:G57 G47:G52 G6:G8 G61:G1048576">
    <cfRule type="cellIs" dxfId="2184" priority="307" operator="equal">
      <formula>"Long-Term"</formula>
    </cfRule>
    <cfRule type="cellIs" dxfId="2183" priority="308" operator="equal">
      <formula>"Intermediate"</formula>
    </cfRule>
    <cfRule type="cellIs" dxfId="2182" priority="309" operator="equal">
      <formula>"Immediate"</formula>
    </cfRule>
  </conditionalFormatting>
  <conditionalFormatting sqref="G9:G12">
    <cfRule type="cellIs" dxfId="2181" priority="304" operator="equal">
      <formula>"Long-Term"</formula>
    </cfRule>
    <cfRule type="cellIs" dxfId="2180" priority="305" operator="equal">
      <formula>"Intermediate"</formula>
    </cfRule>
    <cfRule type="cellIs" dxfId="2179" priority="306" operator="equal">
      <formula>"Immediate"</formula>
    </cfRule>
  </conditionalFormatting>
  <conditionalFormatting sqref="D52:E52 D47:E48">
    <cfRule type="cellIs" dxfId="2178" priority="286" operator="equal">
      <formula>"Long-Term"</formula>
    </cfRule>
    <cfRule type="cellIs" dxfId="2177" priority="287" operator="equal">
      <formula>"Intermediate"</formula>
    </cfRule>
    <cfRule type="cellIs" dxfId="2176" priority="288" operator="equal">
      <formula>"Immediate"</formula>
    </cfRule>
  </conditionalFormatting>
  <conditionalFormatting sqref="J3">
    <cfRule type="cellIs" dxfId="2175" priority="272" operator="equal">
      <formula>"NA"</formula>
    </cfRule>
    <cfRule type="cellIs" dxfId="2174" priority="273" operator="equal">
      <formula>"Unknown"</formula>
    </cfRule>
    <cfRule type="cellIs" dxfId="2173" priority="274" operator="equal">
      <formula>"Yes"</formula>
    </cfRule>
    <cfRule type="cellIs" dxfId="2172" priority="275" operator="equal">
      <formula>"No"</formula>
    </cfRule>
  </conditionalFormatting>
  <conditionalFormatting sqref="G3">
    <cfRule type="cellIs" dxfId="2171" priority="264" operator="equal">
      <formula>"NA"</formula>
    </cfRule>
    <cfRule type="cellIs" dxfId="2170" priority="265" operator="equal">
      <formula>"Unknown"</formula>
    </cfRule>
    <cfRule type="cellIs" dxfId="2169" priority="266" operator="equal">
      <formula>"Yes"</formula>
    </cfRule>
    <cfRule type="cellIs" dxfId="2168" priority="267" operator="equal">
      <formula>"No"</formula>
    </cfRule>
  </conditionalFormatting>
  <conditionalFormatting sqref="G3">
    <cfRule type="cellIs" dxfId="2167" priority="261" operator="equal">
      <formula>"Long-Term"</formula>
    </cfRule>
    <cfRule type="cellIs" dxfId="2166" priority="262" operator="equal">
      <formula>"Intermediate"</formula>
    </cfRule>
    <cfRule type="cellIs" dxfId="2165" priority="263" operator="equal">
      <formula>"Immediate"</formula>
    </cfRule>
  </conditionalFormatting>
  <conditionalFormatting sqref="H3">
    <cfRule type="cellIs" dxfId="2164" priority="257" operator="equal">
      <formula>"NA"</formula>
    </cfRule>
    <cfRule type="cellIs" dxfId="2163" priority="258" operator="equal">
      <formula>"Unknown"</formula>
    </cfRule>
    <cfRule type="cellIs" dxfId="2162" priority="259" operator="equal">
      <formula>"Yes"</formula>
    </cfRule>
    <cfRule type="cellIs" dxfId="2161" priority="260" operator="equal">
      <formula>"No"</formula>
    </cfRule>
  </conditionalFormatting>
  <conditionalFormatting sqref="I3">
    <cfRule type="cellIs" dxfId="2160" priority="253" operator="equal">
      <formula>"NA"</formula>
    </cfRule>
    <cfRule type="cellIs" dxfId="2159" priority="254" operator="equal">
      <formula>"Unknown"</formula>
    </cfRule>
    <cfRule type="cellIs" dxfId="2158" priority="255" operator="equal">
      <formula>"Yes"</formula>
    </cfRule>
    <cfRule type="cellIs" dxfId="2157" priority="256" operator="equal">
      <formula>"No"</formula>
    </cfRule>
  </conditionalFormatting>
  <conditionalFormatting sqref="D3:E3">
    <cfRule type="cellIs" dxfId="2156" priority="249" operator="equal">
      <formula>"NA"</formula>
    </cfRule>
    <cfRule type="cellIs" dxfId="2155" priority="250" operator="equal">
      <formula>"Unknown"</formula>
    </cfRule>
    <cfRule type="cellIs" dxfId="2154" priority="251" operator="equal">
      <formula>"Yes"</formula>
    </cfRule>
    <cfRule type="cellIs" dxfId="2153" priority="252" operator="equal">
      <formula>"No"</formula>
    </cfRule>
  </conditionalFormatting>
  <conditionalFormatting sqref="D3:E3">
    <cfRule type="cellIs" dxfId="2152" priority="246" operator="equal">
      <formula>"Long-Term"</formula>
    </cfRule>
    <cfRule type="cellIs" dxfId="2151" priority="247" operator="equal">
      <formula>"Intermediate"</formula>
    </cfRule>
    <cfRule type="cellIs" dxfId="2150" priority="248" operator="equal">
      <formula>"Immediate"</formula>
    </cfRule>
  </conditionalFormatting>
  <conditionalFormatting sqref="E20 E35:E40 E2:E6">
    <cfRule type="cellIs" dxfId="2149" priority="245" operator="equal">
      <formula>"High"</formula>
    </cfRule>
  </conditionalFormatting>
  <conditionalFormatting sqref="E47:E48 E52 E56:E57 E61:E1048576">
    <cfRule type="cellIs" dxfId="2148" priority="244" operator="equal">
      <formula>"High"</formula>
    </cfRule>
  </conditionalFormatting>
  <conditionalFormatting sqref="F3">
    <cfRule type="cellIs" dxfId="2147" priority="241" operator="equal">
      <formula>"Long-Term"</formula>
    </cfRule>
    <cfRule type="cellIs" dxfId="2146" priority="242" operator="equal">
      <formula>"Intermediate"</formula>
    </cfRule>
    <cfRule type="cellIs" dxfId="2145" priority="243" operator="equal">
      <formula>"Immediate"</formula>
    </cfRule>
  </conditionalFormatting>
  <conditionalFormatting sqref="F3">
    <cfRule type="cellIs" dxfId="2144" priority="237" operator="equal">
      <formula>"NA"</formula>
    </cfRule>
    <cfRule type="cellIs" dxfId="2143" priority="238" operator="equal">
      <formula>"Unknown"</formula>
    </cfRule>
    <cfRule type="cellIs" dxfId="2142" priority="239" operator="equal">
      <formula>"Yes"</formula>
    </cfRule>
    <cfRule type="cellIs" dxfId="2141" priority="240" operator="equal">
      <formula>"No"</formula>
    </cfRule>
  </conditionalFormatting>
  <conditionalFormatting sqref="H41:J42 H44:J46">
    <cfRule type="cellIs" dxfId="2140" priority="233" operator="equal">
      <formula>"NA"</formula>
    </cfRule>
    <cfRule type="cellIs" dxfId="2139" priority="234" operator="equal">
      <formula>"Unknown"</formula>
    </cfRule>
    <cfRule type="cellIs" dxfId="2138" priority="235" operator="equal">
      <formula>"Yes"</formula>
    </cfRule>
    <cfRule type="cellIs" dxfId="2137" priority="236" operator="equal">
      <formula>"No"</formula>
    </cfRule>
  </conditionalFormatting>
  <conditionalFormatting sqref="C41:C42">
    <cfRule type="cellIs" dxfId="2136" priority="229" operator="equal">
      <formula>"NA"</formula>
    </cfRule>
    <cfRule type="cellIs" dxfId="2135" priority="230" operator="equal">
      <formula>"Unknown"</formula>
    </cfRule>
    <cfRule type="cellIs" dxfId="2134" priority="231" operator="equal">
      <formula>"Yes"</formula>
    </cfRule>
    <cfRule type="cellIs" dxfId="2133" priority="232" operator="equal">
      <formula>"No"</formula>
    </cfRule>
  </conditionalFormatting>
  <conditionalFormatting sqref="F41:F42 F44:F46">
    <cfRule type="cellIs" dxfId="2132" priority="226" operator="equal">
      <formula>"Long-Term"</formula>
    </cfRule>
    <cfRule type="cellIs" dxfId="2131" priority="227" operator="equal">
      <formula>"Intermediate"</formula>
    </cfRule>
    <cfRule type="cellIs" dxfId="2130" priority="228" operator="equal">
      <formula>"Immediate"</formula>
    </cfRule>
  </conditionalFormatting>
  <conditionalFormatting sqref="G41:G42 G44:G46">
    <cfRule type="cellIs" dxfId="2129" priority="223" operator="equal">
      <formula>"Long-Term"</formula>
    </cfRule>
    <cfRule type="cellIs" dxfId="2128" priority="224" operator="equal">
      <formula>"Intermediate"</formula>
    </cfRule>
    <cfRule type="cellIs" dxfId="2127" priority="225" operator="equal">
      <formula>"Immediate"</formula>
    </cfRule>
  </conditionalFormatting>
  <conditionalFormatting sqref="D41:E42">
    <cfRule type="cellIs" dxfId="2126" priority="220" operator="equal">
      <formula>"Long-Term"</formula>
    </cfRule>
    <cfRule type="cellIs" dxfId="2125" priority="221" operator="equal">
      <formula>"Intermediate"</formula>
    </cfRule>
    <cfRule type="cellIs" dxfId="2124" priority="222" operator="equal">
      <formula>"Immediate"</formula>
    </cfRule>
  </conditionalFormatting>
  <conditionalFormatting sqref="E41:E42">
    <cfRule type="cellIs" dxfId="2123" priority="219" operator="equal">
      <formula>"High"</formula>
    </cfRule>
  </conditionalFormatting>
  <conditionalFormatting sqref="H43:J43">
    <cfRule type="cellIs" dxfId="2122" priority="214" operator="equal">
      <formula>"NA"</formula>
    </cfRule>
    <cfRule type="cellIs" dxfId="2121" priority="215" operator="equal">
      <formula>"Unknown"</formula>
    </cfRule>
    <cfRule type="cellIs" dxfId="2120" priority="216" operator="equal">
      <formula>"Yes"</formula>
    </cfRule>
    <cfRule type="cellIs" dxfId="2119" priority="217" operator="equal">
      <formula>"No"</formula>
    </cfRule>
  </conditionalFormatting>
  <conditionalFormatting sqref="F43">
    <cfRule type="cellIs" dxfId="2118" priority="211" operator="equal">
      <formula>"Long-Term"</formula>
    </cfRule>
    <cfRule type="cellIs" dxfId="2117" priority="212" operator="equal">
      <formula>"Intermediate"</formula>
    </cfRule>
    <cfRule type="cellIs" dxfId="2116" priority="213" operator="equal">
      <formula>"Immediate"</formula>
    </cfRule>
  </conditionalFormatting>
  <conditionalFormatting sqref="G43">
    <cfRule type="cellIs" dxfId="2115" priority="208" operator="equal">
      <formula>"Long-Term"</formula>
    </cfRule>
    <cfRule type="cellIs" dxfId="2114" priority="209" operator="equal">
      <formula>"Intermediate"</formula>
    </cfRule>
    <cfRule type="cellIs" dxfId="2113" priority="210" operator="equal">
      <formula>"Immediate"</formula>
    </cfRule>
  </conditionalFormatting>
  <conditionalFormatting sqref="E20 E35:E49 E56:E57 E52 E61:E1048576 E2:E6">
    <cfRule type="cellIs" dxfId="2112" priority="206" operator="equal">
      <formula>"Critical"</formula>
    </cfRule>
    <cfRule type="cellIs" dxfId="2111" priority="207" operator="equal">
      <formula>"High"</formula>
    </cfRule>
  </conditionalFormatting>
  <conditionalFormatting sqref="E2:E4 E20 E35:E49 E56:E57 E52 E61:E1048576">
    <cfRule type="cellIs" dxfId="2110" priority="187" operator="equal">
      <formula>"Medium"</formula>
    </cfRule>
    <cfRule type="cellIs" dxfId="2109" priority="188" operator="equal">
      <formula>"Low"</formula>
    </cfRule>
  </conditionalFormatting>
  <conditionalFormatting sqref="H5:J5">
    <cfRule type="cellIs" dxfId="2108" priority="178" operator="equal">
      <formula>"NA"</formula>
    </cfRule>
    <cfRule type="cellIs" dxfId="2107" priority="179" operator="equal">
      <formula>"Unknown"</formula>
    </cfRule>
    <cfRule type="cellIs" dxfId="2106" priority="180" operator="equal">
      <formula>"Yes"</formula>
    </cfRule>
    <cfRule type="cellIs" dxfId="2105" priority="181" operator="equal">
      <formula>"No"</formula>
    </cfRule>
  </conditionalFormatting>
  <conditionalFormatting sqref="D5 G5">
    <cfRule type="cellIs" dxfId="2104" priority="171" operator="equal">
      <formula>"Long-Term"</formula>
    </cfRule>
    <cfRule type="cellIs" dxfId="2103" priority="172" operator="equal">
      <formula>"Intermediate"</formula>
    </cfRule>
    <cfRule type="cellIs" dxfId="2102" priority="173" operator="equal">
      <formula>"Immediate"</formula>
    </cfRule>
  </conditionalFormatting>
  <conditionalFormatting sqref="G5">
    <cfRule type="cellIs" dxfId="2101" priority="168" operator="equal">
      <formula>"Long-Term"</formula>
    </cfRule>
    <cfRule type="cellIs" dxfId="2100" priority="169" operator="equal">
      <formula>"Intermediate"</formula>
    </cfRule>
    <cfRule type="cellIs" dxfId="2099" priority="170" operator="equal">
      <formula>"Immediate"</formula>
    </cfRule>
  </conditionalFormatting>
  <conditionalFormatting sqref="C21:C34">
    <cfRule type="cellIs" dxfId="2098" priority="150" operator="equal">
      <formula>"NA"</formula>
    </cfRule>
    <cfRule type="cellIs" dxfId="2097" priority="151" operator="equal">
      <formula>"Unknown"</formula>
    </cfRule>
    <cfRule type="cellIs" dxfId="2096" priority="152" operator="equal">
      <formula>"Yes"</formula>
    </cfRule>
    <cfRule type="cellIs" dxfId="2095" priority="153" operator="equal">
      <formula>"No"</formula>
    </cfRule>
  </conditionalFormatting>
  <conditionalFormatting sqref="E13">
    <cfRule type="cellIs" dxfId="2094" priority="147" operator="equal">
      <formula>"Long-Term"</formula>
    </cfRule>
    <cfRule type="cellIs" dxfId="2093" priority="148" operator="equal">
      <formula>"Intermediate"</formula>
    </cfRule>
    <cfRule type="cellIs" dxfId="2092" priority="149" operator="equal">
      <formula>"Immediate"</formula>
    </cfRule>
  </conditionalFormatting>
  <conditionalFormatting sqref="E13">
    <cfRule type="cellIs" dxfId="2091" priority="146" operator="equal">
      <formula>"High"</formula>
    </cfRule>
  </conditionalFormatting>
  <conditionalFormatting sqref="E13">
    <cfRule type="cellIs" dxfId="2090" priority="144" operator="equal">
      <formula>"Critical"</formula>
    </cfRule>
    <cfRule type="cellIs" dxfId="2089" priority="145" operator="equal">
      <formula>"High"</formula>
    </cfRule>
  </conditionalFormatting>
  <conditionalFormatting sqref="E13 E5:E6">
    <cfRule type="cellIs" dxfId="2088" priority="141" operator="equal">
      <formula>"Medium"</formula>
    </cfRule>
    <cfRule type="cellIs" dxfId="2087" priority="142" operator="equal">
      <formula>"Low"</formula>
    </cfRule>
    <cfRule type="cellIs" dxfId="2086" priority="143" operator="equal">
      <formula>"High"</formula>
    </cfRule>
  </conditionalFormatting>
  <conditionalFormatting sqref="F21:F34">
    <cfRule type="cellIs" dxfId="2085" priority="126" operator="equal">
      <formula>"Long-Term"</formula>
    </cfRule>
    <cfRule type="cellIs" dxfId="2084" priority="127" operator="equal">
      <formula>"Intermediate"</formula>
    </cfRule>
    <cfRule type="cellIs" dxfId="2083" priority="128" operator="equal">
      <formula>"Immediate"</formula>
    </cfRule>
  </conditionalFormatting>
  <conditionalFormatting sqref="H53">
    <cfRule type="cellIs" dxfId="2082" priority="118" operator="equal">
      <formula>"Long-Term"</formula>
    </cfRule>
    <cfRule type="cellIs" dxfId="2081" priority="119" operator="equal">
      <formula>"Intermediate"</formula>
    </cfRule>
    <cfRule type="cellIs" dxfId="2080" priority="120" operator="equal">
      <formula>"Immediate"</formula>
    </cfRule>
  </conditionalFormatting>
  <conditionalFormatting sqref="E50">
    <cfRule type="cellIs" dxfId="2079" priority="116" operator="equal">
      <formula>"Critical"</formula>
    </cfRule>
    <cfRule type="cellIs" dxfId="2078" priority="117" operator="equal">
      <formula>"High"</formula>
    </cfRule>
  </conditionalFormatting>
  <conditionalFormatting sqref="E50">
    <cfRule type="cellIs" dxfId="2077" priority="114" operator="equal">
      <formula>"Medium"</formula>
    </cfRule>
    <cfRule type="cellIs" dxfId="2076" priority="115" operator="equal">
      <formula>"Low"</formula>
    </cfRule>
  </conditionalFormatting>
  <conditionalFormatting sqref="E51">
    <cfRule type="cellIs" dxfId="2075" priority="112" operator="equal">
      <formula>"Critical"</formula>
    </cfRule>
    <cfRule type="cellIs" dxfId="2074" priority="113" operator="equal">
      <formula>"High"</formula>
    </cfRule>
  </conditionalFormatting>
  <conditionalFormatting sqref="E51">
    <cfRule type="cellIs" dxfId="2073" priority="110" operator="equal">
      <formula>"Medium"</formula>
    </cfRule>
    <cfRule type="cellIs" dxfId="2072" priority="111" operator="equal">
      <formula>"Low"</formula>
    </cfRule>
  </conditionalFormatting>
  <conditionalFormatting sqref="E8 E10:E12">
    <cfRule type="cellIs" dxfId="2071" priority="107" operator="equal">
      <formula>"Long-Term"</formula>
    </cfRule>
    <cfRule type="cellIs" dxfId="2070" priority="108" operator="equal">
      <formula>"Intermediate"</formula>
    </cfRule>
    <cfRule type="cellIs" dxfId="2069" priority="109" operator="equal">
      <formula>"Immediate"</formula>
    </cfRule>
  </conditionalFormatting>
  <conditionalFormatting sqref="E8 E10:E12">
    <cfRule type="cellIs" dxfId="2068" priority="106" operator="equal">
      <formula>"High"</formula>
    </cfRule>
  </conditionalFormatting>
  <conditionalFormatting sqref="E8 E10:E12">
    <cfRule type="cellIs" dxfId="2067" priority="104" operator="equal">
      <formula>"Critical"</formula>
    </cfRule>
    <cfRule type="cellIs" dxfId="2066" priority="105" operator="equal">
      <formula>"High"</formula>
    </cfRule>
  </conditionalFormatting>
  <conditionalFormatting sqref="E8 E10:E12">
    <cfRule type="cellIs" dxfId="2065" priority="101" operator="equal">
      <formula>"Medium"</formula>
    </cfRule>
    <cfRule type="cellIs" dxfId="2064" priority="102" operator="equal">
      <formula>"Low"</formula>
    </cfRule>
    <cfRule type="cellIs" dxfId="2063" priority="103" operator="equal">
      <formula>"High"</formula>
    </cfRule>
  </conditionalFormatting>
  <conditionalFormatting sqref="E14:E19">
    <cfRule type="cellIs" dxfId="2062" priority="98" operator="equal">
      <formula>"Long-Term"</formula>
    </cfRule>
    <cfRule type="cellIs" dxfId="2061" priority="99" operator="equal">
      <formula>"Intermediate"</formula>
    </cfRule>
    <cfRule type="cellIs" dxfId="2060" priority="100" operator="equal">
      <formula>"Immediate"</formula>
    </cfRule>
  </conditionalFormatting>
  <conditionalFormatting sqref="E14:E19">
    <cfRule type="cellIs" dxfId="2059" priority="97" operator="equal">
      <formula>"High"</formula>
    </cfRule>
  </conditionalFormatting>
  <conditionalFormatting sqref="E14:E19">
    <cfRule type="cellIs" dxfId="2058" priority="95" operator="equal">
      <formula>"Critical"</formula>
    </cfRule>
    <cfRule type="cellIs" dxfId="2057" priority="96" operator="equal">
      <formula>"High"</formula>
    </cfRule>
  </conditionalFormatting>
  <conditionalFormatting sqref="E14:E19">
    <cfRule type="cellIs" dxfId="2056" priority="92" operator="equal">
      <formula>"Medium"</formula>
    </cfRule>
    <cfRule type="cellIs" dxfId="2055" priority="93" operator="equal">
      <formula>"Low"</formula>
    </cfRule>
    <cfRule type="cellIs" dxfId="2054" priority="94" operator="equal">
      <formula>"High"</formula>
    </cfRule>
  </conditionalFormatting>
  <conditionalFormatting sqref="E21:E34">
    <cfRule type="cellIs" dxfId="2053" priority="89" operator="equal">
      <formula>"Long-Term"</formula>
    </cfRule>
    <cfRule type="cellIs" dxfId="2052" priority="90" operator="equal">
      <formula>"Intermediate"</formula>
    </cfRule>
    <cfRule type="cellIs" dxfId="2051" priority="91" operator="equal">
      <formula>"Immediate"</formula>
    </cfRule>
  </conditionalFormatting>
  <conditionalFormatting sqref="E21:E34">
    <cfRule type="cellIs" dxfId="2050" priority="88" operator="equal">
      <formula>"High"</formula>
    </cfRule>
  </conditionalFormatting>
  <conditionalFormatting sqref="E21:E34">
    <cfRule type="cellIs" dxfId="2049" priority="86" operator="equal">
      <formula>"Critical"</formula>
    </cfRule>
    <cfRule type="cellIs" dxfId="2048" priority="87" operator="equal">
      <formula>"High"</formula>
    </cfRule>
  </conditionalFormatting>
  <conditionalFormatting sqref="E21:E34">
    <cfRule type="cellIs" dxfId="2047" priority="83" operator="equal">
      <formula>"Medium"</formula>
    </cfRule>
    <cfRule type="cellIs" dxfId="2046" priority="84" operator="equal">
      <formula>"Low"</formula>
    </cfRule>
    <cfRule type="cellIs" dxfId="2045" priority="85" operator="equal">
      <formula>"High"</formula>
    </cfRule>
  </conditionalFormatting>
  <conditionalFormatting sqref="E7">
    <cfRule type="cellIs" dxfId="2044" priority="59" operator="equal">
      <formula>"Long-Term"</formula>
    </cfRule>
    <cfRule type="cellIs" dxfId="2043" priority="60" operator="equal">
      <formula>"Intermediate"</formula>
    </cfRule>
    <cfRule type="cellIs" dxfId="2042" priority="61" operator="equal">
      <formula>"Immediate"</formula>
    </cfRule>
  </conditionalFormatting>
  <conditionalFormatting sqref="E7">
    <cfRule type="cellIs" dxfId="2041" priority="58" operator="equal">
      <formula>"High"</formula>
    </cfRule>
  </conditionalFormatting>
  <conditionalFormatting sqref="E7">
    <cfRule type="cellIs" dxfId="2040" priority="56" operator="equal">
      <formula>"Critical"</formula>
    </cfRule>
    <cfRule type="cellIs" dxfId="2039" priority="57" operator="equal">
      <formula>"High"</formula>
    </cfRule>
  </conditionalFormatting>
  <conditionalFormatting sqref="E7">
    <cfRule type="cellIs" dxfId="2038" priority="53" operator="equal">
      <formula>"Medium"</formula>
    </cfRule>
    <cfRule type="cellIs" dxfId="2037" priority="54" operator="equal">
      <formula>"Low"</formula>
    </cfRule>
    <cfRule type="cellIs" dxfId="2036" priority="55" operator="equal">
      <formula>"High"</formula>
    </cfRule>
  </conditionalFormatting>
  <conditionalFormatting sqref="E9">
    <cfRule type="cellIs" dxfId="2035" priority="50" operator="equal">
      <formula>"Long-Term"</formula>
    </cfRule>
    <cfRule type="cellIs" dxfId="2034" priority="51" operator="equal">
      <formula>"Intermediate"</formula>
    </cfRule>
    <cfRule type="cellIs" dxfId="2033" priority="52" operator="equal">
      <formula>"Immediate"</formula>
    </cfRule>
  </conditionalFormatting>
  <conditionalFormatting sqref="E9">
    <cfRule type="cellIs" dxfId="2032" priority="49" operator="equal">
      <formula>"High"</formula>
    </cfRule>
  </conditionalFormatting>
  <conditionalFormatting sqref="E9">
    <cfRule type="cellIs" dxfId="2031" priority="47" operator="equal">
      <formula>"Critical"</formula>
    </cfRule>
    <cfRule type="cellIs" dxfId="2030" priority="48" operator="equal">
      <formula>"High"</formula>
    </cfRule>
  </conditionalFormatting>
  <conditionalFormatting sqref="E9">
    <cfRule type="cellIs" dxfId="2029" priority="44" operator="equal">
      <formula>"Medium"</formula>
    </cfRule>
    <cfRule type="cellIs" dxfId="2028" priority="45" operator="equal">
      <formula>"Low"</formula>
    </cfRule>
    <cfRule type="cellIs" dxfId="2027" priority="46" operator="equal">
      <formula>"High"</formula>
    </cfRule>
  </conditionalFormatting>
  <conditionalFormatting sqref="H60:J60 C60:E60">
    <cfRule type="cellIs" dxfId="2026" priority="40" operator="equal">
      <formula>"NA"</formula>
    </cfRule>
    <cfRule type="cellIs" dxfId="2025" priority="41" operator="equal">
      <formula>"Unknown"</formula>
    </cfRule>
    <cfRule type="cellIs" dxfId="2024" priority="42" operator="equal">
      <formula>"Yes"</formula>
    </cfRule>
    <cfRule type="cellIs" dxfId="2023" priority="43" operator="equal">
      <formula>"No"</formula>
    </cfRule>
  </conditionalFormatting>
  <conditionalFormatting sqref="C60">
    <cfRule type="cellIs" dxfId="2022" priority="36" operator="equal">
      <formula>"NA"</formula>
    </cfRule>
    <cfRule type="cellIs" dxfId="2021" priority="37" operator="equal">
      <formula>"Unknown"</formula>
    </cfRule>
    <cfRule type="cellIs" dxfId="2020" priority="38" operator="equal">
      <formula>"Yes"</formula>
    </cfRule>
    <cfRule type="cellIs" dxfId="2019" priority="39" operator="equal">
      <formula>"No"</formula>
    </cfRule>
  </conditionalFormatting>
  <conditionalFormatting sqref="F60:G60">
    <cfRule type="cellIs" dxfId="2018" priority="33" operator="equal">
      <formula>"Long-Term"</formula>
    </cfRule>
    <cfRule type="cellIs" dxfId="2017" priority="34" operator="equal">
      <formula>"Intermediate"</formula>
    </cfRule>
    <cfRule type="cellIs" dxfId="2016" priority="35" operator="equal">
      <formula>"Immediate"</formula>
    </cfRule>
  </conditionalFormatting>
  <conditionalFormatting sqref="E60">
    <cfRule type="cellIs" dxfId="2015" priority="32" operator="equal">
      <formula>"High"</formula>
    </cfRule>
  </conditionalFormatting>
  <conditionalFormatting sqref="E60">
    <cfRule type="cellIs" dxfId="2014" priority="28" operator="equal">
      <formula>"Medium"</formula>
    </cfRule>
    <cfRule type="cellIs" dxfId="2013" priority="29" operator="equal">
      <formula>"Low"</formula>
    </cfRule>
    <cfRule type="cellIs" dxfId="2012" priority="30" operator="equal">
      <formula>"Critical"</formula>
    </cfRule>
    <cfRule type="cellIs" dxfId="2011" priority="31" operator="equal">
      <formula>"High"</formula>
    </cfRule>
  </conditionalFormatting>
  <conditionalFormatting sqref="C58:C59 H58:J59">
    <cfRule type="cellIs" dxfId="2010" priority="24" operator="equal">
      <formula>"NA"</formula>
    </cfRule>
    <cfRule type="cellIs" dxfId="2009" priority="25" operator="equal">
      <formula>"Unknown"</formula>
    </cfRule>
    <cfRule type="cellIs" dxfId="2008" priority="26" operator="equal">
      <formula>"Yes"</formula>
    </cfRule>
    <cfRule type="cellIs" dxfId="2007" priority="27" operator="equal">
      <formula>"No"</formula>
    </cfRule>
  </conditionalFormatting>
  <conditionalFormatting sqref="C58:C59">
    <cfRule type="cellIs" dxfId="2006" priority="20" operator="equal">
      <formula>"NA"</formula>
    </cfRule>
    <cfRule type="cellIs" dxfId="2005" priority="21" operator="equal">
      <formula>"Unknown"</formula>
    </cfRule>
    <cfRule type="cellIs" dxfId="2004" priority="22" operator="equal">
      <formula>"Yes"</formula>
    </cfRule>
    <cfRule type="cellIs" dxfId="2003" priority="23" operator="equal">
      <formula>"No"</formula>
    </cfRule>
  </conditionalFormatting>
  <conditionalFormatting sqref="F58:F59">
    <cfRule type="cellIs" dxfId="2002" priority="17" operator="equal">
      <formula>"Long-Term"</formula>
    </cfRule>
    <cfRule type="cellIs" dxfId="2001" priority="18" operator="equal">
      <formula>"Intermediate"</formula>
    </cfRule>
    <cfRule type="cellIs" dxfId="2000" priority="19" operator="equal">
      <formula>"Immediate"</formula>
    </cfRule>
  </conditionalFormatting>
  <conditionalFormatting sqref="G58:G59">
    <cfRule type="cellIs" dxfId="1999" priority="14" operator="equal">
      <formula>"Long-Term"</formula>
    </cfRule>
    <cfRule type="cellIs" dxfId="1998" priority="15" operator="equal">
      <formula>"Intermediate"</formula>
    </cfRule>
    <cfRule type="cellIs" dxfId="1997" priority="16" operator="equal">
      <formula>"Immediate"</formula>
    </cfRule>
  </conditionalFormatting>
  <conditionalFormatting sqref="D58:E59">
    <cfRule type="cellIs" dxfId="1996" priority="11" operator="equal">
      <formula>"Long-Term"</formula>
    </cfRule>
    <cfRule type="cellIs" dxfId="1995" priority="12" operator="equal">
      <formula>"Intermediate"</formula>
    </cfRule>
    <cfRule type="cellIs" dxfId="1994" priority="13" operator="equal">
      <formula>"Immediate"</formula>
    </cfRule>
  </conditionalFormatting>
  <conditionalFormatting sqref="E58:E59">
    <cfRule type="cellIs" dxfId="1993" priority="10" operator="equal">
      <formula>"High"</formula>
    </cfRule>
  </conditionalFormatting>
  <conditionalFormatting sqref="F58:F59">
    <cfRule type="cellIs" dxfId="1992" priority="8" operator="equal">
      <formula>"High"</formula>
    </cfRule>
    <cfRule type="cellIs" dxfId="1991" priority="9" operator="equal">
      <formula>"Critical"</formula>
    </cfRule>
  </conditionalFormatting>
  <conditionalFormatting sqref="E58:E59">
    <cfRule type="cellIs" dxfId="1990" priority="4" operator="equal">
      <formula>"Medium"</formula>
    </cfRule>
    <cfRule type="cellIs" dxfId="1989" priority="5" operator="equal">
      <formula>"Low"</formula>
    </cfRule>
    <cfRule type="cellIs" dxfId="1988" priority="6" operator="equal">
      <formula>"High"</formula>
    </cfRule>
    <cfRule type="cellIs" dxfId="1987" priority="7" operator="equal">
      <formula>"Critical"</formula>
    </cfRule>
  </conditionalFormatting>
  <conditionalFormatting sqref="J55">
    <cfRule type="cellIs" dxfId="1986" priority="1" operator="equal">
      <formula>"Long-Term"</formula>
    </cfRule>
    <cfRule type="cellIs" dxfId="1985" priority="2" operator="equal">
      <formula>"Intermediate"</formula>
    </cfRule>
    <cfRule type="cellIs" dxfId="1984" priority="3" operator="equal">
      <formula>"Immediate"</formula>
    </cfRule>
  </conditionalFormatting>
  <dataValidations count="3">
    <dataValidation type="list" allowBlank="1" showInputMessage="1" showErrorMessage="1" sqref="C21:C34 C5:C19" xr:uid="{0913A5A3-093A-4996-BB7D-B8939F18A780}">
      <formula1>"Yes, No, NA, Unknown"</formula1>
    </dataValidation>
    <dataValidation type="list" allowBlank="1" showInputMessage="1" showErrorMessage="1" sqref="E21:E34 E5:E19" xr:uid="{43230C26-203E-4359-AE96-68DA55E21A03}">
      <formula1>"High, Medium, Low"</formula1>
    </dataValidation>
    <dataValidation type="list" allowBlank="1" showInputMessage="1" showErrorMessage="1" sqref="F21:F34 F5:F19" xr:uid="{5C771007-ED2F-474D-B6CC-B79430957521}">
      <formula1>"Immediate, Intermediate, Long-Term"</formula1>
    </dataValidation>
  </dataValidations>
  <hyperlinks>
    <hyperlink ref="L6" r:id="rId1" xr:uid="{E3865FED-68B1-489B-84B4-D1237291E49F}"/>
    <hyperlink ref="L7" r:id="rId2" xr:uid="{E8C56F7F-3D11-41F0-B992-ACCAE40AA3D0}"/>
    <hyperlink ref="L8" r:id="rId3" xr:uid="{E4C76B96-FAB5-4A1F-A1AC-FBA33D8B8979}"/>
    <hyperlink ref="L9" r:id="rId4" xr:uid="{13852E8A-B3B2-4261-890A-E1A42CAF042B}"/>
    <hyperlink ref="L13" r:id="rId5" xr:uid="{3581AD71-4337-4865-88B5-EA40B225E47B}"/>
    <hyperlink ref="L16" r:id="rId6" xr:uid="{7C912EB7-7298-480B-93C8-6B11EA5D4D49}"/>
    <hyperlink ref="L17" r:id="rId7" xr:uid="{9F2E8348-0AA0-4254-A851-5226B3EF79D6}"/>
    <hyperlink ref="L18" r:id="rId8" xr:uid="{203145C8-21F9-4C54-923C-67AE54071811}"/>
    <hyperlink ref="L19" r:id="rId9" xr:uid="{B61465B3-C937-43AB-BF9F-1C867958E9A8}"/>
    <hyperlink ref="M21" r:id="rId10" display="5.E.10_x000a_Biological Infestations," xr:uid="{0041D98C-A6CE-44C5-BFAE-4021E593DD37}"/>
    <hyperlink ref="M22" r:id="rId11" display="5.E.10_x000a_Biological Infestations," xr:uid="{54ACC17B-BF24-4DAA-BCC6-AA6FBF9F60D1}"/>
    <hyperlink ref="M23" r:id="rId12" display="5.E.10_x000a_Biological Infestations," xr:uid="{E267BC9A-A08D-49DA-BD69-2F5E4FB46500}"/>
    <hyperlink ref="M24" r:id="rId13" display="5.E.10_x000a_Biological Infestations," xr:uid="{2A3FB2D2-98D6-489F-B1D7-62F6C2142832}"/>
    <hyperlink ref="M25" r:id="rId14" display="5.E.10_x000a_Biological Infestations," xr:uid="{30AD7C5C-08F2-4192-BBA9-A9ACFC4D4553}"/>
    <hyperlink ref="M26" r:id="rId15" display="5.E.10_x000a_Biological Infestations," xr:uid="{95B351B8-1F9D-4FB0-88F6-03C6DFD9C1FC}"/>
    <hyperlink ref="M27" r:id="rId16" display="5.E.10_x000a_Biological Infestations," xr:uid="{02E0665C-117F-4933-A206-6D3CBF652EA8}"/>
    <hyperlink ref="M28" r:id="rId17" display="5.E.10_x000a_Biological Infestations," xr:uid="{3E63B451-4096-4094-B3A7-DD91EC42D0E9}"/>
    <hyperlink ref="M29" r:id="rId18" display="5.E.10_x000a_Biological Infestations," xr:uid="{0030E6A1-7C7D-4671-A55D-B8172673A355}"/>
    <hyperlink ref="M30" r:id="rId19" display="5.E.10_x000a_Biological Infestations," xr:uid="{2BDCA4EC-B7B2-45D5-B8CA-8451103618C9}"/>
    <hyperlink ref="M31" r:id="rId20" display="5.E.10_x000a_Biological Infestations," xr:uid="{BC823B07-F566-42A7-AE1E-079C10F15F91}"/>
    <hyperlink ref="M32" r:id="rId21" display="5.E.10_x000a_Biological Infestations," xr:uid="{AE64E87F-6143-47A5-A024-B75F813961A7}"/>
    <hyperlink ref="M33" r:id="rId22" display="5.E.10_x000a_Biological Infestations," xr:uid="{732008B0-2FA8-46DB-A9D7-49D64F47F269}"/>
    <hyperlink ref="M14" r:id="rId23" display="5.E.10_x000a_Biological Infestations," xr:uid="{8EBDA08B-E03D-4BC6-8432-3FA715046256}"/>
    <hyperlink ref="M13" r:id="rId24" display="5.E.10_x000a_Biological Infestations," xr:uid="{36B62C06-AF75-4D53-B98A-3C49B5B3CBE8}"/>
    <hyperlink ref="M12" r:id="rId25" display="5.E.10_x000a_Biological Infestations," xr:uid="{2FDD1B76-E382-4C74-AA41-3F0D57D64503}"/>
    <hyperlink ref="M10" r:id="rId26" display="5.E.10_x000a_Biological Infestations," xr:uid="{B2C80C6A-CAE9-4B97-9EE9-CA7AA80E757B}"/>
    <hyperlink ref="M9" r:id="rId27" display="5.E.10_x000a_Biological Infestations," xr:uid="{2F4000E5-89B1-4B3A-A419-57A96C393861}"/>
    <hyperlink ref="M11" r:id="rId28" display="5.E.10_x000a_Biological Infestations," xr:uid="{20724001-A71F-4731-95F3-3D18E36AC4CD}"/>
    <hyperlink ref="M8" r:id="rId29" display="5.E.10_x000a_Biological Infestations," xr:uid="{4DCAC91D-FE6C-42C3-8532-EF9E32A7DFBF}"/>
    <hyperlink ref="M7" r:id="rId30" display="5.E.10_x000a_Biological Infestations," xr:uid="{56F52621-CF23-437E-BBE5-C9153A752861}"/>
    <hyperlink ref="M6" r:id="rId31" display="5.E.10_x000a_Biological Infestations," xr:uid="{DA531954-3C23-4B47-8084-A8C49A47B2F1}"/>
    <hyperlink ref="M5" r:id="rId32" display="5.E.10_x000a_Biological Infestations," xr:uid="{466279B5-40A5-463B-9117-BC8874639124}"/>
    <hyperlink ref="M15" r:id="rId33" xr:uid="{61F00785-9557-4D5C-8B83-63965AA52CD2}"/>
    <hyperlink ref="M16" r:id="rId34" xr:uid="{5318B2BD-A65B-45C1-A78F-925337EE5B29}"/>
    <hyperlink ref="M17" r:id="rId35" xr:uid="{E3CA6793-DB28-43E0-8162-7594EC2CB7A4}"/>
    <hyperlink ref="M19" r:id="rId36" xr:uid="{F5AA97E8-C2DA-4F5A-A2F6-3CA804DEF72B}"/>
    <hyperlink ref="M18" r:id="rId37" xr:uid="{CAA6B157-F887-4B72-8224-B6034877540A}"/>
  </hyperlinks>
  <pageMargins left="0.7" right="0.7" top="0.75" bottom="0.75" header="0.3" footer="0.3"/>
  <pageSetup orientation="portrait" horizontalDpi="1200" verticalDpi="1200" r:id="rId3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7E054-25E4-442A-A5F6-6CB620342DE5}">
  <sheetPr codeName="Sheet7"/>
  <dimension ref="A1:O58"/>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46" customWidth="1"/>
    <col min="2" max="2" width="91" style="16" customWidth="1"/>
    <col min="3" max="3" width="8.1796875" style="16" customWidth="1"/>
    <col min="4" max="4" width="29.81640625" style="16" customWidth="1"/>
    <col min="5" max="5" width="9.08984375" style="23" customWidth="1"/>
    <col min="6" max="6" width="11.08984375" style="16" customWidth="1"/>
    <col min="7" max="7" width="14.1796875" style="16" customWidth="1"/>
    <col min="8" max="8" width="9.54296875" style="1" bestFit="1" customWidth="1"/>
    <col min="9" max="9" width="11.6328125" style="1" bestFit="1" customWidth="1"/>
    <col min="10" max="10" width="8.08984375" bestFit="1" customWidth="1"/>
    <col min="11" max="11" width="29" style="23" customWidth="1"/>
    <col min="12" max="12" width="8.90625" style="23"/>
    <col min="13" max="13" width="22.81640625" style="23" bestFit="1" customWidth="1"/>
    <col min="14" max="14" width="22.90625" style="16" bestFit="1" customWidth="1"/>
    <col min="15" max="16384" width="8.90625" style="16"/>
  </cols>
  <sheetData>
    <row r="1" spans="1:14" s="13" customFormat="1" ht="28.75" customHeight="1" thickBot="1" x14ac:dyDescent="0.4">
      <c r="B1" s="617" t="s">
        <v>435</v>
      </c>
      <c r="C1" s="486"/>
      <c r="D1" s="486"/>
      <c r="E1" s="486"/>
      <c r="F1" s="486"/>
      <c r="G1" s="486"/>
      <c r="H1" s="486"/>
      <c r="I1" s="486"/>
      <c r="J1" s="486"/>
      <c r="K1" s="486"/>
      <c r="L1" s="486"/>
      <c r="M1" s="486"/>
      <c r="N1" s="487"/>
    </row>
    <row r="2" spans="1:14" s="32" customFormat="1" ht="12.65" customHeight="1" thickBot="1" x14ac:dyDescent="0.35">
      <c r="A2" s="618" t="s">
        <v>361</v>
      </c>
      <c r="B2" s="419" t="s">
        <v>486</v>
      </c>
      <c r="C2" s="420" t="s">
        <v>77</v>
      </c>
      <c r="D2" s="600" t="s">
        <v>76</v>
      </c>
      <c r="E2" s="601"/>
      <c r="F2" s="601"/>
      <c r="G2" s="601"/>
      <c r="H2" s="601"/>
      <c r="I2" s="601"/>
      <c r="J2" s="602"/>
      <c r="K2" s="588" t="s">
        <v>172</v>
      </c>
      <c r="L2" s="608" t="s">
        <v>75</v>
      </c>
      <c r="M2" s="613"/>
      <c r="N2" s="609"/>
    </row>
    <row r="3" spans="1:14" s="32" customFormat="1" ht="46.5" thickBot="1" x14ac:dyDescent="0.35">
      <c r="A3" s="619"/>
      <c r="B3" s="422" t="str">
        <f>_xlfn.CONCAT("Facility Name: ",'Cover Sheet'!C48)</f>
        <v xml:space="preserve">Facility Name: </v>
      </c>
      <c r="C3" s="421" t="s">
        <v>78</v>
      </c>
      <c r="D3" s="138" t="s">
        <v>177</v>
      </c>
      <c r="E3" s="138" t="s">
        <v>181</v>
      </c>
      <c r="F3" s="138" t="s">
        <v>183</v>
      </c>
      <c r="G3" s="138" t="s">
        <v>178</v>
      </c>
      <c r="H3" s="138" t="s">
        <v>179</v>
      </c>
      <c r="I3" s="139" t="s">
        <v>180</v>
      </c>
      <c r="J3" s="68" t="s">
        <v>51</v>
      </c>
      <c r="K3" s="589"/>
      <c r="L3" s="248" t="s">
        <v>238</v>
      </c>
      <c r="M3" s="248" t="s">
        <v>371</v>
      </c>
      <c r="N3" s="250" t="s">
        <v>372</v>
      </c>
    </row>
    <row r="4" spans="1:14" s="12" customFormat="1" ht="15" thickBot="1" x14ac:dyDescent="0.4">
      <c r="A4" s="49"/>
      <c r="B4" s="614" t="s">
        <v>94</v>
      </c>
      <c r="C4" s="615"/>
      <c r="D4" s="615"/>
      <c r="E4" s="615"/>
      <c r="F4" s="615"/>
      <c r="G4" s="615"/>
      <c r="H4" s="615"/>
      <c r="I4" s="615"/>
      <c r="J4" s="615"/>
      <c r="K4" s="615"/>
      <c r="L4" s="615"/>
      <c r="M4" s="615"/>
      <c r="N4" s="616"/>
    </row>
    <row r="5" spans="1:14" ht="27" customHeight="1" thickBot="1" x14ac:dyDescent="0.4">
      <c r="A5" s="226">
        <v>1</v>
      </c>
      <c r="B5" s="223" t="s">
        <v>327</v>
      </c>
      <c r="C5" s="282"/>
      <c r="D5" s="389"/>
      <c r="E5" s="238" t="str">
        <f t="shared" ref="E5:E6" si="0">IF(C5="No","Critical","")</f>
        <v/>
      </c>
      <c r="F5" s="284"/>
      <c r="G5" s="380"/>
      <c r="H5" s="396"/>
      <c r="I5" s="396"/>
      <c r="J5" s="479"/>
      <c r="K5" s="311"/>
      <c r="L5" s="179" t="s">
        <v>7</v>
      </c>
      <c r="M5" s="434" t="s">
        <v>685</v>
      </c>
      <c r="N5" s="445"/>
    </row>
    <row r="6" spans="1:14" ht="27.65" customHeight="1" thickBot="1" x14ac:dyDescent="0.4">
      <c r="A6" s="239">
        <v>2</v>
      </c>
      <c r="B6" s="233" t="s">
        <v>274</v>
      </c>
      <c r="C6" s="310"/>
      <c r="D6" s="393"/>
      <c r="E6" s="237" t="str">
        <f t="shared" si="0"/>
        <v/>
      </c>
      <c r="F6" s="395"/>
      <c r="G6" s="387"/>
      <c r="H6" s="397"/>
      <c r="I6" s="397"/>
      <c r="J6" s="480"/>
      <c r="K6" s="312"/>
      <c r="L6" s="240"/>
      <c r="M6" s="434" t="s">
        <v>686</v>
      </c>
      <c r="N6" s="446" t="s">
        <v>649</v>
      </c>
    </row>
    <row r="7" spans="1:14" ht="25.5" thickBot="1" x14ac:dyDescent="0.4">
      <c r="A7" s="226">
        <v>3</v>
      </c>
      <c r="B7" s="221" t="s">
        <v>275</v>
      </c>
      <c r="C7" s="286"/>
      <c r="D7" s="390"/>
      <c r="E7" s="288"/>
      <c r="F7" s="288"/>
      <c r="G7" s="382"/>
      <c r="H7" s="398"/>
      <c r="I7" s="398"/>
      <c r="J7" s="478"/>
      <c r="K7" s="307"/>
      <c r="L7" s="140"/>
      <c r="M7" s="434" t="s">
        <v>685</v>
      </c>
      <c r="N7" s="442"/>
    </row>
    <row r="8" spans="1:14" ht="25.5" thickBot="1" x14ac:dyDescent="0.4">
      <c r="A8" s="226">
        <v>4</v>
      </c>
      <c r="B8" s="233" t="s">
        <v>220</v>
      </c>
      <c r="C8" s="286"/>
      <c r="D8" s="390"/>
      <c r="E8" s="288"/>
      <c r="F8" s="288"/>
      <c r="G8" s="382"/>
      <c r="H8" s="398"/>
      <c r="I8" s="398"/>
      <c r="J8" s="478"/>
      <c r="K8" s="307"/>
      <c r="L8" s="140"/>
      <c r="M8" s="434" t="s">
        <v>650</v>
      </c>
      <c r="N8" s="442"/>
    </row>
    <row r="9" spans="1:14" ht="25.5" thickBot="1" x14ac:dyDescent="0.4">
      <c r="A9" s="226">
        <v>5</v>
      </c>
      <c r="B9" s="233" t="s">
        <v>221</v>
      </c>
      <c r="C9" s="286"/>
      <c r="D9" s="391"/>
      <c r="E9" s="288"/>
      <c r="F9" s="288"/>
      <c r="G9" s="382"/>
      <c r="H9" s="398"/>
      <c r="I9" s="398"/>
      <c r="J9" s="478"/>
      <c r="K9" s="307"/>
      <c r="L9" s="140"/>
      <c r="M9" s="434" t="s">
        <v>644</v>
      </c>
      <c r="N9" s="442"/>
    </row>
    <row r="10" spans="1:14" ht="25.5" thickBot="1" x14ac:dyDescent="0.4">
      <c r="A10" s="239">
        <v>6</v>
      </c>
      <c r="B10" s="233" t="s">
        <v>222</v>
      </c>
      <c r="C10" s="286"/>
      <c r="D10" s="390"/>
      <c r="E10" s="288"/>
      <c r="F10" s="288"/>
      <c r="G10" s="382"/>
      <c r="H10" s="398"/>
      <c r="I10" s="398"/>
      <c r="J10" s="478"/>
      <c r="K10" s="307"/>
      <c r="L10" s="140"/>
      <c r="M10" s="434" t="s">
        <v>651</v>
      </c>
      <c r="N10" s="442"/>
    </row>
    <row r="11" spans="1:14" ht="25.5" thickBot="1" x14ac:dyDescent="0.4">
      <c r="A11" s="239">
        <v>7</v>
      </c>
      <c r="B11" s="233" t="s">
        <v>223</v>
      </c>
      <c r="C11" s="286"/>
      <c r="D11" s="390"/>
      <c r="E11" s="288"/>
      <c r="F11" s="288"/>
      <c r="G11" s="382"/>
      <c r="H11" s="398"/>
      <c r="I11" s="398"/>
      <c r="J11" s="478"/>
      <c r="K11" s="307"/>
      <c r="L11" s="140"/>
      <c r="M11" s="434" t="s">
        <v>687</v>
      </c>
      <c r="N11" s="442"/>
    </row>
    <row r="12" spans="1:14" ht="25.5" thickBot="1" x14ac:dyDescent="0.4">
      <c r="A12" s="239">
        <v>8</v>
      </c>
      <c r="B12" s="233" t="s">
        <v>205</v>
      </c>
      <c r="C12" s="286"/>
      <c r="D12" s="390"/>
      <c r="E12" s="288"/>
      <c r="F12" s="288"/>
      <c r="G12" s="382"/>
      <c r="H12" s="398"/>
      <c r="I12" s="398"/>
      <c r="J12" s="478"/>
      <c r="K12" s="307"/>
      <c r="L12" s="140"/>
      <c r="M12" s="434" t="s">
        <v>687</v>
      </c>
      <c r="N12" s="442"/>
    </row>
    <row r="13" spans="1:14" ht="25.5" thickBot="1" x14ac:dyDescent="0.4">
      <c r="A13" s="239">
        <v>9</v>
      </c>
      <c r="B13" s="233" t="s">
        <v>495</v>
      </c>
      <c r="C13" s="286"/>
      <c r="D13" s="390"/>
      <c r="E13" s="288"/>
      <c r="F13" s="288"/>
      <c r="G13" s="382"/>
      <c r="H13" s="398"/>
      <c r="I13" s="398"/>
      <c r="J13" s="478"/>
      <c r="K13" s="307"/>
      <c r="L13" s="140"/>
      <c r="M13" s="434" t="s">
        <v>687</v>
      </c>
      <c r="N13" s="442"/>
    </row>
    <row r="14" spans="1:14" ht="25.5" thickBot="1" x14ac:dyDescent="0.4">
      <c r="A14" s="239">
        <v>10</v>
      </c>
      <c r="B14" s="223" t="s">
        <v>277</v>
      </c>
      <c r="C14" s="286"/>
      <c r="D14" s="390"/>
      <c r="E14" s="288"/>
      <c r="F14" s="288"/>
      <c r="G14" s="382"/>
      <c r="H14" s="398"/>
      <c r="I14" s="398"/>
      <c r="J14" s="478"/>
      <c r="K14" s="309"/>
      <c r="L14" s="146"/>
      <c r="M14" s="434" t="s">
        <v>687</v>
      </c>
      <c r="N14" s="442"/>
    </row>
    <row r="15" spans="1:14" ht="25.5" thickBot="1" x14ac:dyDescent="0.4">
      <c r="A15" s="239">
        <v>11</v>
      </c>
      <c r="B15" s="233" t="s">
        <v>206</v>
      </c>
      <c r="C15" s="286"/>
      <c r="D15" s="390"/>
      <c r="E15" s="288"/>
      <c r="F15" s="288"/>
      <c r="G15" s="382"/>
      <c r="H15" s="383"/>
      <c r="I15" s="383"/>
      <c r="J15" s="463"/>
      <c r="K15" s="307"/>
      <c r="L15" s="140"/>
      <c r="M15" s="434" t="s">
        <v>687</v>
      </c>
      <c r="N15" s="442"/>
    </row>
    <row r="16" spans="1:14" ht="25.5" thickBot="1" x14ac:dyDescent="0.4">
      <c r="A16" s="239">
        <v>12</v>
      </c>
      <c r="B16" s="233" t="s">
        <v>483</v>
      </c>
      <c r="C16" s="286"/>
      <c r="D16" s="390"/>
      <c r="E16" s="288"/>
      <c r="F16" s="288"/>
      <c r="G16" s="382"/>
      <c r="H16" s="382"/>
      <c r="I16" s="382"/>
      <c r="J16" s="461"/>
      <c r="K16" s="308"/>
      <c r="L16" s="140"/>
      <c r="M16" s="434" t="s">
        <v>652</v>
      </c>
      <c r="N16" s="442"/>
    </row>
    <row r="17" spans="1:14" ht="25.5" thickBot="1" x14ac:dyDescent="0.4">
      <c r="A17" s="239">
        <v>13</v>
      </c>
      <c r="B17" s="233" t="s">
        <v>224</v>
      </c>
      <c r="C17" s="286"/>
      <c r="D17" s="390"/>
      <c r="E17" s="288"/>
      <c r="F17" s="288"/>
      <c r="G17" s="382"/>
      <c r="H17" s="383"/>
      <c r="I17" s="383"/>
      <c r="J17" s="463"/>
      <c r="K17" s="307"/>
      <c r="L17" s="140"/>
      <c r="M17" s="434" t="s">
        <v>653</v>
      </c>
      <c r="N17" s="442"/>
    </row>
    <row r="18" spans="1:14" ht="25.5" thickBot="1" x14ac:dyDescent="0.4">
      <c r="A18" s="239">
        <v>14</v>
      </c>
      <c r="B18" s="233" t="s">
        <v>203</v>
      </c>
      <c r="C18" s="286"/>
      <c r="D18" s="390"/>
      <c r="E18" s="288"/>
      <c r="F18" s="288"/>
      <c r="G18" s="382"/>
      <c r="H18" s="383"/>
      <c r="I18" s="383"/>
      <c r="J18" s="463"/>
      <c r="K18" s="307"/>
      <c r="L18" s="140"/>
      <c r="M18" s="434" t="s">
        <v>653</v>
      </c>
      <c r="N18" s="442"/>
    </row>
    <row r="19" spans="1:14" ht="25.5" thickBot="1" x14ac:dyDescent="0.4">
      <c r="A19" s="239">
        <v>15</v>
      </c>
      <c r="B19" s="233" t="s">
        <v>204</v>
      </c>
      <c r="C19" s="286"/>
      <c r="D19" s="390"/>
      <c r="E19" s="288"/>
      <c r="F19" s="288"/>
      <c r="G19" s="382"/>
      <c r="H19" s="383"/>
      <c r="I19" s="383"/>
      <c r="J19" s="463"/>
      <c r="K19" s="307"/>
      <c r="L19" s="140"/>
      <c r="M19" s="434" t="s">
        <v>653</v>
      </c>
      <c r="N19" s="442"/>
    </row>
    <row r="20" spans="1:14" ht="25.5" thickBot="1" x14ac:dyDescent="0.4">
      <c r="A20" s="239">
        <v>16</v>
      </c>
      <c r="B20" s="233" t="s">
        <v>484</v>
      </c>
      <c r="C20" s="286"/>
      <c r="D20" s="390"/>
      <c r="E20" s="288"/>
      <c r="F20" s="288"/>
      <c r="G20" s="382"/>
      <c r="H20" s="382"/>
      <c r="I20" s="382"/>
      <c r="J20" s="461"/>
      <c r="K20" s="307"/>
      <c r="L20" s="140"/>
      <c r="M20" s="434" t="s">
        <v>653</v>
      </c>
      <c r="N20" s="442"/>
    </row>
    <row r="21" spans="1:14" ht="26.5" thickBot="1" x14ac:dyDescent="0.4">
      <c r="A21" s="239">
        <v>17</v>
      </c>
      <c r="B21" s="222" t="s">
        <v>496</v>
      </c>
      <c r="C21" s="286"/>
      <c r="D21" s="390"/>
      <c r="E21" s="288"/>
      <c r="F21" s="288"/>
      <c r="G21" s="382"/>
      <c r="H21" s="383"/>
      <c r="I21" s="383"/>
      <c r="J21" s="463"/>
      <c r="K21" s="307"/>
      <c r="L21" s="175" t="s">
        <v>18</v>
      </c>
      <c r="M21" s="434" t="s">
        <v>653</v>
      </c>
      <c r="N21" s="442"/>
    </row>
    <row r="22" spans="1:14" ht="25.5" thickBot="1" x14ac:dyDescent="0.4">
      <c r="A22" s="239">
        <v>18</v>
      </c>
      <c r="B22" s="233" t="s">
        <v>497</v>
      </c>
      <c r="C22" s="286"/>
      <c r="D22" s="390"/>
      <c r="E22" s="288"/>
      <c r="F22" s="288"/>
      <c r="G22" s="382"/>
      <c r="H22" s="383"/>
      <c r="I22" s="383"/>
      <c r="J22" s="463"/>
      <c r="K22" s="307"/>
      <c r="L22" s="140"/>
      <c r="M22" s="434" t="s">
        <v>654</v>
      </c>
      <c r="N22" s="442"/>
    </row>
    <row r="23" spans="1:14" ht="26.5" thickBot="1" x14ac:dyDescent="0.4">
      <c r="A23" s="239">
        <v>19</v>
      </c>
      <c r="B23" s="233" t="s">
        <v>230</v>
      </c>
      <c r="C23" s="286"/>
      <c r="D23" s="390"/>
      <c r="E23" s="288"/>
      <c r="F23" s="288"/>
      <c r="G23" s="383"/>
      <c r="H23" s="382"/>
      <c r="I23" s="382"/>
      <c r="J23" s="461"/>
      <c r="K23" s="307"/>
      <c r="L23" s="140"/>
      <c r="M23" s="434" t="s">
        <v>652</v>
      </c>
      <c r="N23" s="442"/>
    </row>
    <row r="24" spans="1:14" ht="25.5" thickBot="1" x14ac:dyDescent="0.4">
      <c r="A24" s="239">
        <v>20</v>
      </c>
      <c r="B24" s="233" t="s">
        <v>231</v>
      </c>
      <c r="C24" s="286"/>
      <c r="D24" s="390"/>
      <c r="E24" s="288"/>
      <c r="F24" s="288"/>
      <c r="G24" s="382"/>
      <c r="H24" s="383"/>
      <c r="I24" s="383"/>
      <c r="J24" s="463"/>
      <c r="K24" s="307"/>
      <c r="L24" s="140"/>
      <c r="M24" s="434" t="s">
        <v>652</v>
      </c>
      <c r="N24" s="442"/>
    </row>
    <row r="25" spans="1:14" ht="25.5" thickBot="1" x14ac:dyDescent="0.4">
      <c r="A25" s="239">
        <v>21</v>
      </c>
      <c r="B25" s="233" t="s">
        <v>276</v>
      </c>
      <c r="C25" s="286"/>
      <c r="D25" s="390"/>
      <c r="E25" s="288"/>
      <c r="F25" s="288"/>
      <c r="G25" s="382"/>
      <c r="H25" s="383"/>
      <c r="I25" s="383"/>
      <c r="J25" s="463"/>
      <c r="K25" s="307"/>
      <c r="L25" s="140"/>
      <c r="M25" s="434" t="s">
        <v>655</v>
      </c>
      <c r="N25" s="442"/>
    </row>
    <row r="26" spans="1:14" ht="25.5" thickBot="1" x14ac:dyDescent="0.4">
      <c r="A26" s="239">
        <v>22</v>
      </c>
      <c r="B26" s="233" t="s">
        <v>228</v>
      </c>
      <c r="C26" s="286"/>
      <c r="D26" s="390"/>
      <c r="E26" s="288"/>
      <c r="F26" s="288"/>
      <c r="G26" s="382"/>
      <c r="H26" s="383"/>
      <c r="I26" s="383"/>
      <c r="J26" s="463"/>
      <c r="K26" s="307"/>
      <c r="L26" s="140"/>
      <c r="M26" s="434" t="s">
        <v>656</v>
      </c>
      <c r="N26" s="442"/>
    </row>
    <row r="27" spans="1:14" ht="25.5" thickBot="1" x14ac:dyDescent="0.4">
      <c r="A27" s="239">
        <v>23</v>
      </c>
      <c r="B27" s="233" t="s">
        <v>229</v>
      </c>
      <c r="C27" s="286"/>
      <c r="D27" s="391"/>
      <c r="E27" s="288"/>
      <c r="F27" s="288"/>
      <c r="G27" s="383"/>
      <c r="H27" s="383"/>
      <c r="I27" s="383"/>
      <c r="J27" s="463"/>
      <c r="K27" s="307"/>
      <c r="L27" s="140"/>
      <c r="M27" s="434" t="s">
        <v>657</v>
      </c>
      <c r="N27" s="442"/>
    </row>
    <row r="28" spans="1:14" ht="38" thickBot="1" x14ac:dyDescent="0.4">
      <c r="A28" s="239">
        <v>24</v>
      </c>
      <c r="B28" s="222" t="s">
        <v>485</v>
      </c>
      <c r="C28" s="286"/>
      <c r="D28" s="390"/>
      <c r="E28" s="288"/>
      <c r="F28" s="288"/>
      <c r="G28" s="382"/>
      <c r="H28" s="383"/>
      <c r="I28" s="383"/>
      <c r="J28" s="463"/>
      <c r="K28" s="307"/>
      <c r="L28" s="140"/>
      <c r="M28" s="434" t="s">
        <v>688</v>
      </c>
      <c r="N28" s="431" t="s">
        <v>689</v>
      </c>
    </row>
    <row r="29" spans="1:14" x14ac:dyDescent="0.35">
      <c r="D29" s="6"/>
      <c r="E29" s="89"/>
      <c r="G29" s="6"/>
      <c r="H29" s="33"/>
      <c r="I29" s="33"/>
      <c r="J29" s="36"/>
    </row>
    <row r="30" spans="1:14" x14ac:dyDescent="0.35">
      <c r="C30" s="23"/>
      <c r="D30" s="6"/>
      <c r="E30" s="89"/>
      <c r="G30" s="6"/>
      <c r="H30" s="33"/>
      <c r="I30" s="33"/>
      <c r="J30" s="36"/>
    </row>
    <row r="31" spans="1:14" x14ac:dyDescent="0.35">
      <c r="B31" s="151" t="s">
        <v>475</v>
      </c>
      <c r="C31" s="143"/>
      <c r="D31" s="6"/>
      <c r="E31" s="89"/>
      <c r="G31" s="6"/>
      <c r="H31" s="33"/>
      <c r="I31" s="33"/>
      <c r="J31" s="36"/>
    </row>
    <row r="32" spans="1:14" x14ac:dyDescent="0.35">
      <c r="B32" s="37" t="s">
        <v>84</v>
      </c>
      <c r="C32" s="42">
        <f>COUNTIF(C5:C29,"Yes")</f>
        <v>0</v>
      </c>
      <c r="D32" s="6"/>
      <c r="E32" s="89"/>
      <c r="G32" s="6"/>
      <c r="H32" s="33"/>
      <c r="I32" s="33"/>
      <c r="J32" s="36"/>
    </row>
    <row r="33" spans="2:10" x14ac:dyDescent="0.35">
      <c r="B33" s="37" t="s">
        <v>85</v>
      </c>
      <c r="C33" s="42">
        <f>COUNTIF(C5:C29,"No")</f>
        <v>0</v>
      </c>
      <c r="D33" s="6"/>
      <c r="E33" s="89"/>
      <c r="G33" s="6"/>
      <c r="H33" s="33"/>
      <c r="I33" s="33"/>
      <c r="J33" s="36"/>
    </row>
    <row r="34" spans="2:10" x14ac:dyDescent="0.35">
      <c r="B34" s="37" t="s">
        <v>86</v>
      </c>
      <c r="C34" s="42">
        <f>COUNTIF(C5:C29,"NA")</f>
        <v>0</v>
      </c>
      <c r="D34" s="6"/>
      <c r="E34" s="89"/>
      <c r="G34" s="6"/>
      <c r="H34" s="33"/>
      <c r="I34" s="33"/>
      <c r="J34" s="36"/>
    </row>
    <row r="35" spans="2:10" x14ac:dyDescent="0.35">
      <c r="B35" s="37" t="s">
        <v>87</v>
      </c>
      <c r="C35" s="43">
        <f>COUNTIF(C5:C29,"Unknown")</f>
        <v>0</v>
      </c>
      <c r="D35" s="6"/>
      <c r="E35" s="89"/>
      <c r="G35" s="6"/>
      <c r="H35" s="33"/>
      <c r="I35" s="33"/>
      <c r="J35" s="36"/>
    </row>
    <row r="36" spans="2:10" x14ac:dyDescent="0.35">
      <c r="D36" s="6"/>
      <c r="E36" s="89"/>
      <c r="G36" s="6"/>
      <c r="H36" s="33"/>
      <c r="I36" s="33"/>
      <c r="J36" s="36"/>
    </row>
    <row r="37" spans="2:10" x14ac:dyDescent="0.35">
      <c r="B37" s="151" t="s">
        <v>296</v>
      </c>
      <c r="C37" s="142"/>
      <c r="D37" s="142"/>
      <c r="E37" s="143"/>
      <c r="G37" s="6"/>
      <c r="H37" s="33"/>
      <c r="I37" s="33"/>
      <c r="J37" s="36"/>
    </row>
    <row r="38" spans="2:10" x14ac:dyDescent="0.35">
      <c r="B38" s="603" t="s">
        <v>292</v>
      </c>
      <c r="C38" s="603"/>
      <c r="D38" s="603"/>
      <c r="E38" s="100">
        <f>COUNTIF(E5:E29,"Critical")</f>
        <v>0</v>
      </c>
      <c r="G38" s="6"/>
      <c r="H38" s="33"/>
      <c r="I38" s="33"/>
      <c r="J38" s="36"/>
    </row>
    <row r="39" spans="2:10" x14ac:dyDescent="0.35">
      <c r="B39" s="605" t="s">
        <v>293</v>
      </c>
      <c r="C39" s="606"/>
      <c r="D39" s="607"/>
      <c r="E39" s="106">
        <f>COUNTIF(E5:E29,"High")</f>
        <v>0</v>
      </c>
      <c r="G39" s="6"/>
      <c r="H39" s="33"/>
      <c r="I39" s="33"/>
      <c r="J39" s="36"/>
    </row>
    <row r="40" spans="2:10" x14ac:dyDescent="0.35">
      <c r="B40" s="604" t="s">
        <v>294</v>
      </c>
      <c r="C40" s="604"/>
      <c r="D40" s="604"/>
      <c r="E40" s="98">
        <f>COUNTIF(E5:E29,"Medium")</f>
        <v>0</v>
      </c>
      <c r="G40" s="6"/>
      <c r="H40" s="33"/>
      <c r="I40" s="33"/>
      <c r="J40" s="36"/>
    </row>
    <row r="41" spans="2:10" x14ac:dyDescent="0.35">
      <c r="B41" s="596" t="s">
        <v>295</v>
      </c>
      <c r="C41" s="596"/>
      <c r="D41" s="596"/>
      <c r="E41" s="99">
        <f>COUNTIF(E5:E29,"Low")</f>
        <v>0</v>
      </c>
      <c r="G41" s="6"/>
      <c r="H41" s="33"/>
      <c r="I41" s="33"/>
      <c r="J41" s="36"/>
    </row>
    <row r="42" spans="2:10" x14ac:dyDescent="0.35">
      <c r="D42" s="6"/>
      <c r="E42" s="89"/>
      <c r="G42" s="6"/>
      <c r="H42" s="33"/>
      <c r="I42" s="33"/>
      <c r="J42" s="36"/>
    </row>
    <row r="43" spans="2:10" x14ac:dyDescent="0.35">
      <c r="B43" s="151" t="s">
        <v>291</v>
      </c>
      <c r="C43" s="142"/>
      <c r="D43" s="142"/>
      <c r="E43" s="141"/>
      <c r="F43" s="153"/>
      <c r="G43" s="6"/>
      <c r="H43" s="33"/>
      <c r="I43" s="33"/>
      <c r="J43" s="36"/>
    </row>
    <row r="44" spans="2:10" x14ac:dyDescent="0.35">
      <c r="B44" s="597" t="s">
        <v>100</v>
      </c>
      <c r="C44" s="598"/>
      <c r="D44" s="598"/>
      <c r="E44" s="599"/>
      <c r="F44" s="60">
        <f>COUNTIF(F5:F29,"Immediate")</f>
        <v>0</v>
      </c>
      <c r="G44" s="6"/>
      <c r="H44" s="33"/>
      <c r="I44" s="33"/>
      <c r="J44" s="36"/>
    </row>
    <row r="45" spans="2:10" x14ac:dyDescent="0.35">
      <c r="B45" s="597" t="s">
        <v>101</v>
      </c>
      <c r="C45" s="598"/>
      <c r="D45" s="598"/>
      <c r="E45" s="599"/>
      <c r="F45" s="60">
        <f>COUNTIF(F5:F29,"Intermediate")</f>
        <v>0</v>
      </c>
      <c r="H45" s="33"/>
      <c r="I45" s="33"/>
      <c r="J45" s="36"/>
    </row>
    <row r="46" spans="2:10" x14ac:dyDescent="0.35">
      <c r="B46" s="597" t="s">
        <v>102</v>
      </c>
      <c r="C46" s="598"/>
      <c r="D46" s="598"/>
      <c r="E46" s="599"/>
      <c r="F46" s="60">
        <f>COUNTIF(F5:F29,"Long-Term")</f>
        <v>0</v>
      </c>
      <c r="H46" s="33"/>
      <c r="I46" s="33"/>
      <c r="J46" s="36"/>
    </row>
    <row r="47" spans="2:10" x14ac:dyDescent="0.35">
      <c r="D47" s="6"/>
      <c r="E47" s="89"/>
      <c r="H47" s="33"/>
      <c r="I47" s="33"/>
      <c r="J47" s="36"/>
    </row>
    <row r="48" spans="2:10" x14ac:dyDescent="0.35">
      <c r="B48" s="587" t="s">
        <v>164</v>
      </c>
      <c r="C48" s="587"/>
      <c r="D48" s="587"/>
      <c r="E48" s="587"/>
      <c r="F48" s="587"/>
      <c r="G48" s="587"/>
      <c r="H48" s="144">
        <f>COUNTIF(H5:H29,"Needed")</f>
        <v>0</v>
      </c>
      <c r="I48" s="33"/>
      <c r="J48" s="36"/>
    </row>
    <row r="49" spans="1:15" x14ac:dyDescent="0.35">
      <c r="B49" s="587" t="s">
        <v>170</v>
      </c>
      <c r="C49" s="587"/>
      <c r="D49" s="587"/>
      <c r="E49" s="587"/>
      <c r="F49" s="587"/>
      <c r="G49" s="587"/>
      <c r="H49" s="587"/>
      <c r="I49" s="145">
        <f>COUNTIF(I5:I29,"Needed")</f>
        <v>0</v>
      </c>
    </row>
    <row r="50" spans="1:15" s="358" customFormat="1" ht="13" x14ac:dyDescent="0.35">
      <c r="A50" s="46"/>
      <c r="B50" s="610" t="s">
        <v>752</v>
      </c>
      <c r="C50" s="611"/>
      <c r="D50" s="611"/>
      <c r="E50" s="611"/>
      <c r="F50" s="611"/>
      <c r="G50" s="611"/>
      <c r="H50" s="611"/>
      <c r="I50" s="612"/>
      <c r="J50" s="473">
        <f>SUM(J5:J28)</f>
        <v>0</v>
      </c>
      <c r="K50" s="186"/>
      <c r="L50" s="186"/>
      <c r="M50" s="186"/>
    </row>
    <row r="51" spans="1:15" x14ac:dyDescent="0.35">
      <c r="C51" s="22"/>
    </row>
    <row r="53" spans="1:15" s="361" customFormat="1" ht="13" x14ac:dyDescent="0.35">
      <c r="B53" s="519" t="s">
        <v>744</v>
      </c>
      <c r="C53" s="519"/>
      <c r="D53" s="519"/>
      <c r="E53" s="519"/>
      <c r="F53" s="519"/>
      <c r="G53" s="519"/>
      <c r="H53" s="519"/>
      <c r="I53" s="519"/>
      <c r="J53" s="519"/>
      <c r="K53" s="519"/>
      <c r="L53" s="519"/>
      <c r="M53" s="519"/>
      <c r="N53" s="519"/>
      <c r="O53" s="358"/>
    </row>
    <row r="54" spans="1:15" s="361" customFormat="1" ht="13" x14ac:dyDescent="0.35">
      <c r="B54" s="4"/>
      <c r="O54" s="358"/>
    </row>
    <row r="55" spans="1:15" customFormat="1" x14ac:dyDescent="0.35">
      <c r="A55" s="47"/>
      <c r="B55" s="492" t="s">
        <v>750</v>
      </c>
      <c r="C55" s="493"/>
      <c r="D55" s="493"/>
      <c r="E55" s="493"/>
      <c r="F55" s="493"/>
      <c r="G55" s="493"/>
      <c r="H55" s="493"/>
      <c r="I55" s="493"/>
      <c r="J55" s="493"/>
      <c r="K55" s="493"/>
      <c r="L55" s="493"/>
      <c r="M55" s="493"/>
      <c r="N55" s="494"/>
    </row>
    <row r="58" spans="1:15" x14ac:dyDescent="0.35">
      <c r="C58" s="19"/>
    </row>
  </sheetData>
  <sheetProtection sheet="1" objects="1" scenarios="1" sort="0" autoFilter="0"/>
  <mergeCells count="18">
    <mergeCell ref="B1:N1"/>
    <mergeCell ref="A2:A3"/>
    <mergeCell ref="K2:K3"/>
    <mergeCell ref="D2:J2"/>
    <mergeCell ref="B39:D39"/>
    <mergeCell ref="B40:D40"/>
    <mergeCell ref="B41:D41"/>
    <mergeCell ref="B38:D38"/>
    <mergeCell ref="L2:N2"/>
    <mergeCell ref="B4:N4"/>
    <mergeCell ref="B55:N55"/>
    <mergeCell ref="B44:E44"/>
    <mergeCell ref="B45:E45"/>
    <mergeCell ref="B46:E46"/>
    <mergeCell ref="B48:G48"/>
    <mergeCell ref="B49:H49"/>
    <mergeCell ref="B53:N53"/>
    <mergeCell ref="B50:I50"/>
  </mergeCells>
  <conditionalFormatting sqref="C47 C51:C52 H51:J52 I48:J48 J49 H42:J47 H56:J1048576 C56:C1048576 L6 L14 H5:J35">
    <cfRule type="cellIs" dxfId="1983" priority="447" operator="equal">
      <formula>"NA"</formula>
    </cfRule>
    <cfRule type="cellIs" dxfId="1982" priority="448" operator="equal">
      <formula>"Unknown"</formula>
    </cfRule>
    <cfRule type="cellIs" dxfId="1981" priority="449" operator="equal">
      <formula>"Yes"</formula>
    </cfRule>
    <cfRule type="cellIs" dxfId="1980" priority="450" operator="equal">
      <formula>"No"</formula>
    </cfRule>
  </conditionalFormatting>
  <conditionalFormatting sqref="C35 C47 C51:C52 C42:C43 C56:C1048576 C5:C29">
    <cfRule type="cellIs" dxfId="1979" priority="439" operator="equal">
      <formula>"NA"</formula>
    </cfRule>
    <cfRule type="cellIs" dxfId="1978" priority="440" operator="equal">
      <formula>"Unknown"</formula>
    </cfRule>
    <cfRule type="cellIs" dxfId="1977" priority="441" operator="equal">
      <formula>"Yes"</formula>
    </cfRule>
    <cfRule type="cellIs" dxfId="1976" priority="442" operator="equal">
      <formula>"No"</formula>
    </cfRule>
  </conditionalFormatting>
  <conditionalFormatting sqref="H47:J47 L6 L14">
    <cfRule type="cellIs" dxfId="1975" priority="412" operator="equal">
      <formula>"NA"</formula>
    </cfRule>
    <cfRule type="cellIs" dxfId="1974" priority="413" operator="equal">
      <formula>"NA"</formula>
    </cfRule>
    <cfRule type="cellIs" dxfId="1973" priority="414" operator="equal">
      <formula>"Unknown"</formula>
    </cfRule>
    <cfRule type="cellIs" dxfId="1972" priority="415" operator="equal">
      <formula>"Yes"</formula>
    </cfRule>
    <cfRule type="cellIs" dxfId="1971" priority="416" operator="equal">
      <formula>"No"</formula>
    </cfRule>
  </conditionalFormatting>
  <conditionalFormatting sqref="D2:E2 F42:F47 G3 D47:E47 H48 D51:F52 I49 D56:F1048576 D28:G35 E8:E28 D6:D28 F5:G28">
    <cfRule type="cellIs" dxfId="1970" priority="355" operator="equal">
      <formula>"Long-Term"</formula>
    </cfRule>
    <cfRule type="cellIs" dxfId="1969" priority="356" operator="equal">
      <formula>"Intermediate"</formula>
    </cfRule>
    <cfRule type="cellIs" dxfId="1968" priority="357" operator="equal">
      <formula>"Immediate"</formula>
    </cfRule>
  </conditionalFormatting>
  <conditionalFormatting sqref="J3">
    <cfRule type="cellIs" dxfId="1967" priority="307" operator="equal">
      <formula>"NA"</formula>
    </cfRule>
    <cfRule type="cellIs" dxfId="1966" priority="308" operator="equal">
      <formula>"Unknown"</formula>
    </cfRule>
    <cfRule type="cellIs" dxfId="1965" priority="309" operator="equal">
      <formula>"Yes"</formula>
    </cfRule>
    <cfRule type="cellIs" dxfId="1964" priority="310" operator="equal">
      <formula>"No"</formula>
    </cfRule>
  </conditionalFormatting>
  <conditionalFormatting sqref="H3">
    <cfRule type="cellIs" dxfId="1963" priority="266" operator="equal">
      <formula>"NA"</formula>
    </cfRule>
    <cfRule type="cellIs" dxfId="1962" priority="267" operator="equal">
      <formula>"Unknown"</formula>
    </cfRule>
    <cfRule type="cellIs" dxfId="1961" priority="268" operator="equal">
      <formula>"Yes"</formula>
    </cfRule>
    <cfRule type="cellIs" dxfId="1960" priority="269" operator="equal">
      <formula>"No"</formula>
    </cfRule>
  </conditionalFormatting>
  <conditionalFormatting sqref="C2:C3">
    <cfRule type="cellIs" dxfId="1959" priority="299" operator="equal">
      <formula>"NA"</formula>
    </cfRule>
    <cfRule type="cellIs" dxfId="1958" priority="300" operator="equal">
      <formula>"Unknown"</formula>
    </cfRule>
    <cfRule type="cellIs" dxfId="1957" priority="301" operator="equal">
      <formula>"Yes"</formula>
    </cfRule>
    <cfRule type="cellIs" dxfId="1956" priority="302" operator="equal">
      <formula>"No"</formula>
    </cfRule>
  </conditionalFormatting>
  <conditionalFormatting sqref="C2:C3">
    <cfRule type="cellIs" dxfId="1955" priority="295" operator="equal">
      <formula>"NA"</formula>
    </cfRule>
    <cfRule type="cellIs" dxfId="1954" priority="296" operator="equal">
      <formula>"Unknown"</formula>
    </cfRule>
    <cfRule type="cellIs" dxfId="1953" priority="297" operator="equal">
      <formula>"Yes"</formula>
    </cfRule>
    <cfRule type="cellIs" dxfId="1952" priority="298" operator="equal">
      <formula>"No"</formula>
    </cfRule>
  </conditionalFormatting>
  <conditionalFormatting sqref="D2:E2">
    <cfRule type="cellIs" dxfId="1951" priority="287" operator="equal">
      <formula>"NA"</formula>
    </cfRule>
    <cfRule type="cellIs" dxfId="1950" priority="288" operator="equal">
      <formula>"Unknown"</formula>
    </cfRule>
    <cfRule type="cellIs" dxfId="1949" priority="289" operator="equal">
      <formula>"Yes"</formula>
    </cfRule>
    <cfRule type="cellIs" dxfId="1948" priority="290" operator="equal">
      <formula>"No"</formula>
    </cfRule>
  </conditionalFormatting>
  <conditionalFormatting sqref="G3">
    <cfRule type="cellIs" dxfId="1947" priority="276" operator="equal">
      <formula>"NA"</formula>
    </cfRule>
    <cfRule type="cellIs" dxfId="1946" priority="277" operator="equal">
      <formula>"Unknown"</formula>
    </cfRule>
    <cfRule type="cellIs" dxfId="1945" priority="278" operator="equal">
      <formula>"Yes"</formula>
    </cfRule>
    <cfRule type="cellIs" dxfId="1944" priority="279" operator="equal">
      <formula>"No"</formula>
    </cfRule>
  </conditionalFormatting>
  <conditionalFormatting sqref="G51:G52 G42:G47 G56:G1048576">
    <cfRule type="cellIs" dxfId="1943" priority="273" operator="equal">
      <formula>"Long-Term"</formula>
    </cfRule>
    <cfRule type="cellIs" dxfId="1942" priority="274" operator="equal">
      <formula>"Intermediate"</formula>
    </cfRule>
    <cfRule type="cellIs" dxfId="1941" priority="275" operator="equal">
      <formula>"Immediate"</formula>
    </cfRule>
  </conditionalFormatting>
  <conditionalFormatting sqref="I3">
    <cfRule type="cellIs" dxfId="1940" priority="255" operator="equal">
      <formula>"NA"</formula>
    </cfRule>
    <cfRule type="cellIs" dxfId="1939" priority="256" operator="equal">
      <formula>"Unknown"</formula>
    </cfRule>
    <cfRule type="cellIs" dxfId="1938" priority="257" operator="equal">
      <formula>"Yes"</formula>
    </cfRule>
    <cfRule type="cellIs" dxfId="1937" priority="258" operator="equal">
      <formula>"No"</formula>
    </cfRule>
  </conditionalFormatting>
  <conditionalFormatting sqref="D42:E43 D5">
    <cfRule type="cellIs" dxfId="1936" priority="252" operator="equal">
      <formula>"Long-Term"</formula>
    </cfRule>
    <cfRule type="cellIs" dxfId="1935" priority="253" operator="equal">
      <formula>"Intermediate"</formula>
    </cfRule>
    <cfRule type="cellIs" dxfId="1934" priority="254" operator="equal">
      <formula>"Immediate"</formula>
    </cfRule>
  </conditionalFormatting>
  <conditionalFormatting sqref="D3:E3">
    <cfRule type="cellIs" dxfId="1933" priority="245" operator="equal">
      <formula>"NA"</formula>
    </cfRule>
    <cfRule type="cellIs" dxfId="1932" priority="246" operator="equal">
      <formula>"Unknown"</formula>
    </cfRule>
    <cfRule type="cellIs" dxfId="1931" priority="247" operator="equal">
      <formula>"Yes"</formula>
    </cfRule>
    <cfRule type="cellIs" dxfId="1930" priority="248" operator="equal">
      <formula>"No"</formula>
    </cfRule>
  </conditionalFormatting>
  <conditionalFormatting sqref="D3:E3">
    <cfRule type="cellIs" dxfId="1929" priority="242" operator="equal">
      <formula>"Long-Term"</formula>
    </cfRule>
    <cfRule type="cellIs" dxfId="1928" priority="243" operator="equal">
      <formula>"Intermediate"</formula>
    </cfRule>
    <cfRule type="cellIs" dxfId="1927" priority="244" operator="equal">
      <formula>"Immediate"</formula>
    </cfRule>
  </conditionalFormatting>
  <conditionalFormatting sqref="E47 E42:E43 E2:E3 E51:E52 E56:E1048576 E8:E35">
    <cfRule type="cellIs" dxfId="1926" priority="207" operator="equal">
      <formula>"High"</formula>
    </cfRule>
  </conditionalFormatting>
  <conditionalFormatting sqref="F3">
    <cfRule type="cellIs" dxfId="1925" priority="204" operator="equal">
      <formula>"Long-Term"</formula>
    </cfRule>
    <cfRule type="cellIs" dxfId="1924" priority="205" operator="equal">
      <formula>"Intermediate"</formula>
    </cfRule>
    <cfRule type="cellIs" dxfId="1923" priority="206" operator="equal">
      <formula>"Immediate"</formula>
    </cfRule>
  </conditionalFormatting>
  <conditionalFormatting sqref="F3">
    <cfRule type="cellIs" dxfId="1922" priority="200" operator="equal">
      <formula>"NA"</formula>
    </cfRule>
    <cfRule type="cellIs" dxfId="1921" priority="201" operator="equal">
      <formula>"Unknown"</formula>
    </cfRule>
    <cfRule type="cellIs" dxfId="1920" priority="202" operator="equal">
      <formula>"Yes"</formula>
    </cfRule>
    <cfRule type="cellIs" dxfId="1919" priority="203" operator="equal">
      <formula>"No"</formula>
    </cfRule>
  </conditionalFormatting>
  <conditionalFormatting sqref="H39:J40">
    <cfRule type="cellIs" dxfId="1918" priority="196" operator="equal">
      <formula>"NA"</formula>
    </cfRule>
    <cfRule type="cellIs" dxfId="1917" priority="197" operator="equal">
      <formula>"Unknown"</formula>
    </cfRule>
    <cfRule type="cellIs" dxfId="1916" priority="198" operator="equal">
      <formula>"Yes"</formula>
    </cfRule>
    <cfRule type="cellIs" dxfId="1915" priority="199" operator="equal">
      <formula>"No"</formula>
    </cfRule>
  </conditionalFormatting>
  <conditionalFormatting sqref="F39:F40">
    <cfRule type="cellIs" dxfId="1914" priority="189" operator="equal">
      <formula>"Long-Term"</formula>
    </cfRule>
    <cfRule type="cellIs" dxfId="1913" priority="190" operator="equal">
      <formula>"Intermediate"</formula>
    </cfRule>
    <cfRule type="cellIs" dxfId="1912" priority="191" operator="equal">
      <formula>"Immediate"</formula>
    </cfRule>
  </conditionalFormatting>
  <conditionalFormatting sqref="G39:G40">
    <cfRule type="cellIs" dxfId="1911" priority="186" operator="equal">
      <formula>"Long-Term"</formula>
    </cfRule>
    <cfRule type="cellIs" dxfId="1910" priority="187" operator="equal">
      <formula>"Intermediate"</formula>
    </cfRule>
    <cfRule type="cellIs" dxfId="1909" priority="188" operator="equal">
      <formula>"Immediate"</formula>
    </cfRule>
  </conditionalFormatting>
  <conditionalFormatting sqref="H41:J41">
    <cfRule type="cellIs" dxfId="1908" priority="178" operator="equal">
      <formula>"NA"</formula>
    </cfRule>
    <cfRule type="cellIs" dxfId="1907" priority="179" operator="equal">
      <formula>"Unknown"</formula>
    </cfRule>
    <cfRule type="cellIs" dxfId="1906" priority="180" operator="equal">
      <formula>"Yes"</formula>
    </cfRule>
    <cfRule type="cellIs" dxfId="1905" priority="181" operator="equal">
      <formula>"No"</formula>
    </cfRule>
  </conditionalFormatting>
  <conditionalFormatting sqref="C36:C37">
    <cfRule type="cellIs" dxfId="1904" priority="156" operator="equal">
      <formula>"NA"</formula>
    </cfRule>
    <cfRule type="cellIs" dxfId="1903" priority="157" operator="equal">
      <formula>"Unknown"</formula>
    </cfRule>
    <cfRule type="cellIs" dxfId="1902" priority="158" operator="equal">
      <formula>"Yes"</formula>
    </cfRule>
    <cfRule type="cellIs" dxfId="1901" priority="159" operator="equal">
      <formula>"No"</formula>
    </cfRule>
  </conditionalFormatting>
  <conditionalFormatting sqref="F41">
    <cfRule type="cellIs" dxfId="1900" priority="171" operator="equal">
      <formula>"Long-Term"</formula>
    </cfRule>
    <cfRule type="cellIs" dxfId="1899" priority="172" operator="equal">
      <formula>"Intermediate"</formula>
    </cfRule>
    <cfRule type="cellIs" dxfId="1898" priority="173" operator="equal">
      <formula>"Immediate"</formula>
    </cfRule>
  </conditionalFormatting>
  <conditionalFormatting sqref="G41">
    <cfRule type="cellIs" dxfId="1897" priority="168" operator="equal">
      <formula>"Long-Term"</formula>
    </cfRule>
    <cfRule type="cellIs" dxfId="1896" priority="169" operator="equal">
      <formula>"Intermediate"</formula>
    </cfRule>
    <cfRule type="cellIs" dxfId="1895" priority="170" operator="equal">
      <formula>"Immediate"</formula>
    </cfRule>
  </conditionalFormatting>
  <conditionalFormatting sqref="H36:J37">
    <cfRule type="cellIs" dxfId="1894" priority="160" operator="equal">
      <formula>"NA"</formula>
    </cfRule>
    <cfRule type="cellIs" dxfId="1893" priority="161" operator="equal">
      <formula>"Unknown"</formula>
    </cfRule>
    <cfRule type="cellIs" dxfId="1892" priority="162" operator="equal">
      <formula>"Yes"</formula>
    </cfRule>
    <cfRule type="cellIs" dxfId="1891" priority="163" operator="equal">
      <formula>"No"</formula>
    </cfRule>
  </conditionalFormatting>
  <conditionalFormatting sqref="F36:F37">
    <cfRule type="cellIs" dxfId="1890" priority="153" operator="equal">
      <formula>"Long-Term"</formula>
    </cfRule>
    <cfRule type="cellIs" dxfId="1889" priority="154" operator="equal">
      <formula>"Intermediate"</formula>
    </cfRule>
    <cfRule type="cellIs" dxfId="1888" priority="155" operator="equal">
      <formula>"Immediate"</formula>
    </cfRule>
  </conditionalFormatting>
  <conditionalFormatting sqref="G36:G37">
    <cfRule type="cellIs" dxfId="1887" priority="150" operator="equal">
      <formula>"Long-Term"</formula>
    </cfRule>
    <cfRule type="cellIs" dxfId="1886" priority="151" operator="equal">
      <formula>"Intermediate"</formula>
    </cfRule>
    <cfRule type="cellIs" dxfId="1885" priority="152" operator="equal">
      <formula>"Immediate"</formula>
    </cfRule>
  </conditionalFormatting>
  <conditionalFormatting sqref="D36:E37">
    <cfRule type="cellIs" dxfId="1884" priority="147" operator="equal">
      <formula>"Long-Term"</formula>
    </cfRule>
    <cfRule type="cellIs" dxfId="1883" priority="148" operator="equal">
      <formula>"Intermediate"</formula>
    </cfRule>
    <cfRule type="cellIs" dxfId="1882" priority="149" operator="equal">
      <formula>"Immediate"</formula>
    </cfRule>
  </conditionalFormatting>
  <conditionalFormatting sqref="E36:E37">
    <cfRule type="cellIs" dxfId="1881" priority="146" operator="equal">
      <formula>"High"</formula>
    </cfRule>
  </conditionalFormatting>
  <conditionalFormatting sqref="H38:J38">
    <cfRule type="cellIs" dxfId="1880" priority="142" operator="equal">
      <formula>"NA"</formula>
    </cfRule>
    <cfRule type="cellIs" dxfId="1879" priority="143" operator="equal">
      <formula>"Unknown"</formula>
    </cfRule>
    <cfRule type="cellIs" dxfId="1878" priority="144" operator="equal">
      <formula>"Yes"</formula>
    </cfRule>
    <cfRule type="cellIs" dxfId="1877" priority="145" operator="equal">
      <formula>"No"</formula>
    </cfRule>
  </conditionalFormatting>
  <conditionalFormatting sqref="F38">
    <cfRule type="cellIs" dxfId="1876" priority="139" operator="equal">
      <formula>"Long-Term"</formula>
    </cfRule>
    <cfRule type="cellIs" dxfId="1875" priority="140" operator="equal">
      <formula>"Intermediate"</formula>
    </cfRule>
    <cfRule type="cellIs" dxfId="1874" priority="141" operator="equal">
      <formula>"Immediate"</formula>
    </cfRule>
  </conditionalFormatting>
  <conditionalFormatting sqref="G38">
    <cfRule type="cellIs" dxfId="1873" priority="136" operator="equal">
      <formula>"Long-Term"</formula>
    </cfRule>
    <cfRule type="cellIs" dxfId="1872" priority="137" operator="equal">
      <formula>"Intermediate"</formula>
    </cfRule>
    <cfRule type="cellIs" dxfId="1871" priority="138" operator="equal">
      <formula>"Immediate"</formula>
    </cfRule>
  </conditionalFormatting>
  <conditionalFormatting sqref="E2:E3 E29:E47 E51:E52 E56:E1048576">
    <cfRule type="cellIs" dxfId="1870" priority="122" operator="equal">
      <formula>"Medium"</formula>
    </cfRule>
    <cfRule type="cellIs" dxfId="1869" priority="123" operator="equal">
      <formula>"Low"</formula>
    </cfRule>
    <cfRule type="cellIs" dxfId="1868" priority="133" operator="equal">
      <formula>"High"</formula>
    </cfRule>
    <cfRule type="cellIs" dxfId="1867" priority="134" operator="equal">
      <formula>"Critical"</formula>
    </cfRule>
    <cfRule type="cellIs" dxfId="1866" priority="135" operator="equal">
      <formula>"High"</formula>
    </cfRule>
  </conditionalFormatting>
  <conditionalFormatting sqref="E5:E6">
    <cfRule type="cellIs" dxfId="1865" priority="115" operator="equal">
      <formula>"Long-Term"</formula>
    </cfRule>
    <cfRule type="cellIs" dxfId="1864" priority="116" operator="equal">
      <formula>"Intermediate"</formula>
    </cfRule>
    <cfRule type="cellIs" dxfId="1863" priority="117" operator="equal">
      <formula>"Immediate"</formula>
    </cfRule>
  </conditionalFormatting>
  <conditionalFormatting sqref="E5:E6">
    <cfRule type="cellIs" dxfId="1862" priority="114" operator="equal">
      <formula>"High"</formula>
    </cfRule>
  </conditionalFormatting>
  <conditionalFormatting sqref="E5:E6 E8:E28">
    <cfRule type="cellIs" dxfId="1861" priority="112" operator="equal">
      <formula>"Critical"</formula>
    </cfRule>
    <cfRule type="cellIs" dxfId="1860" priority="113" operator="equal">
      <formula>"High"</formula>
    </cfRule>
  </conditionalFormatting>
  <conditionalFormatting sqref="E5:E6 E8:E28">
    <cfRule type="cellIs" dxfId="1859" priority="109" operator="equal">
      <formula>"Medium"</formula>
    </cfRule>
    <cfRule type="cellIs" dxfId="1858" priority="110" operator="equal">
      <formula>"Low"</formula>
    </cfRule>
    <cfRule type="cellIs" dxfId="1857" priority="111" operator="equal">
      <formula>"High"</formula>
    </cfRule>
  </conditionalFormatting>
  <conditionalFormatting sqref="E14">
    <cfRule type="cellIs" dxfId="1856" priority="89" operator="equal">
      <formula>"Long-Term"</formula>
    </cfRule>
    <cfRule type="cellIs" dxfId="1855" priority="90" operator="equal">
      <formula>"Intermediate"</formula>
    </cfRule>
    <cfRule type="cellIs" dxfId="1854" priority="91" operator="equal">
      <formula>"Immediate"</formula>
    </cfRule>
  </conditionalFormatting>
  <conditionalFormatting sqref="E14">
    <cfRule type="cellIs" dxfId="1853" priority="88" operator="equal">
      <formula>"High"</formula>
    </cfRule>
  </conditionalFormatting>
  <conditionalFormatting sqref="E14">
    <cfRule type="cellIs" dxfId="1852" priority="86" operator="equal">
      <formula>"Critical"</formula>
    </cfRule>
    <cfRule type="cellIs" dxfId="1851" priority="87" operator="equal">
      <formula>"High"</formula>
    </cfRule>
  </conditionalFormatting>
  <conditionalFormatting sqref="E14">
    <cfRule type="cellIs" dxfId="1850" priority="83" operator="equal">
      <formula>"Medium"</formula>
    </cfRule>
    <cfRule type="cellIs" dxfId="1849" priority="84" operator="equal">
      <formula>"Low"</formula>
    </cfRule>
    <cfRule type="cellIs" dxfId="1848" priority="85" operator="equal">
      <formula>"High"</formula>
    </cfRule>
  </conditionalFormatting>
  <conditionalFormatting sqref="E1">
    <cfRule type="cellIs" dxfId="1847" priority="73" operator="equal">
      <formula>"High"</formula>
    </cfRule>
  </conditionalFormatting>
  <conditionalFormatting sqref="E1">
    <cfRule type="cellIs" dxfId="1846" priority="69" operator="equal">
      <formula>"Medium"</formula>
    </cfRule>
    <cfRule type="cellIs" dxfId="1845" priority="70" operator="equal">
      <formula>"Low"</formula>
    </cfRule>
    <cfRule type="cellIs" dxfId="1844" priority="71" operator="equal">
      <formula>"High"</formula>
    </cfRule>
    <cfRule type="cellIs" dxfId="1843" priority="72" operator="equal">
      <formula>"Critical"</formula>
    </cfRule>
  </conditionalFormatting>
  <conditionalFormatting sqref="E7">
    <cfRule type="cellIs" dxfId="1842" priority="50" operator="equal">
      <formula>"Long-Term"</formula>
    </cfRule>
    <cfRule type="cellIs" dxfId="1841" priority="51" operator="equal">
      <formula>"Intermediate"</formula>
    </cfRule>
    <cfRule type="cellIs" dxfId="1840" priority="52" operator="equal">
      <formula>"Immediate"</formula>
    </cfRule>
  </conditionalFormatting>
  <conditionalFormatting sqref="E7">
    <cfRule type="cellIs" dxfId="1839" priority="49" operator="equal">
      <formula>"High"</formula>
    </cfRule>
  </conditionalFormatting>
  <conditionalFormatting sqref="E7">
    <cfRule type="cellIs" dxfId="1838" priority="47" operator="equal">
      <formula>"Critical"</formula>
    </cfRule>
    <cfRule type="cellIs" dxfId="1837" priority="48" operator="equal">
      <formula>"High"</formula>
    </cfRule>
  </conditionalFormatting>
  <conditionalFormatting sqref="E7">
    <cfRule type="cellIs" dxfId="1836" priority="44" operator="equal">
      <formula>"Medium"</formula>
    </cfRule>
    <cfRule type="cellIs" dxfId="1835" priority="45" operator="equal">
      <formula>"Low"</formula>
    </cfRule>
    <cfRule type="cellIs" dxfId="1834" priority="46" operator="equal">
      <formula>"High"</formula>
    </cfRule>
  </conditionalFormatting>
  <conditionalFormatting sqref="H55:J55 C55:E55">
    <cfRule type="cellIs" dxfId="1833" priority="40" operator="equal">
      <formula>"NA"</formula>
    </cfRule>
    <cfRule type="cellIs" dxfId="1832" priority="41" operator="equal">
      <formula>"Unknown"</formula>
    </cfRule>
    <cfRule type="cellIs" dxfId="1831" priority="42" operator="equal">
      <formula>"Yes"</formula>
    </cfRule>
    <cfRule type="cellIs" dxfId="1830" priority="43" operator="equal">
      <formula>"No"</formula>
    </cfRule>
  </conditionalFormatting>
  <conditionalFormatting sqref="C55">
    <cfRule type="cellIs" dxfId="1829" priority="36" operator="equal">
      <formula>"NA"</formula>
    </cfRule>
    <cfRule type="cellIs" dxfId="1828" priority="37" operator="equal">
      <formula>"Unknown"</formula>
    </cfRule>
    <cfRule type="cellIs" dxfId="1827" priority="38" operator="equal">
      <formula>"Yes"</formula>
    </cfRule>
    <cfRule type="cellIs" dxfId="1826" priority="39" operator="equal">
      <formula>"No"</formula>
    </cfRule>
  </conditionalFormatting>
  <conditionalFormatting sqref="F55:G55">
    <cfRule type="cellIs" dxfId="1825" priority="33" operator="equal">
      <formula>"Long-Term"</formula>
    </cfRule>
    <cfRule type="cellIs" dxfId="1824" priority="34" operator="equal">
      <formula>"Intermediate"</formula>
    </cfRule>
    <cfRule type="cellIs" dxfId="1823" priority="35" operator="equal">
      <formula>"Immediate"</formula>
    </cfRule>
  </conditionalFormatting>
  <conditionalFormatting sqref="E55">
    <cfRule type="cellIs" dxfId="1822" priority="32" operator="equal">
      <formula>"High"</formula>
    </cfRule>
  </conditionalFormatting>
  <conditionalFormatting sqref="E55">
    <cfRule type="cellIs" dxfId="1821" priority="28" operator="equal">
      <formula>"Medium"</formula>
    </cfRule>
    <cfRule type="cellIs" dxfId="1820" priority="29" operator="equal">
      <formula>"Low"</formula>
    </cfRule>
    <cfRule type="cellIs" dxfId="1819" priority="30" operator="equal">
      <formula>"Critical"</formula>
    </cfRule>
    <cfRule type="cellIs" dxfId="1818" priority="31" operator="equal">
      <formula>"High"</formula>
    </cfRule>
  </conditionalFormatting>
  <conditionalFormatting sqref="C53:C54 H53:J54">
    <cfRule type="cellIs" dxfId="1817" priority="24" operator="equal">
      <formula>"NA"</formula>
    </cfRule>
    <cfRule type="cellIs" dxfId="1816" priority="25" operator="equal">
      <formula>"Unknown"</formula>
    </cfRule>
    <cfRule type="cellIs" dxfId="1815" priority="26" operator="equal">
      <formula>"Yes"</formula>
    </cfRule>
    <cfRule type="cellIs" dxfId="1814" priority="27" operator="equal">
      <formula>"No"</formula>
    </cfRule>
  </conditionalFormatting>
  <conditionalFormatting sqref="C53:C54">
    <cfRule type="cellIs" dxfId="1813" priority="20" operator="equal">
      <formula>"NA"</formula>
    </cfRule>
    <cfRule type="cellIs" dxfId="1812" priority="21" operator="equal">
      <formula>"Unknown"</formula>
    </cfRule>
    <cfRule type="cellIs" dxfId="1811" priority="22" operator="equal">
      <formula>"Yes"</formula>
    </cfRule>
    <cfRule type="cellIs" dxfId="1810" priority="23" operator="equal">
      <formula>"No"</formula>
    </cfRule>
  </conditionalFormatting>
  <conditionalFormatting sqref="F53:F54">
    <cfRule type="cellIs" dxfId="1809" priority="17" operator="equal">
      <formula>"Long-Term"</formula>
    </cfRule>
    <cfRule type="cellIs" dxfId="1808" priority="18" operator="equal">
      <formula>"Intermediate"</formula>
    </cfRule>
    <cfRule type="cellIs" dxfId="1807" priority="19" operator="equal">
      <formula>"Immediate"</formula>
    </cfRule>
  </conditionalFormatting>
  <conditionalFormatting sqref="G53:G54">
    <cfRule type="cellIs" dxfId="1806" priority="14" operator="equal">
      <formula>"Long-Term"</formula>
    </cfRule>
    <cfRule type="cellIs" dxfId="1805" priority="15" operator="equal">
      <formula>"Intermediate"</formula>
    </cfRule>
    <cfRule type="cellIs" dxfId="1804" priority="16" operator="equal">
      <formula>"Immediate"</formula>
    </cfRule>
  </conditionalFormatting>
  <conditionalFormatting sqref="D53:E54">
    <cfRule type="cellIs" dxfId="1803" priority="11" operator="equal">
      <formula>"Long-Term"</formula>
    </cfRule>
    <cfRule type="cellIs" dxfId="1802" priority="12" operator="equal">
      <formula>"Intermediate"</formula>
    </cfRule>
    <cfRule type="cellIs" dxfId="1801" priority="13" operator="equal">
      <formula>"Immediate"</formula>
    </cfRule>
  </conditionalFormatting>
  <conditionalFormatting sqref="E53:E54">
    <cfRule type="cellIs" dxfId="1800" priority="10" operator="equal">
      <formula>"High"</formula>
    </cfRule>
  </conditionalFormatting>
  <conditionalFormatting sqref="F53:F54">
    <cfRule type="cellIs" dxfId="1799" priority="8" operator="equal">
      <formula>"High"</formula>
    </cfRule>
    <cfRule type="cellIs" dxfId="1798" priority="9" operator="equal">
      <formula>"Critical"</formula>
    </cfRule>
  </conditionalFormatting>
  <conditionalFormatting sqref="E53:E54">
    <cfRule type="cellIs" dxfId="1797" priority="4" operator="equal">
      <formula>"Medium"</formula>
    </cfRule>
    <cfRule type="cellIs" dxfId="1796" priority="5" operator="equal">
      <formula>"Low"</formula>
    </cfRule>
    <cfRule type="cellIs" dxfId="1795" priority="6" operator="equal">
      <formula>"High"</formula>
    </cfRule>
    <cfRule type="cellIs" dxfId="1794" priority="7" operator="equal">
      <formula>"Critical"</formula>
    </cfRule>
  </conditionalFormatting>
  <conditionalFormatting sqref="J50">
    <cfRule type="cellIs" dxfId="1793" priority="1" operator="equal">
      <formula>"Long-Term"</formula>
    </cfRule>
    <cfRule type="cellIs" dxfId="1792" priority="2" operator="equal">
      <formula>"Intermediate"</formula>
    </cfRule>
    <cfRule type="cellIs" dxfId="1791" priority="3" operator="equal">
      <formula>"Immediate"</formula>
    </cfRule>
  </conditionalFormatting>
  <dataValidations count="3">
    <dataValidation type="list" allowBlank="1" showInputMessage="1" showErrorMessage="1" sqref="C5:C28" xr:uid="{8C04353E-2B49-4D80-82DD-0B72A1E86D47}">
      <formula1>"Yes, No, NA, Unknown"</formula1>
    </dataValidation>
    <dataValidation type="list" allowBlank="1" showInputMessage="1" showErrorMessage="1" sqref="E5:E28" xr:uid="{497718CF-3CF0-48D7-902D-228C84DD9349}">
      <formula1>"High, Medium, Low"</formula1>
    </dataValidation>
    <dataValidation type="list" allowBlank="1" showInputMessage="1" showErrorMessage="1" sqref="F5:F28" xr:uid="{D5B762E2-1753-4617-93A4-53AA2AECD650}">
      <formula1>"Immediate, Intermediate, Long-Term"</formula1>
    </dataValidation>
  </dataValidations>
  <hyperlinks>
    <hyperlink ref="L21" r:id="rId1" xr:uid="{2D98F061-0053-44E9-A4E5-59AD2BC69F92}"/>
    <hyperlink ref="L5" r:id="rId2" xr:uid="{11407165-DD19-42EA-BA47-0BD89460B5FE}"/>
    <hyperlink ref="M8" r:id="rId3" xr:uid="{286F5894-72D5-4CF0-8B53-3BA59FDE3F46}"/>
    <hyperlink ref="M9" r:id="rId4" display="6.B.3_x000a_Handling, Packing &amp; Shipping" xr:uid="{2C8FCFC0-1528-4807-A445-5D8FEBF09AA5}"/>
    <hyperlink ref="M10" r:id="rId5" display="6.B.3_x000a_Handling, Packing &amp; Shipping" xr:uid="{3816EEE2-8846-4AC9-A4A6-C57F7EB1AC11}"/>
    <hyperlink ref="M11" r:id="rId6" display="6.B.3_x000a_Handling, Packing &amp; Shipping" xr:uid="{F270F55A-C84C-44AD-A33C-E7439D00201D}"/>
    <hyperlink ref="M16" r:id="rId7" display="6.B.3_x000a_Handling, Packing &amp; Shipping" xr:uid="{EF61773E-3FA0-4245-A928-3280ED044B30}"/>
    <hyperlink ref="M13" r:id="rId8" display="6.B.3_x000a_Handling, Packing &amp; Shipping" xr:uid="{087D7E69-1E0F-4F25-A28A-E5B88E6DF253}"/>
    <hyperlink ref="M17" r:id="rId9" display="6.B.3_x000a_Handling, Packing &amp; Shipping" xr:uid="{3137F6B1-A238-499D-9BAC-D8FAAF117ED4}"/>
    <hyperlink ref="M18" r:id="rId10" display="6.B.3_x000a_Handling, Packing &amp; Shipping" xr:uid="{B8D7CE57-D171-471C-9A83-BBE730B1BFBB}"/>
    <hyperlink ref="M19" r:id="rId11" display="6.B.3_x000a_Handling, Packing &amp; Shipping" xr:uid="{E471DE8D-A675-42D6-A70F-F61287735BCD}"/>
    <hyperlink ref="M20" r:id="rId12" display="6.B.3_x000a_Handling, Packing &amp; Shipping" xr:uid="{29516EFC-06DF-47F6-B730-97995B8F6466}"/>
    <hyperlink ref="M21" r:id="rId13" display="6.B.3_x000a_Handling, Packing &amp; Shipping" xr:uid="{603A27B9-5BB0-4205-8A8A-DC99F124E4DC}"/>
    <hyperlink ref="M25" r:id="rId14" display="6.B.3_x000a_Handling, Packing &amp; Shipping" xr:uid="{CDAF8E87-9D67-47DB-B8F3-71BB215E54F0}"/>
    <hyperlink ref="M26" r:id="rId15" display="6.B.3_x000a_Handling, Packing &amp; Shipping" xr:uid="{B6970DE7-B2DD-40A7-BAA7-69619314A75A}"/>
    <hyperlink ref="M22" r:id="rId16" display="6.B.3_x000a_Handling, Packing &amp; Shipping" xr:uid="{0C62C016-A1A7-4CBF-B850-7437389DE81D}"/>
    <hyperlink ref="M27" r:id="rId17" display="6.B.3_x000a_Handling, Packing &amp; Shipping" xr:uid="{8DC78D17-9BBB-4445-B265-57D42C3F38D4}"/>
    <hyperlink ref="M23" r:id="rId18" display="6.B.3_x000a_Handling, Packing &amp; Shipping" xr:uid="{E03103E4-F939-4514-AC8A-D30DC98E4697}"/>
    <hyperlink ref="M24" r:id="rId19" display="6.B.3_x000a_Handling, Packing &amp; Shipping" xr:uid="{FAFF5C89-A56B-4D4A-995B-077A555921A1}"/>
    <hyperlink ref="N6" r:id="rId20" display="COG 1/12 (Museum Collection Preservation)" xr:uid="{B90D6535-63C8-46B9-BDB6-A5F1C678A77F}"/>
    <hyperlink ref="M5" r:id="rId21" display="6.B.3_x000a_Handling, Packing &amp; Shipping" xr:uid="{4F0F25D0-5D02-4264-BED7-94D9FCC08DA8}"/>
    <hyperlink ref="M6" r:id="rId22" display="6.B.3_x000a_Handling, Packing &amp; Shipping" xr:uid="{56C6AF51-A10E-404E-9AED-9A95833949FF}"/>
    <hyperlink ref="M7" r:id="rId23" display="6.B.3_x000a_Handling, Packing &amp; Shipping" xr:uid="{3F68026B-0B7A-442A-84C1-3117D49EC4A7}"/>
    <hyperlink ref="M12" r:id="rId24" display="6.B.3_x000a_Handling, Packing &amp; Shipping" xr:uid="{22E6C05A-411F-49B7-B009-172D1DDC6C42}"/>
    <hyperlink ref="M15" r:id="rId25" display="6.B.3_x000a_Handling, Packing &amp; Shipping" xr:uid="{E32F3F29-7ECE-4785-AB28-E867D49A8366}"/>
    <hyperlink ref="M14" r:id="rId26" display="6.B.3_x000a_Handling, Packing &amp; Shipping" xr:uid="{989AC66F-16BB-4571-87BF-0FCF6D065704}"/>
    <hyperlink ref="M28" r:id="rId27" display="App M Management of Cellulose Nitrate &amp; Cellulose Ester Film," xr:uid="{69ECF36A-98F7-4367-A003-D45211693430}"/>
    <hyperlink ref="N28" r:id="rId28" xr:uid="{8156F1E5-79C2-475E-8885-57B1185BBCC2}"/>
  </hyperlinks>
  <pageMargins left="0.7" right="0.7" top="0.75" bottom="0.75" header="0.3" footer="0.3"/>
  <pageSetup orientation="portrait" horizontalDpi="1200" verticalDpi="1200" r:id="rId2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86CD-D253-472E-9C0E-FDCC0546593E}">
  <sheetPr codeName="Sheet8"/>
  <dimension ref="A1:O60"/>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2.90625" style="46" customWidth="1"/>
    <col min="2" max="2" width="105" style="16" customWidth="1"/>
    <col min="3" max="3" width="8.1796875" style="16" bestFit="1" customWidth="1"/>
    <col min="4" max="4" width="20" style="16" customWidth="1"/>
    <col min="5" max="5" width="9.81640625" style="23" customWidth="1"/>
    <col min="6" max="6" width="11.36328125" style="16" customWidth="1"/>
    <col min="7" max="7" width="14.1796875" style="16" customWidth="1"/>
    <col min="8" max="8" width="9.54296875" style="1" bestFit="1" customWidth="1"/>
    <col min="9" max="9" width="11.6328125" style="1" bestFit="1" customWidth="1"/>
    <col min="10" max="10" width="8.08984375" bestFit="1" customWidth="1"/>
    <col min="11" max="11" width="31" style="25" customWidth="1"/>
    <col min="12" max="12" width="8.90625" style="186"/>
    <col min="13" max="13" width="21.1796875" style="186" bestFit="1" customWidth="1"/>
    <col min="14" max="14" width="19.6328125" style="23" bestFit="1" customWidth="1"/>
    <col min="15" max="15" width="8.81640625" style="25" customWidth="1"/>
    <col min="16" max="16384" width="8.90625" style="25"/>
  </cols>
  <sheetData>
    <row r="1" spans="1:15" s="341" customFormat="1" ht="28.75" customHeight="1" thickBot="1" x14ac:dyDescent="0.4">
      <c r="B1" s="485" t="s">
        <v>435</v>
      </c>
      <c r="C1" s="486"/>
      <c r="D1" s="486"/>
      <c r="E1" s="486"/>
      <c r="F1" s="486"/>
      <c r="G1" s="486"/>
      <c r="H1" s="486"/>
      <c r="I1" s="486"/>
      <c r="J1" s="486"/>
      <c r="K1" s="486"/>
      <c r="L1" s="486"/>
      <c r="M1" s="486"/>
      <c r="N1" s="487"/>
    </row>
    <row r="2" spans="1:15" s="32" customFormat="1" ht="13.75" customHeight="1" thickBot="1" x14ac:dyDescent="0.35">
      <c r="A2" s="586" t="s">
        <v>361</v>
      </c>
      <c r="B2" s="364" t="s">
        <v>489</v>
      </c>
      <c r="C2" s="107" t="s">
        <v>77</v>
      </c>
      <c r="D2" s="600" t="s">
        <v>76</v>
      </c>
      <c r="E2" s="601"/>
      <c r="F2" s="601"/>
      <c r="G2" s="601"/>
      <c r="H2" s="601"/>
      <c r="I2" s="601"/>
      <c r="J2" s="602"/>
      <c r="K2" s="588" t="s">
        <v>172</v>
      </c>
      <c r="L2" s="608" t="s">
        <v>75</v>
      </c>
      <c r="M2" s="613"/>
      <c r="N2" s="609"/>
    </row>
    <row r="3" spans="1:15"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620" t="s">
        <v>325</v>
      </c>
      <c r="N3" s="621"/>
    </row>
    <row r="4" spans="1:15" s="12" customFormat="1" ht="15" thickBot="1" x14ac:dyDescent="0.4">
      <c r="A4" s="49"/>
      <c r="B4" s="590" t="s">
        <v>94</v>
      </c>
      <c r="C4" s="591"/>
      <c r="D4" s="591"/>
      <c r="E4" s="591"/>
      <c r="F4" s="591"/>
      <c r="G4" s="591"/>
      <c r="H4" s="591"/>
      <c r="I4" s="591"/>
      <c r="J4" s="591"/>
      <c r="K4" s="591"/>
      <c r="L4" s="591"/>
      <c r="M4" s="591"/>
      <c r="N4" s="592"/>
    </row>
    <row r="5" spans="1:15" s="16" customFormat="1" ht="26.5" thickBot="1" x14ac:dyDescent="0.4">
      <c r="A5" s="225">
        <v>1</v>
      </c>
      <c r="B5" s="222" t="s">
        <v>278</v>
      </c>
      <c r="C5" s="313"/>
      <c r="D5" s="392"/>
      <c r="E5" s="423" t="str">
        <f t="shared" ref="E5:E21" si="0">IF(C5="No","Critical","")</f>
        <v/>
      </c>
      <c r="F5" s="348"/>
      <c r="G5" s="384"/>
      <c r="H5" s="385"/>
      <c r="I5" s="385"/>
      <c r="J5" s="477"/>
      <c r="K5" s="314"/>
      <c r="L5" s="252" t="s">
        <v>225</v>
      </c>
      <c r="M5" s="432" t="s">
        <v>638</v>
      </c>
      <c r="N5" s="439" t="s">
        <v>639</v>
      </c>
    </row>
    <row r="6" spans="1:15" s="28" customFormat="1" ht="25.5" thickBot="1" x14ac:dyDescent="0.35">
      <c r="A6" s="253">
        <v>2</v>
      </c>
      <c r="B6" s="221" t="s">
        <v>498</v>
      </c>
      <c r="C6" s="286"/>
      <c r="D6" s="390"/>
      <c r="E6" s="318" t="str">
        <f t="shared" si="0"/>
        <v/>
      </c>
      <c r="F6" s="288"/>
      <c r="G6" s="382"/>
      <c r="H6" s="383"/>
      <c r="I6" s="383"/>
      <c r="J6" s="463"/>
      <c r="K6" s="315"/>
      <c r="L6" s="154"/>
      <c r="M6" s="429" t="s">
        <v>529</v>
      </c>
      <c r="N6" s="435"/>
    </row>
    <row r="7" spans="1:15" ht="27.65" customHeight="1" thickBot="1" x14ac:dyDescent="0.35">
      <c r="A7" s="226">
        <v>3</v>
      </c>
      <c r="B7" s="241" t="s">
        <v>500</v>
      </c>
      <c r="C7" s="286"/>
      <c r="D7" s="390"/>
      <c r="E7" s="306" t="str">
        <f t="shared" si="0"/>
        <v/>
      </c>
      <c r="F7" s="288"/>
      <c r="G7" s="382"/>
      <c r="H7" s="382"/>
      <c r="I7" s="382"/>
      <c r="J7" s="461"/>
      <c r="K7" s="315"/>
      <c r="L7" s="176" t="s">
        <v>499</v>
      </c>
      <c r="M7" s="434" t="s">
        <v>640</v>
      </c>
      <c r="N7" s="440" t="s">
        <v>529</v>
      </c>
      <c r="O7" s="28"/>
    </row>
    <row r="8" spans="1:15" ht="25.5" thickBot="1" x14ac:dyDescent="0.35">
      <c r="A8" s="226">
        <v>4</v>
      </c>
      <c r="B8" s="223" t="s">
        <v>194</v>
      </c>
      <c r="C8" s="286"/>
      <c r="D8" s="391"/>
      <c r="E8" s="288"/>
      <c r="F8" s="288"/>
      <c r="G8" s="382"/>
      <c r="H8" s="383"/>
      <c r="I8" s="383"/>
      <c r="J8" s="463"/>
      <c r="K8" s="315"/>
      <c r="L8" s="175" t="s">
        <v>59</v>
      </c>
      <c r="M8" s="429" t="s">
        <v>529</v>
      </c>
      <c r="N8" s="435"/>
    </row>
    <row r="9" spans="1:15" ht="25.5" thickBot="1" x14ac:dyDescent="0.35">
      <c r="A9" s="225">
        <v>5</v>
      </c>
      <c r="B9" s="223" t="s">
        <v>501</v>
      </c>
      <c r="C9" s="286"/>
      <c r="D9" s="390"/>
      <c r="E9" s="288"/>
      <c r="F9" s="288"/>
      <c r="G9" s="383"/>
      <c r="H9" s="382"/>
      <c r="I9" s="382"/>
      <c r="J9" s="461"/>
      <c r="K9" s="315"/>
      <c r="L9" s="175" t="s">
        <v>11</v>
      </c>
      <c r="M9" s="429" t="s">
        <v>529</v>
      </c>
      <c r="N9" s="435"/>
    </row>
    <row r="10" spans="1:15" customFormat="1" ht="25.5" thickBot="1" x14ac:dyDescent="0.4">
      <c r="A10" s="239">
        <v>6</v>
      </c>
      <c r="B10" s="222" t="s">
        <v>1</v>
      </c>
      <c r="C10" s="286"/>
      <c r="D10" s="390"/>
      <c r="E10" s="288"/>
      <c r="F10" s="288"/>
      <c r="G10" s="382"/>
      <c r="H10" s="383"/>
      <c r="I10" s="383"/>
      <c r="J10" s="463"/>
      <c r="K10" s="315"/>
      <c r="L10" s="140"/>
      <c r="M10" s="434" t="s">
        <v>579</v>
      </c>
      <c r="N10" s="435"/>
    </row>
    <row r="11" spans="1:15" s="16" customFormat="1" ht="25.5" thickBot="1" x14ac:dyDescent="0.35">
      <c r="A11" s="239">
        <v>7</v>
      </c>
      <c r="B11" s="241" t="s">
        <v>373</v>
      </c>
      <c r="C11" s="286"/>
      <c r="D11" s="390"/>
      <c r="E11" s="306" t="str">
        <f t="shared" si="0"/>
        <v/>
      </c>
      <c r="F11" s="288"/>
      <c r="G11" s="382"/>
      <c r="H11" s="383"/>
      <c r="I11" s="383"/>
      <c r="J11" s="463"/>
      <c r="K11" s="315"/>
      <c r="L11" s="175" t="s">
        <v>43</v>
      </c>
      <c r="M11" s="429" t="s">
        <v>637</v>
      </c>
      <c r="N11" s="435"/>
    </row>
    <row r="12" spans="1:15" s="28" customFormat="1" ht="27.65" customHeight="1" thickBot="1" x14ac:dyDescent="0.35">
      <c r="A12" s="239">
        <v>8</v>
      </c>
      <c r="B12" s="241" t="s">
        <v>505</v>
      </c>
      <c r="C12" s="286"/>
      <c r="D12" s="391"/>
      <c r="E12" s="288"/>
      <c r="F12" s="288"/>
      <c r="G12" s="382"/>
      <c r="H12" s="383"/>
      <c r="I12" s="383"/>
      <c r="J12" s="463"/>
      <c r="K12" s="315"/>
      <c r="L12" s="154"/>
      <c r="M12" s="429" t="s">
        <v>641</v>
      </c>
      <c r="N12" s="435"/>
    </row>
    <row r="13" spans="1:15" s="16" customFormat="1" ht="25.5" thickBot="1" x14ac:dyDescent="0.35">
      <c r="A13" s="239">
        <v>9</v>
      </c>
      <c r="B13" s="241" t="s">
        <v>527</v>
      </c>
      <c r="C13" s="286"/>
      <c r="D13" s="390"/>
      <c r="E13" s="288"/>
      <c r="F13" s="288"/>
      <c r="G13" s="383"/>
      <c r="H13" s="383"/>
      <c r="I13" s="383"/>
      <c r="J13" s="463"/>
      <c r="K13" s="315"/>
      <c r="L13" s="175" t="s">
        <v>12</v>
      </c>
      <c r="M13" s="434" t="s">
        <v>642</v>
      </c>
      <c r="N13" s="435"/>
    </row>
    <row r="14" spans="1:15" s="28" customFormat="1" ht="27.65" customHeight="1" thickBot="1" x14ac:dyDescent="0.35">
      <c r="A14" s="225">
        <v>10</v>
      </c>
      <c r="B14" s="241" t="s">
        <v>504</v>
      </c>
      <c r="C14" s="286"/>
      <c r="D14" s="391"/>
      <c r="E14" s="288"/>
      <c r="F14" s="288"/>
      <c r="G14" s="382"/>
      <c r="H14" s="383"/>
      <c r="I14" s="383"/>
      <c r="J14" s="463"/>
      <c r="K14" s="315"/>
      <c r="L14" s="154"/>
      <c r="M14" s="429" t="s">
        <v>641</v>
      </c>
      <c r="N14" s="435"/>
    </row>
    <row r="15" spans="1:15" s="23" customFormat="1" ht="25.5" thickBot="1" x14ac:dyDescent="0.35">
      <c r="A15" s="225">
        <v>11</v>
      </c>
      <c r="B15" s="241" t="s">
        <v>279</v>
      </c>
      <c r="C15" s="286"/>
      <c r="D15" s="390"/>
      <c r="E15" s="288"/>
      <c r="F15" s="288"/>
      <c r="G15" s="382"/>
      <c r="H15" s="383"/>
      <c r="I15" s="383"/>
      <c r="J15" s="463"/>
      <c r="K15" s="315"/>
      <c r="L15" s="155"/>
      <c r="M15" s="429" t="s">
        <v>637</v>
      </c>
      <c r="N15" s="435"/>
    </row>
    <row r="16" spans="1:15" s="28" customFormat="1" ht="25.5" thickBot="1" x14ac:dyDescent="0.35">
      <c r="A16" s="239">
        <v>12</v>
      </c>
      <c r="B16" s="241" t="s">
        <v>362</v>
      </c>
      <c r="C16" s="286"/>
      <c r="D16" s="390"/>
      <c r="E16" s="288"/>
      <c r="F16" s="288"/>
      <c r="G16" s="382"/>
      <c r="H16" s="383"/>
      <c r="I16" s="383"/>
      <c r="J16" s="463"/>
      <c r="K16" s="315"/>
      <c r="L16" s="176" t="s">
        <v>195</v>
      </c>
      <c r="M16" s="429" t="s">
        <v>637</v>
      </c>
      <c r="N16" s="435"/>
    </row>
    <row r="17" spans="1:14" s="28" customFormat="1" ht="25.5" thickBot="1" x14ac:dyDescent="0.35">
      <c r="A17" s="239">
        <v>13</v>
      </c>
      <c r="B17" s="221" t="s">
        <v>193</v>
      </c>
      <c r="C17" s="286"/>
      <c r="D17" s="391"/>
      <c r="E17" s="288"/>
      <c r="F17" s="288"/>
      <c r="G17" s="386"/>
      <c r="H17" s="383"/>
      <c r="I17" s="383"/>
      <c r="J17" s="463"/>
      <c r="K17" s="315"/>
      <c r="L17" s="156"/>
      <c r="M17" s="434" t="s">
        <v>610</v>
      </c>
      <c r="N17" s="435"/>
    </row>
    <row r="18" spans="1:14" ht="25.5" thickBot="1" x14ac:dyDescent="0.35">
      <c r="A18" s="225">
        <v>14</v>
      </c>
      <c r="B18" s="221" t="s">
        <v>226</v>
      </c>
      <c r="C18" s="286"/>
      <c r="D18" s="390"/>
      <c r="E18" s="288"/>
      <c r="F18" s="288"/>
      <c r="G18" s="382"/>
      <c r="H18" s="383"/>
      <c r="I18" s="383"/>
      <c r="J18" s="463"/>
      <c r="K18" s="315"/>
      <c r="L18" s="175" t="s">
        <v>14</v>
      </c>
      <c r="M18" s="429" t="s">
        <v>637</v>
      </c>
      <c r="N18" s="435"/>
    </row>
    <row r="19" spans="1:14" customFormat="1" ht="25.5" thickBot="1" x14ac:dyDescent="0.4">
      <c r="A19" s="239">
        <v>15</v>
      </c>
      <c r="B19" s="241" t="s">
        <v>374</v>
      </c>
      <c r="C19" s="286"/>
      <c r="D19" s="390"/>
      <c r="E19" s="288"/>
      <c r="F19" s="288"/>
      <c r="G19" s="382"/>
      <c r="H19" s="383"/>
      <c r="I19" s="383"/>
      <c r="J19" s="463"/>
      <c r="K19" s="315"/>
      <c r="L19" s="155"/>
      <c r="M19" s="429" t="s">
        <v>643</v>
      </c>
      <c r="N19" s="435"/>
    </row>
    <row r="20" spans="1:14" s="28" customFormat="1" ht="25.5" thickBot="1" x14ac:dyDescent="0.35">
      <c r="A20" s="239">
        <v>16</v>
      </c>
      <c r="B20" s="241" t="s">
        <v>227</v>
      </c>
      <c r="C20" s="286"/>
      <c r="D20" s="390"/>
      <c r="E20" s="288"/>
      <c r="F20" s="288"/>
      <c r="G20" s="382"/>
      <c r="H20" s="383"/>
      <c r="I20" s="383"/>
      <c r="J20" s="463"/>
      <c r="K20" s="315"/>
      <c r="L20" s="176" t="s">
        <v>196</v>
      </c>
      <c r="M20" s="429" t="s">
        <v>637</v>
      </c>
      <c r="N20" s="435"/>
    </row>
    <row r="21" spans="1:14" s="358" customFormat="1" ht="29.4" customHeight="1" thickBot="1" x14ac:dyDescent="0.4">
      <c r="A21" s="225">
        <v>17</v>
      </c>
      <c r="B21" s="233" t="s">
        <v>502</v>
      </c>
      <c r="C21" s="286"/>
      <c r="D21" s="390"/>
      <c r="E21" s="318" t="str">
        <f t="shared" si="0"/>
        <v/>
      </c>
      <c r="F21" s="288"/>
      <c r="G21" s="386"/>
      <c r="H21" s="398"/>
      <c r="I21" s="398"/>
      <c r="J21" s="478"/>
      <c r="K21" s="289"/>
      <c r="L21" s="140"/>
      <c r="M21" s="434" t="s">
        <v>644</v>
      </c>
      <c r="N21" s="442"/>
    </row>
    <row r="22" spans="1:14" s="39" customFormat="1" ht="25.5" thickBot="1" x14ac:dyDescent="0.35">
      <c r="A22" s="239">
        <v>18</v>
      </c>
      <c r="B22" s="241" t="s">
        <v>479</v>
      </c>
      <c r="C22" s="286"/>
      <c r="D22" s="390"/>
      <c r="E22" s="288"/>
      <c r="F22" s="288"/>
      <c r="G22" s="382"/>
      <c r="H22" s="383"/>
      <c r="I22" s="383"/>
      <c r="J22" s="463"/>
      <c r="K22" s="315"/>
      <c r="L22" s="175" t="s">
        <v>16</v>
      </c>
      <c r="M22" s="429" t="s">
        <v>637</v>
      </c>
      <c r="N22" s="435"/>
    </row>
    <row r="23" spans="1:14" s="23" customFormat="1" ht="26.5" thickBot="1" x14ac:dyDescent="0.35">
      <c r="A23" s="239">
        <v>19</v>
      </c>
      <c r="B23" s="241" t="s">
        <v>482</v>
      </c>
      <c r="C23" s="286"/>
      <c r="D23" s="390"/>
      <c r="E23" s="288"/>
      <c r="F23" s="288"/>
      <c r="G23" s="382"/>
      <c r="H23" s="383"/>
      <c r="I23" s="383"/>
      <c r="J23" s="463"/>
      <c r="K23" s="315"/>
      <c r="L23" s="175" t="s">
        <v>13</v>
      </c>
      <c r="M23" s="429" t="s">
        <v>645</v>
      </c>
      <c r="N23" s="435"/>
    </row>
    <row r="24" spans="1:14" s="23" customFormat="1" ht="25.5" thickBot="1" x14ac:dyDescent="0.35">
      <c r="A24" s="225">
        <v>20</v>
      </c>
      <c r="B24" s="241" t="s">
        <v>480</v>
      </c>
      <c r="C24" s="286"/>
      <c r="D24" s="390"/>
      <c r="E24" s="288"/>
      <c r="F24" s="288"/>
      <c r="G24" s="382"/>
      <c r="H24" s="383"/>
      <c r="I24" s="383"/>
      <c r="J24" s="463"/>
      <c r="K24" s="315"/>
      <c r="L24" s="175" t="s">
        <v>15</v>
      </c>
      <c r="M24" s="429" t="s">
        <v>645</v>
      </c>
      <c r="N24" s="435"/>
    </row>
    <row r="25" spans="1:14" s="27" customFormat="1" ht="26.5" thickBot="1" x14ac:dyDescent="0.35">
      <c r="A25" s="239">
        <v>21</v>
      </c>
      <c r="B25" s="223" t="s">
        <v>481</v>
      </c>
      <c r="C25" s="286"/>
      <c r="D25" s="390"/>
      <c r="E25" s="288"/>
      <c r="F25" s="288"/>
      <c r="G25" s="382"/>
      <c r="H25" s="383"/>
      <c r="I25" s="383"/>
      <c r="J25" s="463"/>
      <c r="K25" s="315"/>
      <c r="L25" s="154"/>
      <c r="M25" s="434" t="s">
        <v>575</v>
      </c>
      <c r="N25" s="435"/>
    </row>
    <row r="26" spans="1:14" s="27" customFormat="1" ht="25.5" thickBot="1" x14ac:dyDescent="0.35">
      <c r="A26" s="239">
        <v>22</v>
      </c>
      <c r="B26" s="232" t="s">
        <v>503</v>
      </c>
      <c r="C26" s="286"/>
      <c r="D26" s="390"/>
      <c r="E26" s="288"/>
      <c r="F26" s="288"/>
      <c r="G26" s="382"/>
      <c r="H26" s="383"/>
      <c r="I26" s="383"/>
      <c r="J26" s="463"/>
      <c r="K26" s="315"/>
      <c r="L26" s="154"/>
      <c r="M26" s="429" t="s">
        <v>646</v>
      </c>
      <c r="N26" s="435"/>
    </row>
    <row r="27" spans="1:14" ht="25.5" thickBot="1" x14ac:dyDescent="0.35">
      <c r="A27" s="141">
        <v>23</v>
      </c>
      <c r="B27" s="223" t="s">
        <v>280</v>
      </c>
      <c r="C27" s="286"/>
      <c r="D27" s="390"/>
      <c r="E27" s="288"/>
      <c r="F27" s="288"/>
      <c r="G27" s="382"/>
      <c r="H27" s="382"/>
      <c r="I27" s="382"/>
      <c r="J27" s="461"/>
      <c r="K27" s="315"/>
      <c r="L27" s="140"/>
      <c r="M27" s="434" t="s">
        <v>647</v>
      </c>
      <c r="N27" s="435"/>
    </row>
    <row r="28" spans="1:14" s="23" customFormat="1" ht="25.5" thickBot="1" x14ac:dyDescent="0.35">
      <c r="A28" s="141">
        <v>24</v>
      </c>
      <c r="B28" s="224" t="s">
        <v>197</v>
      </c>
      <c r="C28" s="300"/>
      <c r="D28" s="393"/>
      <c r="E28" s="288"/>
      <c r="F28" s="395"/>
      <c r="G28" s="387"/>
      <c r="H28" s="387"/>
      <c r="I28" s="388"/>
      <c r="J28" s="465"/>
      <c r="K28" s="316"/>
      <c r="L28" s="244"/>
      <c r="M28" s="443" t="s">
        <v>648</v>
      </c>
      <c r="N28" s="444"/>
    </row>
    <row r="29" spans="1:14" s="12" customFormat="1" ht="15" thickBot="1" x14ac:dyDescent="0.4">
      <c r="A29" s="49"/>
      <c r="B29" s="593" t="s">
        <v>98</v>
      </c>
      <c r="C29" s="594"/>
      <c r="D29" s="594"/>
      <c r="E29" s="594"/>
      <c r="F29" s="594"/>
      <c r="G29" s="594"/>
      <c r="H29" s="594"/>
      <c r="I29" s="594"/>
      <c r="J29" s="594"/>
      <c r="K29" s="594"/>
      <c r="L29" s="594"/>
      <c r="M29" s="594"/>
      <c r="N29" s="595"/>
    </row>
    <row r="30" spans="1:14" customFormat="1" ht="25.5" thickBot="1" x14ac:dyDescent="0.4">
      <c r="A30" s="226">
        <v>25</v>
      </c>
      <c r="B30" s="241" t="s">
        <v>375</v>
      </c>
      <c r="C30" s="282"/>
      <c r="D30" s="389"/>
      <c r="E30" s="288"/>
      <c r="F30" s="284"/>
      <c r="G30" s="380"/>
      <c r="H30" s="381"/>
      <c r="I30" s="381"/>
      <c r="J30" s="471"/>
      <c r="K30" s="317"/>
      <c r="L30" s="246"/>
      <c r="M30" s="429" t="s">
        <v>637</v>
      </c>
      <c r="N30" s="439"/>
    </row>
    <row r="31" spans="1:14" customFormat="1" ht="26.5" thickBot="1" x14ac:dyDescent="0.4">
      <c r="A31" s="226">
        <v>26</v>
      </c>
      <c r="B31" s="241" t="s">
        <v>376</v>
      </c>
      <c r="C31" s="286"/>
      <c r="D31" s="390"/>
      <c r="E31" s="288"/>
      <c r="F31" s="288"/>
      <c r="G31" s="382"/>
      <c r="H31" s="383"/>
      <c r="I31" s="383"/>
      <c r="J31" s="463"/>
      <c r="K31" s="315"/>
      <c r="L31" s="180" t="s">
        <v>61</v>
      </c>
      <c r="M31" s="429" t="s">
        <v>637</v>
      </c>
      <c r="N31" s="440"/>
    </row>
    <row r="32" spans="1:14" x14ac:dyDescent="0.35">
      <c r="C32" s="25"/>
      <c r="D32" s="6"/>
      <c r="E32" s="89"/>
      <c r="G32" s="6"/>
      <c r="H32" s="33"/>
      <c r="I32" s="33"/>
      <c r="J32" s="36"/>
    </row>
    <row r="33" spans="1:14" x14ac:dyDescent="0.35">
      <c r="C33" s="25"/>
      <c r="D33" s="6"/>
      <c r="E33" s="89"/>
      <c r="G33" s="6"/>
      <c r="H33" s="33"/>
      <c r="I33" s="33"/>
      <c r="J33" s="36"/>
    </row>
    <row r="34" spans="1:14" x14ac:dyDescent="0.35">
      <c r="B34" s="151" t="s">
        <v>475</v>
      </c>
      <c r="C34" s="157"/>
      <c r="D34" s="6"/>
      <c r="E34" s="89"/>
      <c r="G34" s="6"/>
      <c r="H34" s="33"/>
      <c r="I34" s="33"/>
      <c r="J34" s="36"/>
    </row>
    <row r="35" spans="1:14" x14ac:dyDescent="0.35">
      <c r="B35" s="37" t="s">
        <v>84</v>
      </c>
      <c r="C35" s="43">
        <f>COUNTIF(C5:C32,"Yes")</f>
        <v>0</v>
      </c>
      <c r="D35" s="6"/>
      <c r="E35" s="89"/>
      <c r="G35" s="6"/>
      <c r="H35" s="33"/>
      <c r="I35" s="33"/>
      <c r="J35" s="36"/>
    </row>
    <row r="36" spans="1:14" x14ac:dyDescent="0.35">
      <c r="B36" s="37" t="s">
        <v>85</v>
      </c>
      <c r="C36" s="43">
        <f>COUNTIF(C5:C32,"No")</f>
        <v>0</v>
      </c>
      <c r="D36" s="6"/>
      <c r="E36" s="89"/>
      <c r="G36" s="6"/>
      <c r="H36" s="33"/>
      <c r="I36" s="33"/>
      <c r="J36" s="36"/>
    </row>
    <row r="37" spans="1:14" x14ac:dyDescent="0.35">
      <c r="B37" s="37" t="s">
        <v>86</v>
      </c>
      <c r="C37" s="43">
        <f>COUNTIF(C5:C32,"NA")</f>
        <v>0</v>
      </c>
      <c r="D37" s="6"/>
      <c r="E37" s="89"/>
      <c r="G37" s="6"/>
      <c r="H37" s="33"/>
      <c r="I37" s="33"/>
      <c r="J37" s="36"/>
    </row>
    <row r="38" spans="1:14" x14ac:dyDescent="0.35">
      <c r="B38" s="37" t="s">
        <v>87</v>
      </c>
      <c r="C38" s="43">
        <f>COUNTIF(C5:C32,"Unknown")</f>
        <v>0</v>
      </c>
      <c r="D38" s="6"/>
      <c r="E38" s="89"/>
      <c r="G38" s="6"/>
      <c r="H38" s="33"/>
      <c r="I38" s="33"/>
      <c r="J38" s="36"/>
    </row>
    <row r="39" spans="1:14" s="16" customFormat="1" x14ac:dyDescent="0.35">
      <c r="A39" s="46"/>
      <c r="D39" s="6"/>
      <c r="E39" s="89"/>
      <c r="G39" s="6"/>
      <c r="H39" s="33"/>
      <c r="I39" s="33"/>
      <c r="J39" s="36"/>
      <c r="K39" s="23"/>
      <c r="L39" s="186"/>
      <c r="M39" s="186"/>
      <c r="N39" s="23"/>
    </row>
    <row r="40" spans="1:14" s="16" customFormat="1" x14ac:dyDescent="0.35">
      <c r="A40" s="46"/>
      <c r="B40" s="151" t="s">
        <v>296</v>
      </c>
      <c r="C40" s="142"/>
      <c r="D40" s="142"/>
      <c r="E40" s="143"/>
      <c r="G40" s="6"/>
      <c r="H40" s="33"/>
      <c r="I40" s="33"/>
      <c r="J40" s="36"/>
      <c r="K40" s="23"/>
      <c r="L40" s="186"/>
      <c r="M40" s="186"/>
      <c r="N40" s="23"/>
    </row>
    <row r="41" spans="1:14" s="16" customFormat="1" x14ac:dyDescent="0.35">
      <c r="A41" s="46"/>
      <c r="B41" s="603" t="s">
        <v>292</v>
      </c>
      <c r="C41" s="603"/>
      <c r="D41" s="603"/>
      <c r="E41" s="100">
        <f>COUNTIF(E5:E32,"Critical")</f>
        <v>0</v>
      </c>
      <c r="G41" s="6"/>
      <c r="H41" s="33"/>
      <c r="I41" s="33"/>
      <c r="J41" s="36"/>
      <c r="K41" s="23"/>
      <c r="L41" s="186"/>
      <c r="M41" s="186"/>
      <c r="N41" s="23"/>
    </row>
    <row r="42" spans="1:14" s="16" customFormat="1" x14ac:dyDescent="0.35">
      <c r="A42" s="46"/>
      <c r="B42" s="605" t="s">
        <v>293</v>
      </c>
      <c r="C42" s="606"/>
      <c r="D42" s="607"/>
      <c r="E42" s="106">
        <f>COUNTIF(E5:E32,"High")</f>
        <v>0</v>
      </c>
      <c r="G42" s="6"/>
      <c r="H42" s="33"/>
      <c r="I42" s="33"/>
      <c r="J42" s="36"/>
      <c r="K42" s="23"/>
      <c r="L42" s="186"/>
      <c r="M42" s="186"/>
      <c r="N42" s="23"/>
    </row>
    <row r="43" spans="1:14" s="16" customFormat="1" x14ac:dyDescent="0.35">
      <c r="A43" s="46"/>
      <c r="B43" s="604" t="s">
        <v>294</v>
      </c>
      <c r="C43" s="604"/>
      <c r="D43" s="604"/>
      <c r="E43" s="98">
        <f>COUNTIF(E5:E32,"Medium")</f>
        <v>0</v>
      </c>
      <c r="G43" s="6"/>
      <c r="H43" s="33"/>
      <c r="I43" s="33"/>
      <c r="J43" s="36"/>
      <c r="K43" s="23"/>
      <c r="L43" s="186"/>
      <c r="M43" s="186"/>
      <c r="N43" s="23"/>
    </row>
    <row r="44" spans="1:14" s="16" customFormat="1" x14ac:dyDescent="0.35">
      <c r="A44" s="46"/>
      <c r="B44" s="596" t="s">
        <v>295</v>
      </c>
      <c r="C44" s="596"/>
      <c r="D44" s="596"/>
      <c r="E44" s="99">
        <f>COUNTIF(E5:E32,"Low")</f>
        <v>0</v>
      </c>
      <c r="G44" s="6"/>
      <c r="H44" s="33"/>
      <c r="I44" s="33"/>
      <c r="J44" s="36"/>
      <c r="K44" s="23"/>
      <c r="L44" s="186"/>
      <c r="M44" s="186"/>
      <c r="N44" s="23"/>
    </row>
    <row r="45" spans="1:14" x14ac:dyDescent="0.35">
      <c r="D45" s="6"/>
      <c r="E45" s="89"/>
      <c r="G45" s="6"/>
      <c r="H45" s="33"/>
      <c r="I45" s="33"/>
      <c r="J45" s="36"/>
    </row>
    <row r="46" spans="1:14" x14ac:dyDescent="0.35">
      <c r="B46" s="151" t="s">
        <v>291</v>
      </c>
      <c r="C46" s="142"/>
      <c r="D46" s="142"/>
      <c r="E46" s="141"/>
      <c r="F46" s="153"/>
      <c r="G46" s="6"/>
      <c r="H46" s="33"/>
      <c r="I46" s="33"/>
      <c r="J46" s="36"/>
    </row>
    <row r="47" spans="1:14" x14ac:dyDescent="0.35">
      <c r="B47" s="597" t="s">
        <v>100</v>
      </c>
      <c r="C47" s="598"/>
      <c r="D47" s="598"/>
      <c r="E47" s="599"/>
      <c r="F47" s="60">
        <f>COUNTIF(F5:F32,"Immediate")</f>
        <v>0</v>
      </c>
      <c r="G47" s="6"/>
      <c r="H47" s="33"/>
      <c r="I47" s="33"/>
      <c r="J47" s="36"/>
      <c r="L47" s="182"/>
      <c r="M47" s="25"/>
      <c r="N47" s="25"/>
    </row>
    <row r="48" spans="1:14" x14ac:dyDescent="0.35">
      <c r="B48" s="597" t="s">
        <v>101</v>
      </c>
      <c r="C48" s="598"/>
      <c r="D48" s="598"/>
      <c r="E48" s="599"/>
      <c r="F48" s="60">
        <f>COUNTIF(F5:F32,"Intermediate")</f>
        <v>0</v>
      </c>
      <c r="G48" s="6"/>
      <c r="H48" s="33"/>
      <c r="I48" s="33"/>
      <c r="J48" s="36"/>
      <c r="L48" s="182"/>
      <c r="M48" s="25"/>
      <c r="N48" s="25"/>
    </row>
    <row r="49" spans="1:15" x14ac:dyDescent="0.35">
      <c r="B49" s="597" t="s">
        <v>102</v>
      </c>
      <c r="C49" s="598"/>
      <c r="D49" s="598"/>
      <c r="E49" s="599"/>
      <c r="F49" s="60">
        <f>COUNTIF(F5:F32,"Long-Term")</f>
        <v>0</v>
      </c>
      <c r="G49" s="6"/>
      <c r="H49" s="33"/>
      <c r="I49" s="33"/>
      <c r="J49" s="36"/>
      <c r="L49" s="182"/>
      <c r="M49" s="25"/>
      <c r="N49" s="25"/>
    </row>
    <row r="50" spans="1:15" x14ac:dyDescent="0.35">
      <c r="D50" s="6"/>
      <c r="E50" s="89"/>
      <c r="G50" s="6"/>
      <c r="H50" s="33"/>
      <c r="I50" s="33"/>
      <c r="J50" s="36"/>
    </row>
    <row r="51" spans="1:15" x14ac:dyDescent="0.35">
      <c r="B51" s="587" t="s">
        <v>164</v>
      </c>
      <c r="C51" s="587"/>
      <c r="D51" s="587"/>
      <c r="E51" s="587"/>
      <c r="F51" s="587"/>
      <c r="G51" s="587"/>
      <c r="H51" s="144">
        <f>COUNTIF(H5:H32,"Needed")</f>
        <v>0</v>
      </c>
      <c r="I51" s="33"/>
      <c r="J51" s="36"/>
      <c r="L51" s="182"/>
      <c r="M51" s="25"/>
      <c r="N51" s="25"/>
    </row>
    <row r="52" spans="1:15" x14ac:dyDescent="0.35">
      <c r="B52" s="587" t="s">
        <v>170</v>
      </c>
      <c r="C52" s="587"/>
      <c r="D52" s="587"/>
      <c r="E52" s="587"/>
      <c r="F52" s="587"/>
      <c r="G52" s="587"/>
      <c r="H52" s="587"/>
      <c r="I52" s="145">
        <f>COUNTIF(I5:I32,"Needed")</f>
        <v>0</v>
      </c>
      <c r="J52" s="36"/>
      <c r="L52" s="182"/>
      <c r="M52" s="25"/>
      <c r="N52" s="25"/>
    </row>
    <row r="53" spans="1:15" ht="13" x14ac:dyDescent="0.3">
      <c r="B53" s="610" t="s">
        <v>752</v>
      </c>
      <c r="C53" s="611"/>
      <c r="D53" s="611"/>
      <c r="E53" s="611"/>
      <c r="F53" s="611"/>
      <c r="G53" s="611"/>
      <c r="H53" s="611"/>
      <c r="I53" s="612"/>
      <c r="J53" s="473">
        <f>SUM(J5:J28, J30:J31)</f>
        <v>0</v>
      </c>
      <c r="L53" s="182"/>
      <c r="M53" s="25"/>
      <c r="N53" s="25"/>
    </row>
    <row r="56" spans="1:15" s="361" customFormat="1" ht="13" x14ac:dyDescent="0.35">
      <c r="B56" s="519" t="s">
        <v>744</v>
      </c>
      <c r="C56" s="519"/>
      <c r="D56" s="519"/>
      <c r="E56" s="519"/>
      <c r="F56" s="519"/>
      <c r="G56" s="519"/>
      <c r="H56" s="519"/>
      <c r="I56" s="519"/>
      <c r="J56" s="519"/>
      <c r="K56" s="519"/>
      <c r="L56" s="519"/>
      <c r="M56" s="519"/>
      <c r="N56" s="519"/>
      <c r="O56" s="358"/>
    </row>
    <row r="57" spans="1:15" s="361" customFormat="1" ht="13" x14ac:dyDescent="0.35">
      <c r="B57" s="4"/>
      <c r="O57" s="358"/>
    </row>
    <row r="58" spans="1:15" customFormat="1" x14ac:dyDescent="0.35">
      <c r="A58" s="47"/>
      <c r="B58" s="492" t="s">
        <v>750</v>
      </c>
      <c r="C58" s="493"/>
      <c r="D58" s="493"/>
      <c r="E58" s="493"/>
      <c r="F58" s="493"/>
      <c r="G58" s="493"/>
      <c r="H58" s="493"/>
      <c r="I58" s="493"/>
      <c r="J58" s="493"/>
      <c r="K58" s="493"/>
      <c r="L58" s="493"/>
      <c r="M58" s="493"/>
      <c r="N58" s="494"/>
    </row>
    <row r="60" spans="1:15" x14ac:dyDescent="0.35">
      <c r="C60" s="19"/>
    </row>
  </sheetData>
  <sheetProtection sheet="1" objects="1" scenarios="1" sort="0" autoFilter="0"/>
  <mergeCells count="20">
    <mergeCell ref="B1:N1"/>
    <mergeCell ref="A2:A3"/>
    <mergeCell ref="B41:D41"/>
    <mergeCell ref="L2:N2"/>
    <mergeCell ref="B42:D42"/>
    <mergeCell ref="K2:K3"/>
    <mergeCell ref="D2:J2"/>
    <mergeCell ref="B29:N29"/>
    <mergeCell ref="B4:N4"/>
    <mergeCell ref="M3:N3"/>
    <mergeCell ref="B58:N58"/>
    <mergeCell ref="B51:G51"/>
    <mergeCell ref="B52:H52"/>
    <mergeCell ref="B43:D43"/>
    <mergeCell ref="B44:D44"/>
    <mergeCell ref="B47:E47"/>
    <mergeCell ref="B48:E48"/>
    <mergeCell ref="B49:E49"/>
    <mergeCell ref="B56:N56"/>
    <mergeCell ref="B53:I53"/>
  </mergeCells>
  <conditionalFormatting sqref="C50 C54:C55 H54:J55 I51:J51 J52 H45:J50 H29:J38 H59:J1048576 C59:C1048576 H22:J26 H13:J20 H5:J11">
    <cfRule type="cellIs" dxfId="1790" priority="537" operator="equal">
      <formula>"NA"</formula>
    </cfRule>
    <cfRule type="cellIs" dxfId="1789" priority="538" operator="equal">
      <formula>"Unknown"</formula>
    </cfRule>
    <cfRule type="cellIs" dxfId="1788" priority="539" operator="equal">
      <formula>"Yes"</formula>
    </cfRule>
    <cfRule type="cellIs" dxfId="1787" priority="540" operator="equal">
      <formula>"No"</formula>
    </cfRule>
  </conditionalFormatting>
  <conditionalFormatting sqref="C37:C38 C50 C54:C55 C45:C46 C59:C1048576 C13:C20 C6:C11 C22:C31">
    <cfRule type="cellIs" dxfId="1786" priority="529" operator="equal">
      <formula>"NA"</formula>
    </cfRule>
    <cfRule type="cellIs" dxfId="1785" priority="530" operator="equal">
      <formula>"Unknown"</formula>
    </cfRule>
    <cfRule type="cellIs" dxfId="1784" priority="531" operator="equal">
      <formula>"Yes"</formula>
    </cfRule>
    <cfRule type="cellIs" dxfId="1783" priority="532" operator="equal">
      <formula>"No"</formula>
    </cfRule>
  </conditionalFormatting>
  <conditionalFormatting sqref="I51:J51">
    <cfRule type="cellIs" dxfId="1782" priority="483" operator="equal">
      <formula>"NA"</formula>
    </cfRule>
    <cfRule type="cellIs" dxfId="1781" priority="484" operator="equal">
      <formula>"NA"</formula>
    </cfRule>
    <cfRule type="cellIs" dxfId="1780" priority="485" operator="equal">
      <formula>"Unknown"</formula>
    </cfRule>
    <cfRule type="cellIs" dxfId="1779" priority="486" operator="equal">
      <formula>"Yes"</formula>
    </cfRule>
    <cfRule type="cellIs" dxfId="1778" priority="487" operator="equal">
      <formula>"No"</formula>
    </cfRule>
  </conditionalFormatting>
  <conditionalFormatting sqref="D2:E2 D45:E46 F45:G50 D4:G4 G5 D50:E50 H51 D54:F55 I52 D29:G29 D5:D6 F6:G6 D11:G11 D10 F10:G10 D32:G38 D30:D31 F30:G31 D59:F1048576 F13:G16 D13:D16 D17:G20 E12:E16 D7:G9 D22:E27 F22:F28 G22:G27">
    <cfRule type="cellIs" dxfId="1777" priority="472" operator="equal">
      <formula>"Long-Term"</formula>
    </cfRule>
    <cfRule type="cellIs" dxfId="1776" priority="473" operator="equal">
      <formula>"Intermediate"</formula>
    </cfRule>
    <cfRule type="cellIs" dxfId="1775" priority="474" operator="equal">
      <formula>"Immediate"</formula>
    </cfRule>
  </conditionalFormatting>
  <conditionalFormatting sqref="D2:E2">
    <cfRule type="cellIs" dxfId="1774" priority="410" operator="equal">
      <formula>"NA"</formula>
    </cfRule>
    <cfRule type="cellIs" dxfId="1773" priority="411" operator="equal">
      <formula>"Unknown"</formula>
    </cfRule>
    <cfRule type="cellIs" dxfId="1772" priority="412" operator="equal">
      <formula>"Yes"</formula>
    </cfRule>
    <cfRule type="cellIs" dxfId="1771" priority="413" operator="equal">
      <formula>"No"</formula>
    </cfRule>
  </conditionalFormatting>
  <conditionalFormatting sqref="C2:C3">
    <cfRule type="cellIs" dxfId="1770" priority="422" operator="equal">
      <formula>"NA"</formula>
    </cfRule>
    <cfRule type="cellIs" dxfId="1769" priority="423" operator="equal">
      <formula>"Unknown"</formula>
    </cfRule>
    <cfRule type="cellIs" dxfId="1768" priority="424" operator="equal">
      <formula>"Yes"</formula>
    </cfRule>
    <cfRule type="cellIs" dxfId="1767" priority="425" operator="equal">
      <formula>"No"</formula>
    </cfRule>
  </conditionalFormatting>
  <conditionalFormatting sqref="C2:C3">
    <cfRule type="cellIs" dxfId="1766" priority="418" operator="equal">
      <formula>"NA"</formula>
    </cfRule>
    <cfRule type="cellIs" dxfId="1765" priority="419" operator="equal">
      <formula>"Unknown"</formula>
    </cfRule>
    <cfRule type="cellIs" dxfId="1764" priority="420" operator="equal">
      <formula>"Yes"</formula>
    </cfRule>
    <cfRule type="cellIs" dxfId="1763" priority="421" operator="equal">
      <formula>"No"</formula>
    </cfRule>
  </conditionalFormatting>
  <conditionalFormatting sqref="G54:G55 G59:G1048576">
    <cfRule type="cellIs" dxfId="1762" priority="396" operator="equal">
      <formula>"Long-Term"</formula>
    </cfRule>
    <cfRule type="cellIs" dxfId="1761" priority="397" operator="equal">
      <formula>"Intermediate"</formula>
    </cfRule>
    <cfRule type="cellIs" dxfId="1760" priority="398" operator="equal">
      <formula>"Immediate"</formula>
    </cfRule>
  </conditionalFormatting>
  <conditionalFormatting sqref="G14">
    <cfRule type="cellIs" dxfId="1759" priority="393" operator="equal">
      <formula>"Long-Term"</formula>
    </cfRule>
    <cfRule type="cellIs" dxfId="1758" priority="394" operator="equal">
      <formula>"Intermediate"</formula>
    </cfRule>
    <cfRule type="cellIs" dxfId="1757" priority="395" operator="equal">
      <formula>"Immediate"</formula>
    </cfRule>
  </conditionalFormatting>
  <conditionalFormatting sqref="I28:J28">
    <cfRule type="cellIs" dxfId="1756" priority="347" operator="equal">
      <formula>"NA"</formula>
    </cfRule>
    <cfRule type="cellIs" dxfId="1755" priority="348" operator="equal">
      <formula>"Unknown"</formula>
    </cfRule>
    <cfRule type="cellIs" dxfId="1754" priority="349" operator="equal">
      <formula>"Yes"</formula>
    </cfRule>
    <cfRule type="cellIs" dxfId="1753" priority="350" operator="equal">
      <formula>"No"</formula>
    </cfRule>
  </conditionalFormatting>
  <conditionalFormatting sqref="G28">
    <cfRule type="cellIs" dxfId="1752" priority="340" operator="equal">
      <formula>"Long-Term"</formula>
    </cfRule>
    <cfRule type="cellIs" dxfId="1751" priority="341" operator="equal">
      <formula>"Intermediate"</formula>
    </cfRule>
    <cfRule type="cellIs" dxfId="1750" priority="342" operator="equal">
      <formula>"Immediate"</formula>
    </cfRule>
  </conditionalFormatting>
  <conditionalFormatting sqref="H28">
    <cfRule type="cellIs" dxfId="1749" priority="337" operator="equal">
      <formula>"Long-Term"</formula>
    </cfRule>
    <cfRule type="cellIs" dxfId="1748" priority="338" operator="equal">
      <formula>"Intermediate"</formula>
    </cfRule>
    <cfRule type="cellIs" dxfId="1747" priority="339" operator="equal">
      <formula>"Immediate"</formula>
    </cfRule>
  </conditionalFormatting>
  <conditionalFormatting sqref="D28">
    <cfRule type="cellIs" dxfId="1746" priority="334" operator="equal">
      <formula>"Long-Term"</formula>
    </cfRule>
    <cfRule type="cellIs" dxfId="1745" priority="335" operator="equal">
      <formula>"Intermediate"</formula>
    </cfRule>
    <cfRule type="cellIs" dxfId="1744" priority="336" operator="equal">
      <formula>"Immediate"</formula>
    </cfRule>
  </conditionalFormatting>
  <conditionalFormatting sqref="E2 E45:E46 E50 E4 E54:E55 E29 E32:E38 E59:E1048576 E11:E20 E7:E9 E22:E27">
    <cfRule type="cellIs" dxfId="1743" priority="331" operator="equal">
      <formula>"High"</formula>
    </cfRule>
  </conditionalFormatting>
  <conditionalFormatting sqref="F42:F43">
    <cfRule type="cellIs" dxfId="1742" priority="283" operator="equal">
      <formula>"Long-Term"</formula>
    </cfRule>
    <cfRule type="cellIs" dxfId="1741" priority="284" operator="equal">
      <formula>"Intermediate"</formula>
    </cfRule>
    <cfRule type="cellIs" dxfId="1740" priority="285" operator="equal">
      <formula>"Immediate"</formula>
    </cfRule>
  </conditionalFormatting>
  <conditionalFormatting sqref="J3">
    <cfRule type="cellIs" dxfId="1739" priority="324" operator="equal">
      <formula>"NA"</formula>
    </cfRule>
    <cfRule type="cellIs" dxfId="1738" priority="325" operator="equal">
      <formula>"Unknown"</formula>
    </cfRule>
    <cfRule type="cellIs" dxfId="1737" priority="326" operator="equal">
      <formula>"Yes"</formula>
    </cfRule>
    <cfRule type="cellIs" dxfId="1736" priority="327" operator="equal">
      <formula>"No"</formula>
    </cfRule>
  </conditionalFormatting>
  <conditionalFormatting sqref="G3">
    <cfRule type="cellIs" dxfId="1735" priority="316" operator="equal">
      <formula>"NA"</formula>
    </cfRule>
    <cfRule type="cellIs" dxfId="1734" priority="317" operator="equal">
      <formula>"Unknown"</formula>
    </cfRule>
    <cfRule type="cellIs" dxfId="1733" priority="318" operator="equal">
      <formula>"Yes"</formula>
    </cfRule>
    <cfRule type="cellIs" dxfId="1732" priority="319" operator="equal">
      <formula>"No"</formula>
    </cfRule>
  </conditionalFormatting>
  <conditionalFormatting sqref="G3">
    <cfRule type="cellIs" dxfId="1731" priority="313" operator="equal">
      <formula>"Long-Term"</formula>
    </cfRule>
    <cfRule type="cellIs" dxfId="1730" priority="314" operator="equal">
      <formula>"Intermediate"</formula>
    </cfRule>
    <cfRule type="cellIs" dxfId="1729" priority="315" operator="equal">
      <formula>"Immediate"</formula>
    </cfRule>
  </conditionalFormatting>
  <conditionalFormatting sqref="H3">
    <cfRule type="cellIs" dxfId="1728" priority="309" operator="equal">
      <formula>"NA"</formula>
    </cfRule>
    <cfRule type="cellIs" dxfId="1727" priority="310" operator="equal">
      <formula>"Unknown"</formula>
    </cfRule>
    <cfRule type="cellIs" dxfId="1726" priority="311" operator="equal">
      <formula>"Yes"</formula>
    </cfRule>
    <cfRule type="cellIs" dxfId="1725" priority="312" operator="equal">
      <formula>"No"</formula>
    </cfRule>
  </conditionalFormatting>
  <conditionalFormatting sqref="I3">
    <cfRule type="cellIs" dxfId="1724" priority="305" operator="equal">
      <formula>"NA"</formula>
    </cfRule>
    <cfRule type="cellIs" dxfId="1723" priority="306" operator="equal">
      <formula>"Unknown"</formula>
    </cfRule>
    <cfRule type="cellIs" dxfId="1722" priority="307" operator="equal">
      <formula>"Yes"</formula>
    </cfRule>
    <cfRule type="cellIs" dxfId="1721" priority="308" operator="equal">
      <formula>"No"</formula>
    </cfRule>
  </conditionalFormatting>
  <conditionalFormatting sqref="D3:E3">
    <cfRule type="cellIs" dxfId="1720" priority="301" operator="equal">
      <formula>"NA"</formula>
    </cfRule>
    <cfRule type="cellIs" dxfId="1719" priority="302" operator="equal">
      <formula>"Unknown"</formula>
    </cfRule>
    <cfRule type="cellIs" dxfId="1718" priority="303" operator="equal">
      <formula>"Yes"</formula>
    </cfRule>
    <cfRule type="cellIs" dxfId="1717" priority="304" operator="equal">
      <formula>"No"</formula>
    </cfRule>
  </conditionalFormatting>
  <conditionalFormatting sqref="D3:E3">
    <cfRule type="cellIs" dxfId="1716" priority="298" operator="equal">
      <formula>"Long-Term"</formula>
    </cfRule>
    <cfRule type="cellIs" dxfId="1715" priority="299" operator="equal">
      <formula>"Intermediate"</formula>
    </cfRule>
    <cfRule type="cellIs" dxfId="1714" priority="300" operator="equal">
      <formula>"Immediate"</formula>
    </cfRule>
  </conditionalFormatting>
  <conditionalFormatting sqref="E3">
    <cfRule type="cellIs" dxfId="1713" priority="297" operator="equal">
      <formula>"High"</formula>
    </cfRule>
  </conditionalFormatting>
  <conditionalFormatting sqref="F3">
    <cfRule type="cellIs" dxfId="1712" priority="294" operator="equal">
      <formula>"Long-Term"</formula>
    </cfRule>
    <cfRule type="cellIs" dxfId="1711" priority="295" operator="equal">
      <formula>"Intermediate"</formula>
    </cfRule>
    <cfRule type="cellIs" dxfId="1710" priority="296" operator="equal">
      <formula>"Immediate"</formula>
    </cfRule>
  </conditionalFormatting>
  <conditionalFormatting sqref="F3">
    <cfRule type="cellIs" dxfId="1709" priority="290" operator="equal">
      <formula>"NA"</formula>
    </cfRule>
    <cfRule type="cellIs" dxfId="1708" priority="291" operator="equal">
      <formula>"Unknown"</formula>
    </cfRule>
    <cfRule type="cellIs" dxfId="1707" priority="292" operator="equal">
      <formula>"Yes"</formula>
    </cfRule>
    <cfRule type="cellIs" dxfId="1706" priority="293" operator="equal">
      <formula>"No"</formula>
    </cfRule>
  </conditionalFormatting>
  <conditionalFormatting sqref="H42:J43">
    <cfRule type="cellIs" dxfId="1705" priority="286" operator="equal">
      <formula>"NA"</formula>
    </cfRule>
    <cfRule type="cellIs" dxfId="1704" priority="287" operator="equal">
      <formula>"Unknown"</formula>
    </cfRule>
    <cfRule type="cellIs" dxfId="1703" priority="288" operator="equal">
      <formula>"Yes"</formula>
    </cfRule>
    <cfRule type="cellIs" dxfId="1702" priority="289" operator="equal">
      <formula>"No"</formula>
    </cfRule>
  </conditionalFormatting>
  <conditionalFormatting sqref="G42:G43">
    <cfRule type="cellIs" dxfId="1701" priority="280" operator="equal">
      <formula>"Long-Term"</formula>
    </cfRule>
    <cfRule type="cellIs" dxfId="1700" priority="281" operator="equal">
      <formula>"Intermediate"</formula>
    </cfRule>
    <cfRule type="cellIs" dxfId="1699" priority="282" operator="equal">
      <formula>"Immediate"</formula>
    </cfRule>
  </conditionalFormatting>
  <conditionalFormatting sqref="H44:J44">
    <cfRule type="cellIs" dxfId="1698" priority="276" operator="equal">
      <formula>"NA"</formula>
    </cfRule>
    <cfRule type="cellIs" dxfId="1697" priority="277" operator="equal">
      <formula>"Unknown"</formula>
    </cfRule>
    <cfRule type="cellIs" dxfId="1696" priority="278" operator="equal">
      <formula>"Yes"</formula>
    </cfRule>
    <cfRule type="cellIs" dxfId="1695" priority="279" operator="equal">
      <formula>"No"</formula>
    </cfRule>
  </conditionalFormatting>
  <conditionalFormatting sqref="C39:C40">
    <cfRule type="cellIs" dxfId="1694" priority="262" operator="equal">
      <formula>"NA"</formula>
    </cfRule>
    <cfRule type="cellIs" dxfId="1693" priority="263" operator="equal">
      <formula>"Unknown"</formula>
    </cfRule>
    <cfRule type="cellIs" dxfId="1692" priority="264" operator="equal">
      <formula>"Yes"</formula>
    </cfRule>
    <cfRule type="cellIs" dxfId="1691" priority="265" operator="equal">
      <formula>"No"</formula>
    </cfRule>
  </conditionalFormatting>
  <conditionalFormatting sqref="F44">
    <cfRule type="cellIs" dxfId="1690" priority="273" operator="equal">
      <formula>"Long-Term"</formula>
    </cfRule>
    <cfRule type="cellIs" dxfId="1689" priority="274" operator="equal">
      <formula>"Intermediate"</formula>
    </cfRule>
    <cfRule type="cellIs" dxfId="1688" priority="275" operator="equal">
      <formula>"Immediate"</formula>
    </cfRule>
  </conditionalFormatting>
  <conditionalFormatting sqref="G44">
    <cfRule type="cellIs" dxfId="1687" priority="270" operator="equal">
      <formula>"Long-Term"</formula>
    </cfRule>
    <cfRule type="cellIs" dxfId="1686" priority="271" operator="equal">
      <formula>"Intermediate"</formula>
    </cfRule>
    <cfRule type="cellIs" dxfId="1685" priority="272" operator="equal">
      <formula>"Immediate"</formula>
    </cfRule>
  </conditionalFormatting>
  <conditionalFormatting sqref="H39:J40">
    <cfRule type="cellIs" dxfId="1684" priority="266" operator="equal">
      <formula>"NA"</formula>
    </cfRule>
    <cfRule type="cellIs" dxfId="1683" priority="267" operator="equal">
      <formula>"Unknown"</formula>
    </cfRule>
    <cfRule type="cellIs" dxfId="1682" priority="268" operator="equal">
      <formula>"Yes"</formula>
    </cfRule>
    <cfRule type="cellIs" dxfId="1681" priority="269" operator="equal">
      <formula>"No"</formula>
    </cfRule>
  </conditionalFormatting>
  <conditionalFormatting sqref="F39:F40">
    <cfRule type="cellIs" dxfId="1680" priority="259" operator="equal">
      <formula>"Long-Term"</formula>
    </cfRule>
    <cfRule type="cellIs" dxfId="1679" priority="260" operator="equal">
      <formula>"Intermediate"</formula>
    </cfRule>
    <cfRule type="cellIs" dxfId="1678" priority="261" operator="equal">
      <formula>"Immediate"</formula>
    </cfRule>
  </conditionalFormatting>
  <conditionalFormatting sqref="G39:G40">
    <cfRule type="cellIs" dxfId="1677" priority="256" operator="equal">
      <formula>"Long-Term"</formula>
    </cfRule>
    <cfRule type="cellIs" dxfId="1676" priority="257" operator="equal">
      <formula>"Intermediate"</formula>
    </cfRule>
    <cfRule type="cellIs" dxfId="1675" priority="258" operator="equal">
      <formula>"Immediate"</formula>
    </cfRule>
  </conditionalFormatting>
  <conditionalFormatting sqref="D39:E40">
    <cfRule type="cellIs" dxfId="1674" priority="253" operator="equal">
      <formula>"Long-Term"</formula>
    </cfRule>
    <cfRule type="cellIs" dxfId="1673" priority="254" operator="equal">
      <formula>"Intermediate"</formula>
    </cfRule>
    <cfRule type="cellIs" dxfId="1672" priority="255" operator="equal">
      <formula>"Immediate"</formula>
    </cfRule>
  </conditionalFormatting>
  <conditionalFormatting sqref="E39:E40">
    <cfRule type="cellIs" dxfId="1671" priority="252" operator="equal">
      <formula>"High"</formula>
    </cfRule>
  </conditionalFormatting>
  <conditionalFormatting sqref="F41">
    <cfRule type="cellIs" dxfId="1670" priority="244" operator="equal">
      <formula>"Long-Term"</formula>
    </cfRule>
    <cfRule type="cellIs" dxfId="1669" priority="245" operator="equal">
      <formula>"Intermediate"</formula>
    </cfRule>
    <cfRule type="cellIs" dxfId="1668" priority="246" operator="equal">
      <formula>"Immediate"</formula>
    </cfRule>
  </conditionalFormatting>
  <conditionalFormatting sqref="H41:J41">
    <cfRule type="cellIs" dxfId="1667" priority="247" operator="equal">
      <formula>"NA"</formula>
    </cfRule>
    <cfRule type="cellIs" dxfId="1666" priority="248" operator="equal">
      <formula>"Unknown"</formula>
    </cfRule>
    <cfRule type="cellIs" dxfId="1665" priority="249" operator="equal">
      <formula>"Yes"</formula>
    </cfRule>
    <cfRule type="cellIs" dxfId="1664" priority="250" operator="equal">
      <formula>"No"</formula>
    </cfRule>
  </conditionalFormatting>
  <conditionalFormatting sqref="G41">
    <cfRule type="cellIs" dxfId="1663" priority="241" operator="equal">
      <formula>"Long-Term"</formula>
    </cfRule>
    <cfRule type="cellIs" dxfId="1662" priority="242" operator="equal">
      <formula>"Intermediate"</formula>
    </cfRule>
    <cfRule type="cellIs" dxfId="1661" priority="243" operator="equal">
      <formula>"Immediate"</formula>
    </cfRule>
  </conditionalFormatting>
  <conditionalFormatting sqref="E2:E4 E32:E50 E29 E54:E55 E59:E1048576">
    <cfRule type="cellIs" dxfId="1660" priority="236" operator="equal">
      <formula>"Low"</formula>
    </cfRule>
    <cfRule type="cellIs" dxfId="1659" priority="237" operator="equal">
      <formula>"Medium"</formula>
    </cfRule>
    <cfRule type="cellIs" dxfId="1658" priority="238" operator="equal">
      <formula>"Medium"</formula>
    </cfRule>
    <cfRule type="cellIs" dxfId="1657" priority="239" operator="equal">
      <formula>"Critical"</formula>
    </cfRule>
    <cfRule type="cellIs" dxfId="1656" priority="240" operator="equal">
      <formula>"High"</formula>
    </cfRule>
  </conditionalFormatting>
  <conditionalFormatting sqref="C5">
    <cfRule type="cellIs" dxfId="1655" priority="222" operator="equal">
      <formula>"NA"</formula>
    </cfRule>
    <cfRule type="cellIs" dxfId="1654" priority="223" operator="equal">
      <formula>"Unknown"</formula>
    </cfRule>
    <cfRule type="cellIs" dxfId="1653" priority="224" operator="equal">
      <formula>"Yes"</formula>
    </cfRule>
    <cfRule type="cellIs" dxfId="1652" priority="225" operator="equal">
      <formula>"No"</formula>
    </cfRule>
  </conditionalFormatting>
  <conditionalFormatting sqref="E11:E20 E7:E9 E22:E27">
    <cfRule type="cellIs" dxfId="1651" priority="212" operator="equal">
      <formula>"Critical"</formula>
    </cfRule>
    <cfRule type="cellIs" dxfId="1650" priority="213" operator="equal">
      <formula>"High"</formula>
    </cfRule>
  </conditionalFormatting>
  <conditionalFormatting sqref="E11:E20 E7:E9 E22:E27">
    <cfRule type="cellIs" dxfId="1649" priority="209" operator="equal">
      <formula>"Medium"</formula>
    </cfRule>
    <cfRule type="cellIs" dxfId="1648" priority="210" operator="equal">
      <formula>"Low"</formula>
    </cfRule>
    <cfRule type="cellIs" dxfId="1647" priority="211" operator="equal">
      <formula>"High"</formula>
    </cfRule>
  </conditionalFormatting>
  <conditionalFormatting sqref="E5">
    <cfRule type="cellIs" dxfId="1646" priority="203" operator="equal">
      <formula>"Long-Term"</formula>
    </cfRule>
    <cfRule type="cellIs" dxfId="1645" priority="204" operator="equal">
      <formula>"Intermediate"</formula>
    </cfRule>
    <cfRule type="cellIs" dxfId="1644" priority="205" operator="equal">
      <formula>"Immediate"</formula>
    </cfRule>
  </conditionalFormatting>
  <conditionalFormatting sqref="E5">
    <cfRule type="cellIs" dxfId="1643" priority="202" operator="equal">
      <formula>"High"</formula>
    </cfRule>
  </conditionalFormatting>
  <conditionalFormatting sqref="E5">
    <cfRule type="cellIs" dxfId="1642" priority="200" operator="equal">
      <formula>"Critical"</formula>
    </cfRule>
    <cfRule type="cellIs" dxfId="1641" priority="201" operator="equal">
      <formula>"High"</formula>
    </cfRule>
  </conditionalFormatting>
  <conditionalFormatting sqref="E5">
    <cfRule type="cellIs" dxfId="1640" priority="197" operator="equal">
      <formula>"Medium"</formula>
    </cfRule>
    <cfRule type="cellIs" dxfId="1639" priority="198" operator="equal">
      <formula>"Low"</formula>
    </cfRule>
    <cfRule type="cellIs" dxfId="1638" priority="199" operator="equal">
      <formula>"High"</formula>
    </cfRule>
  </conditionalFormatting>
  <conditionalFormatting sqref="F5">
    <cfRule type="cellIs" dxfId="1637" priority="194" operator="equal">
      <formula>"Long-Term"</formula>
    </cfRule>
    <cfRule type="cellIs" dxfId="1636" priority="195" operator="equal">
      <formula>"Intermediate"</formula>
    </cfRule>
    <cfRule type="cellIs" dxfId="1635" priority="196" operator="equal">
      <formula>"Immediate"</formula>
    </cfRule>
  </conditionalFormatting>
  <conditionalFormatting sqref="H12:J12">
    <cfRule type="cellIs" dxfId="1634" priority="185" operator="equal">
      <formula>"NA"</formula>
    </cfRule>
    <cfRule type="cellIs" dxfId="1633" priority="186" operator="equal">
      <formula>"Unknown"</formula>
    </cfRule>
    <cfRule type="cellIs" dxfId="1632" priority="187" operator="equal">
      <formula>"Yes"</formula>
    </cfRule>
    <cfRule type="cellIs" dxfId="1631" priority="188" operator="equal">
      <formula>"No"</formula>
    </cfRule>
  </conditionalFormatting>
  <conditionalFormatting sqref="C12">
    <cfRule type="cellIs" dxfId="1630" priority="181" operator="equal">
      <formula>"NA"</formula>
    </cfRule>
    <cfRule type="cellIs" dxfId="1629" priority="182" operator="equal">
      <formula>"Unknown"</formula>
    </cfRule>
    <cfRule type="cellIs" dxfId="1628" priority="183" operator="equal">
      <formula>"Yes"</formula>
    </cfRule>
    <cfRule type="cellIs" dxfId="1627" priority="184" operator="equal">
      <formula>"No"</formula>
    </cfRule>
  </conditionalFormatting>
  <conditionalFormatting sqref="D12 F12:G12">
    <cfRule type="cellIs" dxfId="1626" priority="178" operator="equal">
      <formula>"Long-Term"</formula>
    </cfRule>
    <cfRule type="cellIs" dxfId="1625" priority="179" operator="equal">
      <formula>"Intermediate"</formula>
    </cfRule>
    <cfRule type="cellIs" dxfId="1624" priority="180" operator="equal">
      <formula>"Immediate"</formula>
    </cfRule>
  </conditionalFormatting>
  <conditionalFormatting sqref="G12">
    <cfRule type="cellIs" dxfId="1623" priority="175" operator="equal">
      <formula>"Long-Term"</formula>
    </cfRule>
    <cfRule type="cellIs" dxfId="1622" priority="176" operator="equal">
      <formula>"Intermediate"</formula>
    </cfRule>
    <cfRule type="cellIs" dxfId="1621" priority="177" operator="equal">
      <formula>"Immediate"</formula>
    </cfRule>
  </conditionalFormatting>
  <conditionalFormatting sqref="E30">
    <cfRule type="cellIs" dxfId="1620" priority="138" operator="equal">
      <formula>"High"</formula>
    </cfRule>
  </conditionalFormatting>
  <conditionalFormatting sqref="E30">
    <cfRule type="cellIs" dxfId="1619" priority="136" operator="equal">
      <formula>"Critical"</formula>
    </cfRule>
    <cfRule type="cellIs" dxfId="1618" priority="137" operator="equal">
      <formula>"High"</formula>
    </cfRule>
  </conditionalFormatting>
  <conditionalFormatting sqref="E30">
    <cfRule type="cellIs" dxfId="1617" priority="133" operator="equal">
      <formula>"Medium"</formula>
    </cfRule>
    <cfRule type="cellIs" dxfId="1616" priority="134" operator="equal">
      <formula>"Low"</formula>
    </cfRule>
    <cfRule type="cellIs" dxfId="1615" priority="135" operator="equal">
      <formula>"High"</formula>
    </cfRule>
  </conditionalFormatting>
  <conditionalFormatting sqref="E10">
    <cfRule type="cellIs" dxfId="1614" priority="157" operator="equal">
      <formula>"Long-Term"</formula>
    </cfRule>
    <cfRule type="cellIs" dxfId="1613" priority="158" operator="equal">
      <formula>"Intermediate"</formula>
    </cfRule>
    <cfRule type="cellIs" dxfId="1612" priority="159" operator="equal">
      <formula>"Immediate"</formula>
    </cfRule>
  </conditionalFormatting>
  <conditionalFormatting sqref="E10">
    <cfRule type="cellIs" dxfId="1611" priority="156" operator="equal">
      <formula>"High"</formula>
    </cfRule>
  </conditionalFormatting>
  <conditionalFormatting sqref="E10">
    <cfRule type="cellIs" dxfId="1610" priority="154" operator="equal">
      <formula>"Critical"</formula>
    </cfRule>
    <cfRule type="cellIs" dxfId="1609" priority="155" operator="equal">
      <formula>"High"</formula>
    </cfRule>
  </conditionalFormatting>
  <conditionalFormatting sqref="E10">
    <cfRule type="cellIs" dxfId="1608" priority="151" operator="equal">
      <formula>"Medium"</formula>
    </cfRule>
    <cfRule type="cellIs" dxfId="1607" priority="152" operator="equal">
      <formula>"Low"</formula>
    </cfRule>
    <cfRule type="cellIs" dxfId="1606" priority="153" operator="equal">
      <formula>"High"</formula>
    </cfRule>
  </conditionalFormatting>
  <conditionalFormatting sqref="E30">
    <cfRule type="cellIs" dxfId="1605" priority="139" operator="equal">
      <formula>"Long-Term"</formula>
    </cfRule>
    <cfRule type="cellIs" dxfId="1604" priority="140" operator="equal">
      <formula>"Intermediate"</formula>
    </cfRule>
    <cfRule type="cellIs" dxfId="1603" priority="141" operator="equal">
      <formula>"Immediate"</formula>
    </cfRule>
  </conditionalFormatting>
  <conditionalFormatting sqref="E31">
    <cfRule type="cellIs" dxfId="1602" priority="130" operator="equal">
      <formula>"Long-Term"</formula>
    </cfRule>
    <cfRule type="cellIs" dxfId="1601" priority="131" operator="equal">
      <formula>"Intermediate"</formula>
    </cfRule>
    <cfRule type="cellIs" dxfId="1600" priority="132" operator="equal">
      <formula>"Immediate"</formula>
    </cfRule>
  </conditionalFormatting>
  <conditionalFormatting sqref="E31">
    <cfRule type="cellIs" dxfId="1599" priority="129" operator="equal">
      <formula>"High"</formula>
    </cfRule>
  </conditionalFormatting>
  <conditionalFormatting sqref="E31">
    <cfRule type="cellIs" dxfId="1598" priority="127" operator="equal">
      <formula>"Critical"</formula>
    </cfRule>
    <cfRule type="cellIs" dxfId="1597" priority="128" operator="equal">
      <formula>"High"</formula>
    </cfRule>
  </conditionalFormatting>
  <conditionalFormatting sqref="E31">
    <cfRule type="cellIs" dxfId="1596" priority="124" operator="equal">
      <formula>"Medium"</formula>
    </cfRule>
    <cfRule type="cellIs" dxfId="1595" priority="125" operator="equal">
      <formula>"Low"</formula>
    </cfRule>
    <cfRule type="cellIs" dxfId="1594" priority="126" operator="equal">
      <formula>"High"</formula>
    </cfRule>
  </conditionalFormatting>
  <conditionalFormatting sqref="E1">
    <cfRule type="cellIs" dxfId="1593" priority="114" operator="equal">
      <formula>"High"</formula>
    </cfRule>
  </conditionalFormatting>
  <conditionalFormatting sqref="E1">
    <cfRule type="cellIs" dxfId="1592" priority="110" operator="equal">
      <formula>"Medium"</formula>
    </cfRule>
    <cfRule type="cellIs" dxfId="1591" priority="111" operator="equal">
      <formula>"Low"</formula>
    </cfRule>
    <cfRule type="cellIs" dxfId="1590" priority="112" operator="equal">
      <formula>"High"</formula>
    </cfRule>
    <cfRule type="cellIs" dxfId="1589" priority="113" operator="equal">
      <formula>"Critical"</formula>
    </cfRule>
  </conditionalFormatting>
  <conditionalFormatting sqref="H21:J21">
    <cfRule type="cellIs" dxfId="1588" priority="90" operator="equal">
      <formula>"NA"</formula>
    </cfRule>
    <cfRule type="cellIs" dxfId="1587" priority="91" operator="equal">
      <formula>"Unknown"</formula>
    </cfRule>
    <cfRule type="cellIs" dxfId="1586" priority="92" operator="equal">
      <formula>"Yes"</formula>
    </cfRule>
    <cfRule type="cellIs" dxfId="1585" priority="93" operator="equal">
      <formula>"No"</formula>
    </cfRule>
  </conditionalFormatting>
  <conditionalFormatting sqref="D21 G21">
    <cfRule type="cellIs" dxfId="1584" priority="87" operator="equal">
      <formula>"Long-Term"</formula>
    </cfRule>
    <cfRule type="cellIs" dxfId="1583" priority="88" operator="equal">
      <formula>"Intermediate"</formula>
    </cfRule>
    <cfRule type="cellIs" dxfId="1582" priority="89" operator="equal">
      <formula>"Immediate"</formula>
    </cfRule>
  </conditionalFormatting>
  <conditionalFormatting sqref="C21">
    <cfRule type="cellIs" dxfId="1581" priority="83" operator="equal">
      <formula>"NA"</formula>
    </cfRule>
    <cfRule type="cellIs" dxfId="1580" priority="84" operator="equal">
      <formula>"Unknown"</formula>
    </cfRule>
    <cfRule type="cellIs" dxfId="1579" priority="85" operator="equal">
      <formula>"Yes"</formula>
    </cfRule>
    <cfRule type="cellIs" dxfId="1578" priority="86" operator="equal">
      <formula>"No"</formula>
    </cfRule>
  </conditionalFormatting>
  <conditionalFormatting sqref="F21">
    <cfRule type="cellIs" dxfId="1577" priority="80" operator="equal">
      <formula>"Long-Term"</formula>
    </cfRule>
    <cfRule type="cellIs" dxfId="1576" priority="81" operator="equal">
      <formula>"Intermediate"</formula>
    </cfRule>
    <cfRule type="cellIs" dxfId="1575" priority="82" operator="equal">
      <formula>"Immediate"</formula>
    </cfRule>
  </conditionalFormatting>
  <conditionalFormatting sqref="E21">
    <cfRule type="cellIs" dxfId="1574" priority="68" operator="equal">
      <formula>"Long-Term"</formula>
    </cfRule>
    <cfRule type="cellIs" dxfId="1573" priority="69" operator="equal">
      <formula>"Intermediate"</formula>
    </cfRule>
    <cfRule type="cellIs" dxfId="1572" priority="70" operator="equal">
      <formula>"Immediate"</formula>
    </cfRule>
  </conditionalFormatting>
  <conditionalFormatting sqref="E21">
    <cfRule type="cellIs" dxfId="1571" priority="67" operator="equal">
      <formula>"High"</formula>
    </cfRule>
  </conditionalFormatting>
  <conditionalFormatting sqref="E21">
    <cfRule type="cellIs" dxfId="1570" priority="65" operator="equal">
      <formula>"Critical"</formula>
    </cfRule>
    <cfRule type="cellIs" dxfId="1569" priority="66" operator="equal">
      <formula>"High"</formula>
    </cfRule>
  </conditionalFormatting>
  <conditionalFormatting sqref="E21">
    <cfRule type="cellIs" dxfId="1568" priority="62" operator="equal">
      <formula>"Medium"</formula>
    </cfRule>
    <cfRule type="cellIs" dxfId="1567" priority="63" operator="equal">
      <formula>"Low"</formula>
    </cfRule>
    <cfRule type="cellIs" dxfId="1566" priority="64" operator="equal">
      <formula>"High"</formula>
    </cfRule>
  </conditionalFormatting>
  <conditionalFormatting sqref="E6">
    <cfRule type="cellIs" dxfId="1565" priority="59" operator="equal">
      <formula>"Long-Term"</formula>
    </cfRule>
    <cfRule type="cellIs" dxfId="1564" priority="60" operator="equal">
      <formula>"Intermediate"</formula>
    </cfRule>
    <cfRule type="cellIs" dxfId="1563" priority="61" operator="equal">
      <formula>"Immediate"</formula>
    </cfRule>
  </conditionalFormatting>
  <conditionalFormatting sqref="E6">
    <cfRule type="cellIs" dxfId="1562" priority="58" operator="equal">
      <formula>"High"</formula>
    </cfRule>
  </conditionalFormatting>
  <conditionalFormatting sqref="E6">
    <cfRule type="cellIs" dxfId="1561" priority="56" operator="equal">
      <formula>"Critical"</formula>
    </cfRule>
    <cfRule type="cellIs" dxfId="1560" priority="57" operator="equal">
      <formula>"High"</formula>
    </cfRule>
  </conditionalFormatting>
  <conditionalFormatting sqref="E6">
    <cfRule type="cellIs" dxfId="1559" priority="53" operator="equal">
      <formula>"Medium"</formula>
    </cfRule>
    <cfRule type="cellIs" dxfId="1558" priority="54" operator="equal">
      <formula>"Low"</formula>
    </cfRule>
    <cfRule type="cellIs" dxfId="1557" priority="55" operator="equal">
      <formula>"High"</formula>
    </cfRule>
  </conditionalFormatting>
  <conditionalFormatting sqref="E28">
    <cfRule type="cellIs" dxfId="1556" priority="50" operator="equal">
      <formula>"Long-Term"</formula>
    </cfRule>
    <cfRule type="cellIs" dxfId="1555" priority="51" operator="equal">
      <formula>"Intermediate"</formula>
    </cfRule>
    <cfRule type="cellIs" dxfId="1554" priority="52" operator="equal">
      <formula>"Immediate"</formula>
    </cfRule>
  </conditionalFormatting>
  <conditionalFormatting sqref="E28">
    <cfRule type="cellIs" dxfId="1553" priority="49" operator="equal">
      <formula>"High"</formula>
    </cfRule>
  </conditionalFormatting>
  <conditionalFormatting sqref="E28">
    <cfRule type="cellIs" dxfId="1552" priority="47" operator="equal">
      <formula>"Critical"</formula>
    </cfRule>
    <cfRule type="cellIs" dxfId="1551" priority="48" operator="equal">
      <formula>"High"</formula>
    </cfRule>
  </conditionalFormatting>
  <conditionalFormatting sqref="E28">
    <cfRule type="cellIs" dxfId="1550" priority="44" operator="equal">
      <formula>"Medium"</formula>
    </cfRule>
    <cfRule type="cellIs" dxfId="1549" priority="45" operator="equal">
      <formula>"Low"</formula>
    </cfRule>
    <cfRule type="cellIs" dxfId="1548" priority="46" operator="equal">
      <formula>"High"</formula>
    </cfRule>
  </conditionalFormatting>
  <conditionalFormatting sqref="H58:J58 C58:E58">
    <cfRule type="cellIs" dxfId="1547" priority="40" operator="equal">
      <formula>"NA"</formula>
    </cfRule>
    <cfRule type="cellIs" dxfId="1546" priority="41" operator="equal">
      <formula>"Unknown"</formula>
    </cfRule>
    <cfRule type="cellIs" dxfId="1545" priority="42" operator="equal">
      <formula>"Yes"</formula>
    </cfRule>
    <cfRule type="cellIs" dxfId="1544" priority="43" operator="equal">
      <formula>"No"</formula>
    </cfRule>
  </conditionalFormatting>
  <conditionalFormatting sqref="C58">
    <cfRule type="cellIs" dxfId="1543" priority="36" operator="equal">
      <formula>"NA"</formula>
    </cfRule>
    <cfRule type="cellIs" dxfId="1542" priority="37" operator="equal">
      <formula>"Unknown"</formula>
    </cfRule>
    <cfRule type="cellIs" dxfId="1541" priority="38" operator="equal">
      <formula>"Yes"</formula>
    </cfRule>
    <cfRule type="cellIs" dxfId="1540" priority="39" operator="equal">
      <formula>"No"</formula>
    </cfRule>
  </conditionalFormatting>
  <conditionalFormatting sqref="F58:G58">
    <cfRule type="cellIs" dxfId="1539" priority="33" operator="equal">
      <formula>"Long-Term"</formula>
    </cfRule>
    <cfRule type="cellIs" dxfId="1538" priority="34" operator="equal">
      <formula>"Intermediate"</formula>
    </cfRule>
    <cfRule type="cellIs" dxfId="1537" priority="35" operator="equal">
      <formula>"Immediate"</formula>
    </cfRule>
  </conditionalFormatting>
  <conditionalFormatting sqref="E58">
    <cfRule type="cellIs" dxfId="1536" priority="32" operator="equal">
      <formula>"High"</formula>
    </cfRule>
  </conditionalFormatting>
  <conditionalFormatting sqref="E58">
    <cfRule type="cellIs" dxfId="1535" priority="28" operator="equal">
      <formula>"Medium"</formula>
    </cfRule>
    <cfRule type="cellIs" dxfId="1534" priority="29" operator="equal">
      <formula>"Low"</formula>
    </cfRule>
    <cfRule type="cellIs" dxfId="1533" priority="30" operator="equal">
      <formula>"Critical"</formula>
    </cfRule>
    <cfRule type="cellIs" dxfId="1532" priority="31" operator="equal">
      <formula>"High"</formula>
    </cfRule>
  </conditionalFormatting>
  <conditionalFormatting sqref="C56:C57 H56:J57">
    <cfRule type="cellIs" dxfId="1531" priority="24" operator="equal">
      <formula>"NA"</formula>
    </cfRule>
    <cfRule type="cellIs" dxfId="1530" priority="25" operator="equal">
      <formula>"Unknown"</formula>
    </cfRule>
    <cfRule type="cellIs" dxfId="1529" priority="26" operator="equal">
      <formula>"Yes"</formula>
    </cfRule>
    <cfRule type="cellIs" dxfId="1528" priority="27" operator="equal">
      <formula>"No"</formula>
    </cfRule>
  </conditionalFormatting>
  <conditionalFormatting sqref="C56:C57">
    <cfRule type="cellIs" dxfId="1527" priority="20" operator="equal">
      <formula>"NA"</formula>
    </cfRule>
    <cfRule type="cellIs" dxfId="1526" priority="21" operator="equal">
      <formula>"Unknown"</formula>
    </cfRule>
    <cfRule type="cellIs" dxfId="1525" priority="22" operator="equal">
      <formula>"Yes"</formula>
    </cfRule>
    <cfRule type="cellIs" dxfId="1524" priority="23" operator="equal">
      <formula>"No"</formula>
    </cfRule>
  </conditionalFormatting>
  <conditionalFormatting sqref="F56:F57">
    <cfRule type="cellIs" dxfId="1523" priority="17" operator="equal">
      <formula>"Long-Term"</formula>
    </cfRule>
    <cfRule type="cellIs" dxfId="1522" priority="18" operator="equal">
      <formula>"Intermediate"</formula>
    </cfRule>
    <cfRule type="cellIs" dxfId="1521" priority="19" operator="equal">
      <formula>"Immediate"</formula>
    </cfRule>
  </conditionalFormatting>
  <conditionalFormatting sqref="G56:G57">
    <cfRule type="cellIs" dxfId="1520" priority="14" operator="equal">
      <formula>"Long-Term"</formula>
    </cfRule>
    <cfRule type="cellIs" dxfId="1519" priority="15" operator="equal">
      <formula>"Intermediate"</formula>
    </cfRule>
    <cfRule type="cellIs" dxfId="1518" priority="16" operator="equal">
      <formula>"Immediate"</formula>
    </cfRule>
  </conditionalFormatting>
  <conditionalFormatting sqref="D56:E57">
    <cfRule type="cellIs" dxfId="1517" priority="11" operator="equal">
      <formula>"Long-Term"</formula>
    </cfRule>
    <cfRule type="cellIs" dxfId="1516" priority="12" operator="equal">
      <formula>"Intermediate"</formula>
    </cfRule>
    <cfRule type="cellIs" dxfId="1515" priority="13" operator="equal">
      <formula>"Immediate"</formula>
    </cfRule>
  </conditionalFormatting>
  <conditionalFormatting sqref="E56:E57">
    <cfRule type="cellIs" dxfId="1514" priority="10" operator="equal">
      <formula>"High"</formula>
    </cfRule>
  </conditionalFormatting>
  <conditionalFormatting sqref="F56:F57">
    <cfRule type="cellIs" dxfId="1513" priority="8" operator="equal">
      <formula>"High"</formula>
    </cfRule>
    <cfRule type="cellIs" dxfId="1512" priority="9" operator="equal">
      <formula>"Critical"</formula>
    </cfRule>
  </conditionalFormatting>
  <conditionalFormatting sqref="E56:E57">
    <cfRule type="cellIs" dxfId="1511" priority="4" operator="equal">
      <formula>"Medium"</formula>
    </cfRule>
    <cfRule type="cellIs" dxfId="1510" priority="5" operator="equal">
      <formula>"Low"</formula>
    </cfRule>
    <cfRule type="cellIs" dxfId="1509" priority="6" operator="equal">
      <formula>"High"</formula>
    </cfRule>
    <cfRule type="cellIs" dxfId="1508" priority="7" operator="equal">
      <formula>"Critical"</formula>
    </cfRule>
  </conditionalFormatting>
  <conditionalFormatting sqref="J53">
    <cfRule type="cellIs" dxfId="1507" priority="1" operator="equal">
      <formula>"Long-Term"</formula>
    </cfRule>
    <cfRule type="cellIs" dxfId="1506" priority="2" operator="equal">
      <formula>"Intermediate"</formula>
    </cfRule>
    <cfRule type="cellIs" dxfId="1505" priority="3" operator="equal">
      <formula>"Immediate"</formula>
    </cfRule>
  </conditionalFormatting>
  <dataValidations count="4">
    <dataValidation type="list" allowBlank="1" showInputMessage="1" showErrorMessage="1" sqref="G28" xr:uid="{A60B16F4-F9EB-49FD-9E4E-3BEE63E08C28}">
      <formula1>#REF!</formula1>
    </dataValidation>
    <dataValidation type="list" allowBlank="1" showInputMessage="1" showErrorMessage="1" sqref="C30:C31 C5:C28" xr:uid="{AB93C58D-44BC-4525-80CE-15F5CA56B512}">
      <formula1>"Yes, No, NA, Unknown"</formula1>
    </dataValidation>
    <dataValidation type="list" allowBlank="1" showInputMessage="1" showErrorMessage="1" sqref="E30:E31 E5:E28" xr:uid="{CC864B27-B1BB-48BB-96CD-2F2716E7ADC2}">
      <formula1>"High, Medium, Low"</formula1>
    </dataValidation>
    <dataValidation type="list" allowBlank="1" showInputMessage="1" showErrorMessage="1" sqref="F30:F31 F5:F28" xr:uid="{F2085C77-30AA-47BF-AD31-D021CA6C5705}">
      <formula1>"Immediate, Intermediate, Long-Term"</formula1>
    </dataValidation>
  </dataValidations>
  <hyperlinks>
    <hyperlink ref="L5" r:id="rId1" xr:uid="{1FA8C54A-740A-4DF3-9C56-26EE2F1A5E14}"/>
    <hyperlink ref="L11" r:id="rId2" xr:uid="{4A0BC1E2-EAFE-4408-B36F-D34F7AD56CE4}"/>
    <hyperlink ref="L13" r:id="rId3" xr:uid="{EC5E7A43-FC52-419A-AF9A-7CB89C0F1CF5}"/>
    <hyperlink ref="L16" r:id="rId4" xr:uid="{78AEA55A-3FEA-47D6-920F-E9E893E5EF68}"/>
    <hyperlink ref="L8" r:id="rId5" xr:uid="{33DC99BA-D314-41DE-9975-378A300A3FA9}"/>
    <hyperlink ref="L9" r:id="rId6" xr:uid="{C59DADA7-C21C-4AEA-ACA6-56E66491423F}"/>
    <hyperlink ref="L18" r:id="rId7" xr:uid="{182B2C45-BF8C-48F2-97A0-9850BCB6EC18}"/>
    <hyperlink ref="L20" r:id="rId8" xr:uid="{EDBF4465-4F4E-48FB-A329-02EC91D3322B}"/>
    <hyperlink ref="L22" r:id="rId9" xr:uid="{D6317276-DCDC-424A-AECA-28F67E53306E}"/>
    <hyperlink ref="L23" r:id="rId10" xr:uid="{3112ECD4-0C90-4A7B-981E-67D9668CB973}"/>
    <hyperlink ref="L24" r:id="rId11" xr:uid="{45448AC2-0405-4FF8-9AC8-09E3ED33D087}"/>
    <hyperlink ref="L31" r:id="rId12" xr:uid="{4688DF75-4F27-4B9C-9F5F-AC82429C00E6}"/>
    <hyperlink ref="M13" r:id="rId13" xr:uid="{F02B395A-E251-4217-9A6F-51CDD7A77BC1}"/>
    <hyperlink ref="M27" r:id="rId14" display="4.H.4_x000a_Museum Environment" xr:uid="{AC52D78B-3864-4E77-9BED-EE8987995583}"/>
    <hyperlink ref="M10" r:id="rId15" display="9.E.1_x000a_Museum Fire Protection" xr:uid="{4DA4398D-057C-4268-B8BF-E5A1D6CCBB0E}"/>
    <hyperlink ref="M17" r:id="rId16" display="9.E.1_x000a_Museum Fire Protection" xr:uid="{27683748-ACC4-4E2E-BFB5-15C3785E65F6}"/>
    <hyperlink ref="M25" r:id="rId17" display="10.E.14_x000a_Emergency Planning" xr:uid="{35DAC802-0C2E-4245-9CD1-2542D5762547}"/>
    <hyperlink ref="M5" r:id="rId18" xr:uid="{9C05FBBA-0D65-4D16-A16F-A22718C0E90F}"/>
    <hyperlink ref="M6" r:id="rId19" display="7.B.1_x000a_(Museum Collection Storage)" xr:uid="{C9C29C74-2150-4102-B1C2-B41450ED5970}"/>
    <hyperlink ref="M11" r:id="rId20" display="7.B.1_x000a_(Museum Collection Storage)" xr:uid="{933E6865-5100-41E8-AC3F-D10EEA6F6A9F}"/>
    <hyperlink ref="M15" r:id="rId21" display="7.B.1_x000a_(Museum Collection Storage)" xr:uid="{A29AF939-0548-49EB-8C44-86161F57B36D}"/>
    <hyperlink ref="M16" r:id="rId22" display="7.B.1_x000a_(Museum Collection Storage)" xr:uid="{218E3F46-1147-4845-A74F-DA29E5FC279B}"/>
    <hyperlink ref="M14" r:id="rId23" display="7.B.1_x000a_(Museum Collection Storage)" xr:uid="{D0C86BEE-B671-476E-90BB-D1F4706B2021}"/>
    <hyperlink ref="M8" r:id="rId24" display="7.B.1_x000a_(Museum Collection Storage)" xr:uid="{9530BEAA-30D0-40CE-AEF4-36580460DD63}"/>
    <hyperlink ref="M9" r:id="rId25" display="7.B.1_x000a_(Museum Collection Storage)" xr:uid="{45B86732-57DA-4406-AE45-884DEE09F126}"/>
    <hyperlink ref="M18" r:id="rId26" display="7.B.1_x000a_(Museum Collection Storage)" xr:uid="{6C535FB6-84CB-421C-8600-330730E7E473}"/>
    <hyperlink ref="M20" r:id="rId27" display="7.B.1_x000a_(Museum Collection Storage)" xr:uid="{83EFBE0E-77B1-464B-864E-4E379F3B06D3}"/>
    <hyperlink ref="M22" r:id="rId28" display="7.B.1_x000a_(Museum Collection Storage)" xr:uid="{165EA60F-9391-4FC8-BD49-5DBA71FE2136}"/>
    <hyperlink ref="M19" r:id="rId29" display="7.B.1_x000a_(Museum Collection Storage)" xr:uid="{77B93CB5-7EA4-4263-90A3-C47C8EEE5ECA}"/>
    <hyperlink ref="M23" r:id="rId30" display="7.B.1_x000a_(Museum Collection Storage)" xr:uid="{F0795209-50A1-48B0-9961-1E8DA4044C88}"/>
    <hyperlink ref="M24" r:id="rId31" display="7.B.1_x000a_(Museum Collection Storage)" xr:uid="{F6585DE7-A647-4B8B-9341-1230A3B867C6}"/>
    <hyperlink ref="M28" r:id="rId32" display="7.B.1_x000a_(Museum Collection Storage)" xr:uid="{D0DC96FF-EEBB-4ECC-B791-B35087AFB0A5}"/>
    <hyperlink ref="M30" r:id="rId33" display="7.B.1_x000a_(Museum Collection Storage)" xr:uid="{F9446041-BB11-499C-8857-97683A8B39A3}"/>
    <hyperlink ref="M31" r:id="rId34" display="7.B.1_x000a_(Museum Collection Storage)" xr:uid="{E8ED558A-4714-4034-9C70-526B631B961F}"/>
    <hyperlink ref="M12" r:id="rId35" display="7.B.1_x000a_(Museum Collection Storage)" xr:uid="{41C871E5-1B85-4A8F-BC1A-2D34CDB9A5B0}"/>
    <hyperlink ref="M26" r:id="rId36" display="7.B.1_x000a_(Museum Collection Storage)" xr:uid="{CADBD357-A78A-4E67-B698-9FB715B6B8BC}"/>
    <hyperlink ref="N5" r:id="rId37" xr:uid="{338327E6-A685-4D6D-B996-1602E1D569C7}"/>
    <hyperlink ref="M21" r:id="rId38" display="6.B.3_x000a_Handling, Packing &amp; Shipping" xr:uid="{E497DFE7-9FF5-487C-B8F8-6EDD3D50D8A1}"/>
    <hyperlink ref="L7" r:id="rId39" display="B11" xr:uid="{E5FFCC93-CCC1-4958-96F9-94BB930E53F0}"/>
    <hyperlink ref="M7" r:id="rId40" xr:uid="{7AA4D1C9-CA45-4B7B-BC1A-95DE728F6AC3}"/>
    <hyperlink ref="N7" r:id="rId41" display="7.B.1_x000a_(Museum Collection Storage)" xr:uid="{B0855E13-27FB-4D9C-BED9-06459802FC43}"/>
  </hyperlinks>
  <pageMargins left="0.7" right="0.7" top="0.75" bottom="0.75" header="0.3" footer="0.3"/>
  <pageSetup orientation="portrait" horizontalDpi="1200" verticalDpi="1200" r:id="rId4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D3C7-D8E8-4EEC-BC69-4CF869D256DE}">
  <sheetPr codeName="Sheet9"/>
  <dimension ref="A1:O68"/>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50" bestFit="1" customWidth="1"/>
    <col min="2" max="2" width="108.453125" style="16" customWidth="1"/>
    <col min="3" max="3" width="8.1796875" style="21" bestFit="1" customWidth="1"/>
    <col min="4" max="4" width="20" style="16" customWidth="1"/>
    <col min="5" max="5" width="10.6328125" style="55" customWidth="1"/>
    <col min="6" max="6" width="11.08984375" style="16" customWidth="1"/>
    <col min="7" max="7" width="14.1796875" style="16" customWidth="1"/>
    <col min="8" max="8" width="9.54296875" style="7" bestFit="1" customWidth="1"/>
    <col min="9" max="9" width="11.6328125" style="7" bestFit="1" customWidth="1"/>
    <col min="10" max="10" width="8.08984375" style="2" bestFit="1" customWidth="1"/>
    <col min="11" max="11" width="29.453125" style="16" customWidth="1"/>
    <col min="12" max="12" width="8.90625" style="24"/>
    <col min="13" max="13" width="19.6328125" style="3" bestFit="1" customWidth="1"/>
    <col min="14" max="16384" width="8.90625" style="2"/>
  </cols>
  <sheetData>
    <row r="1" spans="1:13" s="343" customFormat="1" ht="28.75" customHeight="1" thickBot="1" x14ac:dyDescent="0.4">
      <c r="B1" s="485" t="s">
        <v>435</v>
      </c>
      <c r="C1" s="486"/>
      <c r="D1" s="486"/>
      <c r="E1" s="486"/>
      <c r="F1" s="486"/>
      <c r="G1" s="486"/>
      <c r="H1" s="486"/>
      <c r="I1" s="486"/>
      <c r="J1" s="486"/>
      <c r="K1" s="486"/>
      <c r="L1" s="486"/>
      <c r="M1" s="487"/>
    </row>
    <row r="2" spans="1:13" s="115" customFormat="1" ht="12.65" customHeight="1" thickBot="1" x14ac:dyDescent="0.4">
      <c r="A2" s="585" t="s">
        <v>361</v>
      </c>
      <c r="B2" s="364" t="s">
        <v>490</v>
      </c>
      <c r="C2" s="107" t="s">
        <v>77</v>
      </c>
      <c r="D2" s="630" t="s">
        <v>76</v>
      </c>
      <c r="E2" s="631"/>
      <c r="F2" s="631"/>
      <c r="G2" s="631"/>
      <c r="H2" s="631"/>
      <c r="I2" s="631"/>
      <c r="J2" s="632"/>
      <c r="K2" s="628" t="s">
        <v>172</v>
      </c>
      <c r="L2" s="608" t="s">
        <v>75</v>
      </c>
      <c r="M2" s="609"/>
    </row>
    <row r="3" spans="1:13" s="115" customFormat="1" ht="46.5" thickBot="1" x14ac:dyDescent="0.4">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629"/>
      <c r="L3" s="84" t="s">
        <v>238</v>
      </c>
      <c r="M3" s="193" t="s">
        <v>325</v>
      </c>
    </row>
    <row r="4" spans="1:13" s="73" customFormat="1" ht="15" thickBot="1" x14ac:dyDescent="0.4">
      <c r="A4" s="51"/>
      <c r="B4" s="590" t="s">
        <v>94</v>
      </c>
      <c r="C4" s="591"/>
      <c r="D4" s="591"/>
      <c r="E4" s="591"/>
      <c r="F4" s="591"/>
      <c r="G4" s="591"/>
      <c r="H4" s="591"/>
      <c r="I4" s="591"/>
      <c r="J4" s="591"/>
      <c r="K4" s="591"/>
      <c r="L4" s="591"/>
      <c r="M4" s="592"/>
    </row>
    <row r="5" spans="1:13" s="73" customFormat="1" ht="26.5" thickBot="1" x14ac:dyDescent="0.4">
      <c r="A5" s="234">
        <v>1</v>
      </c>
      <c r="B5" s="221" t="s">
        <v>281</v>
      </c>
      <c r="C5" s="282"/>
      <c r="D5" s="399"/>
      <c r="E5" s="321" t="str">
        <f t="shared" ref="E5:E7" si="0">IF(C5="No","Critical","")</f>
        <v/>
      </c>
      <c r="F5" s="284"/>
      <c r="G5" s="282"/>
      <c r="H5" s="400"/>
      <c r="I5" s="400"/>
      <c r="J5" s="474"/>
      <c r="K5" s="319"/>
      <c r="L5" s="243" t="s">
        <v>174</v>
      </c>
      <c r="M5" s="440" t="s">
        <v>624</v>
      </c>
    </row>
    <row r="6" spans="1:13" ht="25.5" thickBot="1" x14ac:dyDescent="0.4">
      <c r="A6" s="404">
        <v>2</v>
      </c>
      <c r="B6" s="241" t="s">
        <v>506</v>
      </c>
      <c r="C6" s="286"/>
      <c r="D6" s="309"/>
      <c r="E6" s="306" t="str">
        <f t="shared" si="0"/>
        <v/>
      </c>
      <c r="F6" s="288"/>
      <c r="G6" s="286"/>
      <c r="H6" s="353"/>
      <c r="I6" s="353"/>
      <c r="J6" s="475"/>
      <c r="K6" s="289"/>
      <c r="L6" s="180" t="s">
        <v>175</v>
      </c>
      <c r="M6" s="440" t="s">
        <v>532</v>
      </c>
    </row>
    <row r="7" spans="1:13" ht="25.5" thickBot="1" x14ac:dyDescent="0.4">
      <c r="A7" s="403">
        <v>3</v>
      </c>
      <c r="B7" s="221" t="s">
        <v>232</v>
      </c>
      <c r="C7" s="286"/>
      <c r="D7" s="309"/>
      <c r="E7" s="306" t="str">
        <f t="shared" si="0"/>
        <v/>
      </c>
      <c r="F7" s="288"/>
      <c r="G7" s="286"/>
      <c r="H7" s="353"/>
      <c r="I7" s="353"/>
      <c r="J7" s="475"/>
      <c r="K7" s="289"/>
      <c r="L7" s="180" t="s">
        <v>175</v>
      </c>
      <c r="M7" s="440" t="s">
        <v>581</v>
      </c>
    </row>
    <row r="8" spans="1:13" ht="25.5" thickBot="1" x14ac:dyDescent="0.4">
      <c r="A8" s="234">
        <v>4</v>
      </c>
      <c r="B8" s="221" t="s">
        <v>234</v>
      </c>
      <c r="C8" s="286"/>
      <c r="D8" s="309"/>
      <c r="E8" s="288"/>
      <c r="F8" s="288"/>
      <c r="G8" s="286"/>
      <c r="H8" s="353"/>
      <c r="I8" s="353"/>
      <c r="J8" s="475"/>
      <c r="K8" s="289"/>
      <c r="L8" s="180" t="s">
        <v>175</v>
      </c>
      <c r="M8" s="440" t="s">
        <v>581</v>
      </c>
    </row>
    <row r="9" spans="1:13" ht="25.5" thickBot="1" x14ac:dyDescent="0.4">
      <c r="A9" s="234">
        <v>5</v>
      </c>
      <c r="B9" s="241" t="s">
        <v>377</v>
      </c>
      <c r="C9" s="286"/>
      <c r="D9" s="309"/>
      <c r="E9" s="306"/>
      <c r="F9" s="288"/>
      <c r="G9" s="353"/>
      <c r="H9" s="353"/>
      <c r="I9" s="353"/>
      <c r="J9" s="475"/>
      <c r="K9" s="289"/>
      <c r="L9" s="180" t="s">
        <v>44</v>
      </c>
      <c r="M9" s="440" t="s">
        <v>575</v>
      </c>
    </row>
    <row r="10" spans="1:13" ht="26.5" thickBot="1" x14ac:dyDescent="0.4">
      <c r="A10" s="404">
        <v>6</v>
      </c>
      <c r="B10" s="241" t="s">
        <v>507</v>
      </c>
      <c r="C10" s="286"/>
      <c r="D10" s="309"/>
      <c r="E10" s="288"/>
      <c r="F10" s="288"/>
      <c r="G10" s="286"/>
      <c r="H10" s="353"/>
      <c r="I10" s="353"/>
      <c r="J10" s="475"/>
      <c r="K10" s="289"/>
      <c r="L10" s="155"/>
      <c r="M10" s="440" t="s">
        <v>581</v>
      </c>
    </row>
    <row r="11" spans="1:13" ht="25.5" thickBot="1" x14ac:dyDescent="0.4">
      <c r="A11" s="403">
        <v>7</v>
      </c>
      <c r="B11" s="241" t="s">
        <v>378</v>
      </c>
      <c r="C11" s="286"/>
      <c r="D11" s="309"/>
      <c r="E11" s="288"/>
      <c r="F11" s="288"/>
      <c r="G11" s="286"/>
      <c r="H11" s="353"/>
      <c r="I11" s="353"/>
      <c r="J11" s="475"/>
      <c r="K11" s="289"/>
      <c r="L11" s="155"/>
      <c r="M11" s="440" t="s">
        <v>625</v>
      </c>
    </row>
    <row r="12" spans="1:13" ht="26.5" thickBot="1" x14ac:dyDescent="0.4">
      <c r="A12" s="234">
        <v>8</v>
      </c>
      <c r="B12" s="241" t="s">
        <v>301</v>
      </c>
      <c r="C12" s="320"/>
      <c r="D12" s="309"/>
      <c r="E12" s="288"/>
      <c r="F12" s="288"/>
      <c r="G12" s="286"/>
      <c r="H12" s="353"/>
      <c r="I12" s="353"/>
      <c r="J12" s="475"/>
      <c r="K12" s="289"/>
      <c r="L12" s="155"/>
      <c r="M12" s="440" t="s">
        <v>626</v>
      </c>
    </row>
    <row r="13" spans="1:13" ht="25.5" thickBot="1" x14ac:dyDescent="0.4">
      <c r="A13" s="234">
        <v>9</v>
      </c>
      <c r="B13" s="241" t="s">
        <v>379</v>
      </c>
      <c r="C13" s="320"/>
      <c r="D13" s="309"/>
      <c r="E13" s="288"/>
      <c r="F13" s="288"/>
      <c r="G13" s="286"/>
      <c r="H13" s="353"/>
      <c r="I13" s="353"/>
      <c r="J13" s="475"/>
      <c r="K13" s="289"/>
      <c r="L13" s="155"/>
      <c r="M13" s="440" t="s">
        <v>627</v>
      </c>
    </row>
    <row r="14" spans="1:13" s="110" customFormat="1" ht="25.5" thickBot="1" x14ac:dyDescent="0.4">
      <c r="A14" s="404">
        <v>10</v>
      </c>
      <c r="B14" s="221" t="s">
        <v>198</v>
      </c>
      <c r="C14" s="309"/>
      <c r="D14" s="309"/>
      <c r="E14" s="288"/>
      <c r="F14" s="288"/>
      <c r="G14" s="401"/>
      <c r="H14" s="286"/>
      <c r="I14" s="286"/>
      <c r="J14" s="476"/>
      <c r="K14" s="304"/>
      <c r="L14" s="262"/>
      <c r="M14" s="440" t="s">
        <v>628</v>
      </c>
    </row>
    <row r="15" spans="1:13" ht="25.5" thickBot="1" x14ac:dyDescent="0.4">
      <c r="A15" s="403">
        <v>11</v>
      </c>
      <c r="B15" s="241" t="s">
        <v>509</v>
      </c>
      <c r="C15" s="309"/>
      <c r="D15" s="309"/>
      <c r="E15" s="288"/>
      <c r="F15" s="288"/>
      <c r="G15" s="286"/>
      <c r="H15" s="286"/>
      <c r="I15" s="286"/>
      <c r="J15" s="476"/>
      <c r="K15" s="289"/>
      <c r="L15" s="155"/>
      <c r="M15" s="440" t="s">
        <v>629</v>
      </c>
    </row>
    <row r="16" spans="1:13" ht="26.5" thickBot="1" x14ac:dyDescent="0.4">
      <c r="A16" s="234">
        <v>12</v>
      </c>
      <c r="B16" s="241" t="s">
        <v>508</v>
      </c>
      <c r="C16" s="309"/>
      <c r="D16" s="309"/>
      <c r="E16" s="288"/>
      <c r="F16" s="288"/>
      <c r="G16" s="286"/>
      <c r="H16" s="286"/>
      <c r="I16" s="286"/>
      <c r="J16" s="476"/>
      <c r="K16" s="289"/>
      <c r="L16" s="155"/>
      <c r="M16" s="440" t="s">
        <v>629</v>
      </c>
    </row>
    <row r="17" spans="1:13" s="73" customFormat="1" ht="15" thickBot="1" x14ac:dyDescent="0.4">
      <c r="A17" s="51"/>
      <c r="B17" s="593" t="s">
        <v>99</v>
      </c>
      <c r="C17" s="594"/>
      <c r="D17" s="594"/>
      <c r="E17" s="594"/>
      <c r="F17" s="594"/>
      <c r="G17" s="594"/>
      <c r="H17" s="594"/>
      <c r="I17" s="594"/>
      <c r="J17" s="594"/>
      <c r="K17" s="594"/>
      <c r="L17" s="594"/>
      <c r="M17" s="595"/>
    </row>
    <row r="18" spans="1:13" ht="38" thickBot="1" x14ac:dyDescent="0.4">
      <c r="A18" s="235">
        <v>13</v>
      </c>
      <c r="B18" s="241" t="s">
        <v>381</v>
      </c>
      <c r="C18" s="282"/>
      <c r="D18" s="399"/>
      <c r="E18" s="321" t="str">
        <f t="shared" ref="E18:E19" si="1">IF(C18="No","Critical","")</f>
        <v/>
      </c>
      <c r="F18" s="284"/>
      <c r="G18" s="282"/>
      <c r="H18" s="400"/>
      <c r="I18" s="400"/>
      <c r="J18" s="474"/>
      <c r="K18" s="285"/>
      <c r="L18" s="263" t="s">
        <v>45</v>
      </c>
      <c r="M18" s="435" t="s">
        <v>630</v>
      </c>
    </row>
    <row r="19" spans="1:13" ht="25.5" thickBot="1" x14ac:dyDescent="0.4">
      <c r="A19" s="235">
        <v>14</v>
      </c>
      <c r="B19" s="222" t="s">
        <v>308</v>
      </c>
      <c r="C19" s="286"/>
      <c r="D19" s="309"/>
      <c r="E19" s="306" t="str">
        <f t="shared" si="1"/>
        <v/>
      </c>
      <c r="F19" s="288"/>
      <c r="G19" s="286"/>
      <c r="H19" s="353"/>
      <c r="I19" s="353"/>
      <c r="J19" s="475"/>
      <c r="K19" s="289"/>
      <c r="L19" s="264"/>
      <c r="M19" s="440" t="s">
        <v>575</v>
      </c>
    </row>
    <row r="20" spans="1:13" ht="25.5" thickBot="1" x14ac:dyDescent="0.4">
      <c r="A20" s="235">
        <v>15</v>
      </c>
      <c r="B20" s="241" t="s">
        <v>382</v>
      </c>
      <c r="C20" s="286"/>
      <c r="D20" s="309"/>
      <c r="E20" s="288"/>
      <c r="F20" s="288"/>
      <c r="G20" s="286"/>
      <c r="H20" s="353"/>
      <c r="I20" s="353"/>
      <c r="J20" s="475"/>
      <c r="K20" s="289"/>
      <c r="L20" s="155"/>
      <c r="M20" s="440" t="s">
        <v>631</v>
      </c>
    </row>
    <row r="21" spans="1:13" ht="26.5" thickBot="1" x14ac:dyDescent="0.4">
      <c r="A21" s="235">
        <v>16</v>
      </c>
      <c r="B21" s="241" t="s">
        <v>383</v>
      </c>
      <c r="C21" s="286"/>
      <c r="D21" s="309"/>
      <c r="E21" s="288"/>
      <c r="F21" s="288"/>
      <c r="G21" s="286"/>
      <c r="H21" s="353"/>
      <c r="I21" s="353"/>
      <c r="J21" s="475"/>
      <c r="K21" s="289"/>
      <c r="L21" s="155"/>
      <c r="M21" s="440" t="s">
        <v>582</v>
      </c>
    </row>
    <row r="22" spans="1:13" ht="25.5" thickBot="1" x14ac:dyDescent="0.4">
      <c r="A22" s="235">
        <v>17</v>
      </c>
      <c r="B22" s="241" t="s">
        <v>384</v>
      </c>
      <c r="C22" s="286"/>
      <c r="D22" s="309"/>
      <c r="E22" s="288"/>
      <c r="F22" s="288"/>
      <c r="G22" s="286"/>
      <c r="H22" s="353"/>
      <c r="I22" s="353"/>
      <c r="J22" s="475"/>
      <c r="K22" s="289"/>
      <c r="L22" s="155"/>
      <c r="M22" s="440" t="s">
        <v>632</v>
      </c>
    </row>
    <row r="23" spans="1:13" ht="25.5" thickBot="1" x14ac:dyDescent="0.4">
      <c r="A23" s="235">
        <v>18</v>
      </c>
      <c r="B23" s="241" t="s">
        <v>380</v>
      </c>
      <c r="C23" s="309"/>
      <c r="D23" s="402"/>
      <c r="E23" s="288"/>
      <c r="F23" s="288"/>
      <c r="G23" s="353"/>
      <c r="H23" s="353"/>
      <c r="I23" s="353"/>
      <c r="J23" s="475"/>
      <c r="K23" s="289"/>
      <c r="L23" s="155"/>
      <c r="M23" s="440" t="s">
        <v>633</v>
      </c>
    </row>
    <row r="24" spans="1:13" ht="25.5" thickBot="1" x14ac:dyDescent="0.4">
      <c r="A24" s="235">
        <v>19</v>
      </c>
      <c r="B24" s="241" t="s">
        <v>385</v>
      </c>
      <c r="C24" s="286"/>
      <c r="D24" s="309"/>
      <c r="E24" s="288"/>
      <c r="F24" s="288"/>
      <c r="G24" s="286"/>
      <c r="H24" s="353"/>
      <c r="I24" s="353"/>
      <c r="J24" s="475"/>
      <c r="K24" s="289"/>
      <c r="L24" s="155"/>
      <c r="M24" s="440" t="s">
        <v>576</v>
      </c>
    </row>
    <row r="25" spans="1:13" ht="25.5" thickBot="1" x14ac:dyDescent="0.4">
      <c r="A25" s="235">
        <v>20</v>
      </c>
      <c r="B25" s="241" t="s">
        <v>471</v>
      </c>
      <c r="C25" s="286"/>
      <c r="D25" s="309"/>
      <c r="E25" s="288"/>
      <c r="F25" s="288"/>
      <c r="G25" s="286"/>
      <c r="H25" s="353"/>
      <c r="I25" s="353"/>
      <c r="J25" s="475"/>
      <c r="K25" s="289"/>
      <c r="L25" s="155"/>
      <c r="M25" s="440" t="s">
        <v>581</v>
      </c>
    </row>
    <row r="26" spans="1:13" ht="25.5" thickBot="1" x14ac:dyDescent="0.4">
      <c r="A26" s="235">
        <v>21</v>
      </c>
      <c r="B26" s="241" t="s">
        <v>472</v>
      </c>
      <c r="C26" s="286"/>
      <c r="D26" s="309"/>
      <c r="E26" s="288"/>
      <c r="F26" s="288"/>
      <c r="G26" s="286"/>
      <c r="H26" s="286"/>
      <c r="I26" s="286"/>
      <c r="J26" s="476"/>
      <c r="K26" s="289"/>
      <c r="L26" s="155"/>
      <c r="M26" s="440" t="s">
        <v>633</v>
      </c>
    </row>
    <row r="27" spans="1:13" ht="25.5" thickBot="1" x14ac:dyDescent="0.4">
      <c r="A27" s="235">
        <v>22</v>
      </c>
      <c r="B27" s="241" t="s">
        <v>473</v>
      </c>
      <c r="C27" s="286"/>
      <c r="D27" s="309"/>
      <c r="E27" s="288"/>
      <c r="F27" s="288"/>
      <c r="G27" s="286"/>
      <c r="H27" s="353"/>
      <c r="I27" s="353"/>
      <c r="J27" s="475"/>
      <c r="K27" s="289"/>
      <c r="L27" s="155"/>
      <c r="M27" s="440" t="s">
        <v>633</v>
      </c>
    </row>
    <row r="28" spans="1:13" ht="25.5" thickBot="1" x14ac:dyDescent="0.4">
      <c r="A28" s="235">
        <v>23</v>
      </c>
      <c r="B28" s="241" t="s">
        <v>386</v>
      </c>
      <c r="C28" s="286"/>
      <c r="D28" s="309"/>
      <c r="E28" s="288"/>
      <c r="F28" s="288"/>
      <c r="G28" s="286"/>
      <c r="H28" s="353"/>
      <c r="I28" s="353"/>
      <c r="J28" s="475"/>
      <c r="K28" s="289"/>
      <c r="L28" s="155"/>
      <c r="M28" s="440" t="s">
        <v>581</v>
      </c>
    </row>
    <row r="29" spans="1:13" ht="25.5" thickBot="1" x14ac:dyDescent="0.4">
      <c r="A29" s="235">
        <v>24</v>
      </c>
      <c r="B29" s="241" t="s">
        <v>387</v>
      </c>
      <c r="C29" s="286"/>
      <c r="D29" s="309"/>
      <c r="E29" s="288"/>
      <c r="F29" s="288"/>
      <c r="G29" s="286"/>
      <c r="H29" s="353"/>
      <c r="I29" s="353"/>
      <c r="J29" s="475"/>
      <c r="K29" s="289"/>
      <c r="L29" s="170"/>
      <c r="M29" s="441" t="s">
        <v>581</v>
      </c>
    </row>
    <row r="30" spans="1:13" s="16" customFormat="1" ht="25.5" thickBot="1" x14ac:dyDescent="0.4">
      <c r="A30" s="235">
        <v>25</v>
      </c>
      <c r="B30" s="241" t="s">
        <v>388</v>
      </c>
      <c r="C30" s="286"/>
      <c r="D30" s="309"/>
      <c r="E30" s="288"/>
      <c r="F30" s="288"/>
      <c r="G30" s="286"/>
      <c r="H30" s="353"/>
      <c r="I30" s="353"/>
      <c r="J30" s="475"/>
      <c r="K30" s="309"/>
      <c r="L30" s="155"/>
      <c r="M30" s="440" t="s">
        <v>581</v>
      </c>
    </row>
    <row r="31" spans="1:13" ht="25.5" thickBot="1" x14ac:dyDescent="0.4">
      <c r="A31" s="235">
        <v>26</v>
      </c>
      <c r="B31" s="241" t="s">
        <v>389</v>
      </c>
      <c r="C31" s="286"/>
      <c r="D31" s="309"/>
      <c r="E31" s="288"/>
      <c r="F31" s="288"/>
      <c r="G31" s="286"/>
      <c r="H31" s="286"/>
      <c r="I31" s="286"/>
      <c r="J31" s="476"/>
      <c r="K31" s="289"/>
      <c r="L31" s="155"/>
      <c r="M31" s="440" t="s">
        <v>581</v>
      </c>
    </row>
    <row r="32" spans="1:13" ht="25.5" thickBot="1" x14ac:dyDescent="0.4">
      <c r="A32" s="235">
        <v>27</v>
      </c>
      <c r="B32" s="241" t="s">
        <v>390</v>
      </c>
      <c r="C32" s="286"/>
      <c r="D32" s="309"/>
      <c r="E32" s="288"/>
      <c r="F32" s="288"/>
      <c r="G32" s="286"/>
      <c r="H32" s="286"/>
      <c r="I32" s="286"/>
      <c r="J32" s="476"/>
      <c r="K32" s="289"/>
      <c r="L32" s="155"/>
      <c r="M32" s="440" t="s">
        <v>582</v>
      </c>
    </row>
    <row r="33" spans="1:13" s="110" customFormat="1" ht="25.5" thickBot="1" x14ac:dyDescent="0.4">
      <c r="A33" s="235">
        <v>28</v>
      </c>
      <c r="B33" s="241" t="s">
        <v>391</v>
      </c>
      <c r="C33" s="286"/>
      <c r="D33" s="309"/>
      <c r="E33" s="288"/>
      <c r="F33" s="288"/>
      <c r="G33" s="286"/>
      <c r="H33" s="286"/>
      <c r="I33" s="286"/>
      <c r="J33" s="476"/>
      <c r="K33" s="304"/>
      <c r="L33" s="262"/>
      <c r="M33" s="440" t="s">
        <v>633</v>
      </c>
    </row>
    <row r="34" spans="1:13" ht="25.5" thickBot="1" x14ac:dyDescent="0.4">
      <c r="A34" s="235">
        <v>29</v>
      </c>
      <c r="B34" s="221" t="s">
        <v>309</v>
      </c>
      <c r="C34" s="286"/>
      <c r="D34" s="309"/>
      <c r="E34" s="288"/>
      <c r="F34" s="288"/>
      <c r="G34" s="286"/>
      <c r="H34" s="286"/>
      <c r="I34" s="286"/>
      <c r="J34" s="476"/>
      <c r="K34" s="289"/>
      <c r="L34" s="155"/>
      <c r="M34" s="440" t="s">
        <v>633</v>
      </c>
    </row>
    <row r="35" spans="1:13" ht="25.5" thickBot="1" x14ac:dyDescent="0.4">
      <c r="A35" s="235">
        <v>30</v>
      </c>
      <c r="B35" s="241" t="s">
        <v>392</v>
      </c>
      <c r="C35" s="286"/>
      <c r="D35" s="309"/>
      <c r="E35" s="288"/>
      <c r="F35" s="288"/>
      <c r="G35" s="286"/>
      <c r="H35" s="286"/>
      <c r="I35" s="286"/>
      <c r="J35" s="476"/>
      <c r="K35" s="289"/>
      <c r="L35" s="155"/>
      <c r="M35" s="440" t="s">
        <v>581</v>
      </c>
    </row>
    <row r="36" spans="1:13" ht="38" thickBot="1" x14ac:dyDescent="0.4">
      <c r="A36" s="235">
        <v>31</v>
      </c>
      <c r="B36" s="241" t="s">
        <v>393</v>
      </c>
      <c r="C36" s="286"/>
      <c r="D36" s="309"/>
      <c r="E36" s="288"/>
      <c r="F36" s="288"/>
      <c r="G36" s="286"/>
      <c r="H36" s="286"/>
      <c r="I36" s="286"/>
      <c r="J36" s="476"/>
      <c r="K36" s="289"/>
      <c r="L36" s="155"/>
      <c r="M36" s="435" t="s">
        <v>634</v>
      </c>
    </row>
    <row r="37" spans="1:13" s="73" customFormat="1" ht="25.5" thickBot="1" x14ac:dyDescent="0.4">
      <c r="A37" s="235">
        <v>32</v>
      </c>
      <c r="B37" s="241" t="s">
        <v>394</v>
      </c>
      <c r="C37" s="286"/>
      <c r="D37" s="309"/>
      <c r="E37" s="288"/>
      <c r="F37" s="288"/>
      <c r="G37" s="286"/>
      <c r="H37" s="286"/>
      <c r="I37" s="286"/>
      <c r="J37" s="476"/>
      <c r="K37" s="291"/>
      <c r="L37" s="170"/>
      <c r="M37" s="440" t="s">
        <v>633</v>
      </c>
    </row>
    <row r="38" spans="1:13" ht="25.5" thickBot="1" x14ac:dyDescent="0.4">
      <c r="A38" s="235">
        <v>33</v>
      </c>
      <c r="B38" s="241" t="s">
        <v>395</v>
      </c>
      <c r="C38" s="286"/>
      <c r="D38" s="309"/>
      <c r="E38" s="288"/>
      <c r="F38" s="288"/>
      <c r="G38" s="286"/>
      <c r="H38" s="353"/>
      <c r="I38" s="353"/>
      <c r="J38" s="475"/>
      <c r="K38" s="289"/>
      <c r="L38" s="155"/>
      <c r="M38" s="440" t="s">
        <v>631</v>
      </c>
    </row>
    <row r="39" spans="1:13" ht="25.5" thickBot="1" x14ac:dyDescent="0.4">
      <c r="A39" s="235">
        <v>34</v>
      </c>
      <c r="B39" s="241" t="s">
        <v>90</v>
      </c>
      <c r="C39" s="286"/>
      <c r="D39" s="309"/>
      <c r="E39" s="288"/>
      <c r="F39" s="288"/>
      <c r="G39" s="286"/>
      <c r="H39" s="286"/>
      <c r="I39" s="286"/>
      <c r="J39" s="476"/>
      <c r="K39" s="289"/>
      <c r="L39" s="155"/>
      <c r="M39" s="440" t="s">
        <v>635</v>
      </c>
    </row>
    <row r="40" spans="1:13" s="9" customFormat="1" ht="25.5" thickBot="1" x14ac:dyDescent="0.4">
      <c r="A40" s="235">
        <v>35</v>
      </c>
      <c r="B40" s="221" t="s">
        <v>71</v>
      </c>
      <c r="C40" s="286"/>
      <c r="D40" s="309"/>
      <c r="E40" s="288"/>
      <c r="F40" s="288"/>
      <c r="G40" s="286"/>
      <c r="H40" s="286"/>
      <c r="I40" s="286"/>
      <c r="J40" s="476"/>
      <c r="K40" s="287"/>
      <c r="L40" s="167"/>
      <c r="M40" s="440" t="s">
        <v>636</v>
      </c>
    </row>
    <row r="41" spans="1:13" ht="25.5" thickBot="1" x14ac:dyDescent="0.4">
      <c r="A41" s="235">
        <v>36</v>
      </c>
      <c r="B41" s="223" t="s">
        <v>235</v>
      </c>
      <c r="C41" s="286"/>
      <c r="D41" s="309"/>
      <c r="E41" s="288"/>
      <c r="F41" s="288"/>
      <c r="G41" s="286"/>
      <c r="H41" s="286"/>
      <c r="I41" s="286"/>
      <c r="J41" s="476"/>
      <c r="K41" s="289"/>
      <c r="L41" s="155"/>
      <c r="M41" s="440" t="s">
        <v>582</v>
      </c>
    </row>
    <row r="44" spans="1:13" x14ac:dyDescent="0.35">
      <c r="B44" s="151" t="s">
        <v>475</v>
      </c>
      <c r="C44" s="159"/>
    </row>
    <row r="45" spans="1:13" x14ac:dyDescent="0.35">
      <c r="B45" s="37" t="s">
        <v>84</v>
      </c>
      <c r="C45" s="66">
        <f>COUNTIF(C5:C42,"Yes")</f>
        <v>0</v>
      </c>
    </row>
    <row r="46" spans="1:13" x14ac:dyDescent="0.35">
      <c r="B46" s="37" t="s">
        <v>85</v>
      </c>
      <c r="C46" s="66">
        <f>COUNTIF(C5:C42,"No")</f>
        <v>0</v>
      </c>
    </row>
    <row r="47" spans="1:13" x14ac:dyDescent="0.35">
      <c r="B47" s="37" t="s">
        <v>86</v>
      </c>
      <c r="C47" s="66">
        <f>COUNTIF(C5:C42,"NA")</f>
        <v>0</v>
      </c>
    </row>
    <row r="48" spans="1:13" x14ac:dyDescent="0.35">
      <c r="B48" s="37" t="s">
        <v>87</v>
      </c>
      <c r="C48" s="66">
        <f>COUNTIF(C5:C42,"Unknown")</f>
        <v>0</v>
      </c>
    </row>
    <row r="49" spans="1:13" s="16" customFormat="1" x14ac:dyDescent="0.35">
      <c r="A49" s="46"/>
      <c r="D49" s="6"/>
      <c r="E49" s="108"/>
      <c r="G49" s="6"/>
      <c r="H49" s="69"/>
      <c r="I49" s="69"/>
      <c r="J49" s="70"/>
      <c r="K49" s="55"/>
      <c r="L49" s="186"/>
      <c r="M49" s="55"/>
    </row>
    <row r="50" spans="1:13" s="16" customFormat="1" x14ac:dyDescent="0.35">
      <c r="A50" s="46"/>
      <c r="B50" s="151" t="s">
        <v>296</v>
      </c>
      <c r="C50" s="142"/>
      <c r="D50" s="142"/>
      <c r="E50" s="148"/>
      <c r="G50" s="6"/>
      <c r="H50" s="69"/>
      <c r="I50" s="69"/>
      <c r="J50" s="70"/>
      <c r="K50" s="55"/>
      <c r="L50" s="186"/>
      <c r="M50" s="55"/>
    </row>
    <row r="51" spans="1:13" s="16" customFormat="1" x14ac:dyDescent="0.3">
      <c r="A51" s="46"/>
      <c r="B51" s="603" t="s">
        <v>292</v>
      </c>
      <c r="C51" s="603"/>
      <c r="D51" s="603"/>
      <c r="E51" s="116">
        <f>COUNTIF(E5:E42,"Critical")</f>
        <v>0</v>
      </c>
      <c r="G51" s="6"/>
      <c r="H51" s="69"/>
      <c r="I51" s="69"/>
      <c r="J51" s="70"/>
      <c r="K51" s="55"/>
      <c r="L51" s="186"/>
      <c r="M51" s="55"/>
    </row>
    <row r="52" spans="1:13" s="16" customFormat="1" x14ac:dyDescent="0.3">
      <c r="A52" s="46"/>
      <c r="B52" s="605" t="s">
        <v>293</v>
      </c>
      <c r="C52" s="606"/>
      <c r="D52" s="607"/>
      <c r="E52" s="117">
        <f>COUNTIF(E5:E42,"High")</f>
        <v>0</v>
      </c>
      <c r="G52" s="6"/>
      <c r="H52" s="69"/>
      <c r="I52" s="69"/>
      <c r="J52" s="70"/>
      <c r="K52" s="55"/>
      <c r="L52" s="186"/>
      <c r="M52" s="55"/>
    </row>
    <row r="53" spans="1:13" s="16" customFormat="1" x14ac:dyDescent="0.3">
      <c r="A53" s="46"/>
      <c r="B53" s="604" t="s">
        <v>294</v>
      </c>
      <c r="C53" s="604"/>
      <c r="D53" s="604"/>
      <c r="E53" s="118">
        <f>COUNTIF(E5:E42,"Medium")</f>
        <v>0</v>
      </c>
      <c r="G53" s="6"/>
      <c r="H53" s="69"/>
      <c r="I53" s="69"/>
      <c r="J53" s="70"/>
      <c r="K53" s="55"/>
      <c r="L53" s="186"/>
      <c r="M53" s="55"/>
    </row>
    <row r="54" spans="1:13" s="16" customFormat="1" x14ac:dyDescent="0.3">
      <c r="A54" s="46"/>
      <c r="B54" s="596" t="s">
        <v>295</v>
      </c>
      <c r="C54" s="596"/>
      <c r="D54" s="596"/>
      <c r="E54" s="119">
        <f>COUNTIF(E5:E42,"Low")</f>
        <v>0</v>
      </c>
      <c r="G54" s="6"/>
      <c r="H54" s="69"/>
      <c r="I54" s="69"/>
      <c r="J54" s="70"/>
      <c r="K54" s="55"/>
      <c r="L54" s="186"/>
      <c r="M54" s="55"/>
    </row>
    <row r="56" spans="1:13" x14ac:dyDescent="0.35">
      <c r="B56" s="151" t="s">
        <v>291</v>
      </c>
      <c r="C56" s="160"/>
      <c r="D56" s="142"/>
      <c r="E56" s="152"/>
      <c r="F56" s="153"/>
    </row>
    <row r="57" spans="1:13" x14ac:dyDescent="0.35">
      <c r="B57" s="625" t="s">
        <v>100</v>
      </c>
      <c r="C57" s="626"/>
      <c r="D57" s="626"/>
      <c r="E57" s="627"/>
      <c r="F57" s="61">
        <f>COUNTIF(F5:F42,"Immediate")</f>
        <v>0</v>
      </c>
      <c r="L57" s="182"/>
      <c r="M57" s="16"/>
    </row>
    <row r="58" spans="1:13" x14ac:dyDescent="0.35">
      <c r="B58" s="625" t="s">
        <v>101</v>
      </c>
      <c r="C58" s="626"/>
      <c r="D58" s="626"/>
      <c r="E58" s="627"/>
      <c r="F58" s="61">
        <f>COUNTIF(F5:F42,"Intermediate")</f>
        <v>0</v>
      </c>
      <c r="L58" s="182"/>
      <c r="M58" s="16"/>
    </row>
    <row r="59" spans="1:13" x14ac:dyDescent="0.35">
      <c r="B59" s="625" t="s">
        <v>102</v>
      </c>
      <c r="C59" s="626"/>
      <c r="D59" s="626"/>
      <c r="E59" s="627"/>
      <c r="F59" s="61">
        <f>COUNTIF(F5:F42,"Long-Term")</f>
        <v>0</v>
      </c>
      <c r="L59" s="182"/>
      <c r="M59" s="16"/>
    </row>
    <row r="61" spans="1:13" x14ac:dyDescent="0.35">
      <c r="B61" s="610" t="s">
        <v>164</v>
      </c>
      <c r="C61" s="611"/>
      <c r="D61" s="611"/>
      <c r="E61" s="611"/>
      <c r="F61" s="611"/>
      <c r="G61" s="612"/>
      <c r="H61" s="144">
        <f>COUNTIF(H5:H42,"Needed")</f>
        <v>0</v>
      </c>
      <c r="L61" s="182"/>
      <c r="M61" s="16"/>
    </row>
    <row r="62" spans="1:13" x14ac:dyDescent="0.35">
      <c r="B62" s="622" t="s">
        <v>170</v>
      </c>
      <c r="C62" s="623"/>
      <c r="D62" s="623"/>
      <c r="E62" s="623"/>
      <c r="F62" s="623"/>
      <c r="G62" s="623"/>
      <c r="H62" s="624"/>
      <c r="I62" s="145">
        <f>COUNTIF(I5:I42,"Needed")</f>
        <v>0</v>
      </c>
      <c r="L62" s="182"/>
      <c r="M62" s="16"/>
    </row>
    <row r="63" spans="1:13" x14ac:dyDescent="0.35">
      <c r="B63" s="610" t="s">
        <v>752</v>
      </c>
      <c r="C63" s="611"/>
      <c r="D63" s="611"/>
      <c r="E63" s="611"/>
      <c r="F63" s="611"/>
      <c r="G63" s="611"/>
      <c r="H63" s="611"/>
      <c r="I63" s="612"/>
      <c r="J63" s="473">
        <f>SUM(J5:J16, J18:J41)</f>
        <v>0</v>
      </c>
      <c r="K63" s="358"/>
      <c r="L63" s="182"/>
      <c r="M63" s="358"/>
    </row>
    <row r="66" spans="1:15" s="361" customFormat="1" ht="13" x14ac:dyDescent="0.35">
      <c r="B66" s="519" t="s">
        <v>744</v>
      </c>
      <c r="C66" s="519"/>
      <c r="D66" s="519"/>
      <c r="E66" s="519"/>
      <c r="F66" s="519"/>
      <c r="G66" s="519"/>
      <c r="H66" s="519"/>
      <c r="I66" s="519"/>
      <c r="J66" s="519"/>
      <c r="K66" s="519"/>
      <c r="L66" s="519"/>
      <c r="M66" s="519"/>
      <c r="N66" s="519"/>
      <c r="O66" s="358"/>
    </row>
    <row r="67" spans="1:15" s="361" customFormat="1" ht="13" x14ac:dyDescent="0.35">
      <c r="B67" s="4"/>
      <c r="O67" s="358"/>
    </row>
    <row r="68" spans="1:15" customFormat="1" x14ac:dyDescent="0.35">
      <c r="A68" s="47"/>
      <c r="B68" s="492" t="s">
        <v>750</v>
      </c>
      <c r="C68" s="493"/>
      <c r="D68" s="493"/>
      <c r="E68" s="493"/>
      <c r="F68" s="493"/>
      <c r="G68" s="493"/>
      <c r="H68" s="493"/>
      <c r="I68" s="493"/>
      <c r="J68" s="493"/>
      <c r="K68" s="493"/>
      <c r="L68" s="493"/>
      <c r="M68" s="493"/>
      <c r="N68" s="494"/>
    </row>
  </sheetData>
  <sheetProtection sheet="1" objects="1" scenarios="1" sort="0" autoFilter="0"/>
  <mergeCells count="19">
    <mergeCell ref="A2:A3"/>
    <mergeCell ref="K2:K3"/>
    <mergeCell ref="D2:J2"/>
    <mergeCell ref="L2:M2"/>
    <mergeCell ref="B4:M4"/>
    <mergeCell ref="B17:M17"/>
    <mergeCell ref="B51:D51"/>
    <mergeCell ref="B52:D52"/>
    <mergeCell ref="B1:M1"/>
    <mergeCell ref="B68:N68"/>
    <mergeCell ref="B53:D53"/>
    <mergeCell ref="B62:H62"/>
    <mergeCell ref="B54:D54"/>
    <mergeCell ref="B57:E57"/>
    <mergeCell ref="B58:E58"/>
    <mergeCell ref="B59:E59"/>
    <mergeCell ref="B61:G61"/>
    <mergeCell ref="B66:N66"/>
    <mergeCell ref="B63:I63"/>
  </mergeCells>
  <conditionalFormatting sqref="C42:C48 C60 C64:C65 H64:J65 I61:J61 J62 H55:J60 C55:C56 H5:J6 H69:J1048576 C69:C1048576 H8:J15 H17:J48">
    <cfRule type="cellIs" dxfId="1504" priority="563" operator="equal">
      <formula>"NA"</formula>
    </cfRule>
    <cfRule type="cellIs" dxfId="1503" priority="564" operator="equal">
      <formula>"Unknown"</formula>
    </cfRule>
    <cfRule type="cellIs" dxfId="1502" priority="565" operator="equal">
      <formula>"Yes"</formula>
    </cfRule>
    <cfRule type="cellIs" dxfId="1501" priority="566" operator="equal">
      <formula>"No"</formula>
    </cfRule>
  </conditionalFormatting>
  <conditionalFormatting sqref="C60 C64:C65 C55:C56 C17 C69:C1048576 C5:C15 C19:C48">
    <cfRule type="cellIs" dxfId="1500" priority="555" operator="equal">
      <formula>"NA"</formula>
    </cfRule>
    <cfRule type="cellIs" dxfId="1499" priority="556" operator="equal">
      <formula>"Unknown"</formula>
    </cfRule>
    <cfRule type="cellIs" dxfId="1498" priority="557" operator="equal">
      <formula>"Yes"</formula>
    </cfRule>
    <cfRule type="cellIs" dxfId="1497" priority="558" operator="equal">
      <formula>"No"</formula>
    </cfRule>
  </conditionalFormatting>
  <conditionalFormatting sqref="H28:J28">
    <cfRule type="cellIs" dxfId="1496" priority="509" operator="equal">
      <formula>"NA"</formula>
    </cfRule>
    <cfRule type="cellIs" dxfId="1495" priority="510" operator="equal">
      <formula>"NA"</formula>
    </cfRule>
    <cfRule type="cellIs" dxfId="1494" priority="511" operator="equal">
      <formula>"Unknown"</formula>
    </cfRule>
    <cfRule type="cellIs" dxfId="1493" priority="512" operator="equal">
      <formula>"Yes"</formula>
    </cfRule>
    <cfRule type="cellIs" dxfId="1492" priority="513" operator="equal">
      <formula>"No"</formula>
    </cfRule>
  </conditionalFormatting>
  <conditionalFormatting sqref="D2:E2 F64:F65 F55:G60 D4:F4 G4:G6 D5:D6 D17:G19 E5:F8 D20 F20:G20 F69:F1048576 F15:G15 E11:E16 G8:G14 D8:D15 F9:F14 D21:G48 E20:E41">
    <cfRule type="cellIs" dxfId="1491" priority="498" operator="equal">
      <formula>"Long-Term"</formula>
    </cfRule>
    <cfRule type="cellIs" dxfId="1490" priority="499" operator="equal">
      <formula>"Intermediate"</formula>
    </cfRule>
    <cfRule type="cellIs" dxfId="1489" priority="500" operator="equal">
      <formula>"Immediate"</formula>
    </cfRule>
  </conditionalFormatting>
  <conditionalFormatting sqref="C2:C3">
    <cfRule type="cellIs" dxfId="1488" priority="415" operator="equal">
      <formula>"NA"</formula>
    </cfRule>
    <cfRule type="cellIs" dxfId="1487" priority="416" operator="equal">
      <formula>"Unknown"</formula>
    </cfRule>
    <cfRule type="cellIs" dxfId="1486" priority="417" operator="equal">
      <formula>"Yes"</formula>
    </cfRule>
    <cfRule type="cellIs" dxfId="1485" priority="418" operator="equal">
      <formula>"No"</formula>
    </cfRule>
  </conditionalFormatting>
  <conditionalFormatting sqref="C2:C3">
    <cfRule type="cellIs" dxfId="1484" priority="411" operator="equal">
      <formula>"NA"</formula>
    </cfRule>
    <cfRule type="cellIs" dxfId="1483" priority="412" operator="equal">
      <formula>"Unknown"</formula>
    </cfRule>
    <cfRule type="cellIs" dxfId="1482" priority="413" operator="equal">
      <formula>"Yes"</formula>
    </cfRule>
    <cfRule type="cellIs" dxfId="1481" priority="414" operator="equal">
      <formula>"No"</formula>
    </cfRule>
  </conditionalFormatting>
  <conditionalFormatting sqref="D2:E2">
    <cfRule type="cellIs" dxfId="1480" priority="403" operator="equal">
      <formula>"NA"</formula>
    </cfRule>
    <cfRule type="cellIs" dxfId="1479" priority="404" operator="equal">
      <formula>"Unknown"</formula>
    </cfRule>
    <cfRule type="cellIs" dxfId="1478" priority="405" operator="equal">
      <formula>"Yes"</formula>
    </cfRule>
    <cfRule type="cellIs" dxfId="1477" priority="406" operator="equal">
      <formula>"No"</formula>
    </cfRule>
  </conditionalFormatting>
  <conditionalFormatting sqref="G64:G65 G69:G1048576">
    <cfRule type="cellIs" dxfId="1476" priority="389" operator="equal">
      <formula>"Long-Term"</formula>
    </cfRule>
    <cfRule type="cellIs" dxfId="1475" priority="390" operator="equal">
      <formula>"Intermediate"</formula>
    </cfRule>
    <cfRule type="cellIs" dxfId="1474" priority="391" operator="equal">
      <formula>"Immediate"</formula>
    </cfRule>
  </conditionalFormatting>
  <conditionalFormatting sqref="D60:E60 D55:E56 D64:E65 D69:E1048576">
    <cfRule type="cellIs" dxfId="1473" priority="368" operator="equal">
      <formula>"Long-Term"</formula>
    </cfRule>
    <cfRule type="cellIs" dxfId="1472" priority="369" operator="equal">
      <formula>"Intermediate"</formula>
    </cfRule>
    <cfRule type="cellIs" dxfId="1471" priority="370" operator="equal">
      <formula>"Immediate"</formula>
    </cfRule>
  </conditionalFormatting>
  <conditionalFormatting sqref="E2 E55:E56 E60 E64:E65 E4:E8 E69:E1048576 E11:E48">
    <cfRule type="cellIs" dxfId="1470" priority="320" operator="equal">
      <formula>"High"</formula>
    </cfRule>
  </conditionalFormatting>
  <conditionalFormatting sqref="F52:F53">
    <cfRule type="cellIs" dxfId="1469" priority="272" operator="equal">
      <formula>"Long-Term"</formula>
    </cfRule>
    <cfRule type="cellIs" dxfId="1468" priority="273" operator="equal">
      <formula>"Intermediate"</formula>
    </cfRule>
    <cfRule type="cellIs" dxfId="1467" priority="274" operator="equal">
      <formula>"Immediate"</formula>
    </cfRule>
  </conditionalFormatting>
  <conditionalFormatting sqref="J3">
    <cfRule type="cellIs" dxfId="1466" priority="313" operator="equal">
      <formula>"NA"</formula>
    </cfRule>
    <cfRule type="cellIs" dxfId="1465" priority="314" operator="equal">
      <formula>"Unknown"</formula>
    </cfRule>
    <cfRule type="cellIs" dxfId="1464" priority="315" operator="equal">
      <formula>"Yes"</formula>
    </cfRule>
    <cfRule type="cellIs" dxfId="1463" priority="316" operator="equal">
      <formula>"No"</formula>
    </cfRule>
  </conditionalFormatting>
  <conditionalFormatting sqref="G3">
    <cfRule type="cellIs" dxfId="1462" priority="305" operator="equal">
      <formula>"NA"</formula>
    </cfRule>
    <cfRule type="cellIs" dxfId="1461" priority="306" operator="equal">
      <formula>"Unknown"</formula>
    </cfRule>
    <cfRule type="cellIs" dxfId="1460" priority="307" operator="equal">
      <formula>"Yes"</formula>
    </cfRule>
    <cfRule type="cellIs" dxfId="1459" priority="308" operator="equal">
      <formula>"No"</formula>
    </cfRule>
  </conditionalFormatting>
  <conditionalFormatting sqref="G3">
    <cfRule type="cellIs" dxfId="1458" priority="302" operator="equal">
      <formula>"Long-Term"</formula>
    </cfRule>
    <cfRule type="cellIs" dxfId="1457" priority="303" operator="equal">
      <formula>"Intermediate"</formula>
    </cfRule>
    <cfRule type="cellIs" dxfId="1456" priority="304" operator="equal">
      <formula>"Immediate"</formula>
    </cfRule>
  </conditionalFormatting>
  <conditionalFormatting sqref="H3">
    <cfRule type="cellIs" dxfId="1455" priority="298" operator="equal">
      <formula>"NA"</formula>
    </cfRule>
    <cfRule type="cellIs" dxfId="1454" priority="299" operator="equal">
      <formula>"Unknown"</formula>
    </cfRule>
    <cfRule type="cellIs" dxfId="1453" priority="300" operator="equal">
      <formula>"Yes"</formula>
    </cfRule>
    <cfRule type="cellIs" dxfId="1452" priority="301" operator="equal">
      <formula>"No"</formula>
    </cfRule>
  </conditionalFormatting>
  <conditionalFormatting sqref="I3">
    <cfRule type="cellIs" dxfId="1451" priority="294" operator="equal">
      <formula>"NA"</formula>
    </cfRule>
    <cfRule type="cellIs" dxfId="1450" priority="295" operator="equal">
      <formula>"Unknown"</formula>
    </cfRule>
    <cfRule type="cellIs" dxfId="1449" priority="296" operator="equal">
      <formula>"Yes"</formula>
    </cfRule>
    <cfRule type="cellIs" dxfId="1448" priority="297" operator="equal">
      <formula>"No"</formula>
    </cfRule>
  </conditionalFormatting>
  <conditionalFormatting sqref="D3:E3">
    <cfRule type="cellIs" dxfId="1447" priority="290" operator="equal">
      <formula>"NA"</formula>
    </cfRule>
    <cfRule type="cellIs" dxfId="1446" priority="291" operator="equal">
      <formula>"Unknown"</formula>
    </cfRule>
    <cfRule type="cellIs" dxfId="1445" priority="292" operator="equal">
      <formula>"Yes"</formula>
    </cfRule>
    <cfRule type="cellIs" dxfId="1444" priority="293" operator="equal">
      <formula>"No"</formula>
    </cfRule>
  </conditionalFormatting>
  <conditionalFormatting sqref="D3:E3">
    <cfRule type="cellIs" dxfId="1443" priority="287" operator="equal">
      <formula>"Long-Term"</formula>
    </cfRule>
    <cfRule type="cellIs" dxfId="1442" priority="288" operator="equal">
      <formula>"Intermediate"</formula>
    </cfRule>
    <cfRule type="cellIs" dxfId="1441" priority="289" operator="equal">
      <formula>"Immediate"</formula>
    </cfRule>
  </conditionalFormatting>
  <conditionalFormatting sqref="E3">
    <cfRule type="cellIs" dxfId="1440" priority="286" operator="equal">
      <formula>"High"</formula>
    </cfRule>
  </conditionalFormatting>
  <conditionalFormatting sqref="F3">
    <cfRule type="cellIs" dxfId="1439" priority="283" operator="equal">
      <formula>"Long-Term"</formula>
    </cfRule>
    <cfRule type="cellIs" dxfId="1438" priority="284" operator="equal">
      <formula>"Intermediate"</formula>
    </cfRule>
    <cfRule type="cellIs" dxfId="1437" priority="285" operator="equal">
      <formula>"Immediate"</formula>
    </cfRule>
  </conditionalFormatting>
  <conditionalFormatting sqref="F3">
    <cfRule type="cellIs" dxfId="1436" priority="279" operator="equal">
      <formula>"NA"</formula>
    </cfRule>
    <cfRule type="cellIs" dxfId="1435" priority="280" operator="equal">
      <formula>"Unknown"</formula>
    </cfRule>
    <cfRule type="cellIs" dxfId="1434" priority="281" operator="equal">
      <formula>"Yes"</formula>
    </cfRule>
    <cfRule type="cellIs" dxfId="1433" priority="282" operator="equal">
      <formula>"No"</formula>
    </cfRule>
  </conditionalFormatting>
  <conditionalFormatting sqref="H52:J53">
    <cfRule type="cellIs" dxfId="1432" priority="275" operator="equal">
      <formula>"NA"</formula>
    </cfRule>
    <cfRule type="cellIs" dxfId="1431" priority="276" operator="equal">
      <formula>"Unknown"</formula>
    </cfRule>
    <cfRule type="cellIs" dxfId="1430" priority="277" operator="equal">
      <formula>"Yes"</formula>
    </cfRule>
    <cfRule type="cellIs" dxfId="1429" priority="278" operator="equal">
      <formula>"No"</formula>
    </cfRule>
  </conditionalFormatting>
  <conditionalFormatting sqref="G52:G53">
    <cfRule type="cellIs" dxfId="1428" priority="269" operator="equal">
      <formula>"Long-Term"</formula>
    </cfRule>
    <cfRule type="cellIs" dxfId="1427" priority="270" operator="equal">
      <formula>"Intermediate"</formula>
    </cfRule>
    <cfRule type="cellIs" dxfId="1426" priority="271" operator="equal">
      <formula>"Immediate"</formula>
    </cfRule>
  </conditionalFormatting>
  <conditionalFormatting sqref="H54:J54">
    <cfRule type="cellIs" dxfId="1425" priority="265" operator="equal">
      <formula>"NA"</formula>
    </cfRule>
    <cfRule type="cellIs" dxfId="1424" priority="266" operator="equal">
      <formula>"Unknown"</formula>
    </cfRule>
    <cfRule type="cellIs" dxfId="1423" priority="267" operator="equal">
      <formula>"Yes"</formula>
    </cfRule>
    <cfRule type="cellIs" dxfId="1422" priority="268" operator="equal">
      <formula>"No"</formula>
    </cfRule>
  </conditionalFormatting>
  <conditionalFormatting sqref="C49:C50">
    <cfRule type="cellIs" dxfId="1421" priority="251" operator="equal">
      <formula>"NA"</formula>
    </cfRule>
    <cfRule type="cellIs" dxfId="1420" priority="252" operator="equal">
      <formula>"Unknown"</formula>
    </cfRule>
    <cfRule type="cellIs" dxfId="1419" priority="253" operator="equal">
      <formula>"Yes"</formula>
    </cfRule>
    <cfRule type="cellIs" dxfId="1418" priority="254" operator="equal">
      <formula>"No"</formula>
    </cfRule>
  </conditionalFormatting>
  <conditionalFormatting sqref="F54">
    <cfRule type="cellIs" dxfId="1417" priority="262" operator="equal">
      <formula>"Long-Term"</formula>
    </cfRule>
    <cfRule type="cellIs" dxfId="1416" priority="263" operator="equal">
      <formula>"Intermediate"</formula>
    </cfRule>
    <cfRule type="cellIs" dxfId="1415" priority="264" operator="equal">
      <formula>"Immediate"</formula>
    </cfRule>
  </conditionalFormatting>
  <conditionalFormatting sqref="G54">
    <cfRule type="cellIs" dxfId="1414" priority="259" operator="equal">
      <formula>"Long-Term"</formula>
    </cfRule>
    <cfRule type="cellIs" dxfId="1413" priority="260" operator="equal">
      <formula>"Intermediate"</formula>
    </cfRule>
    <cfRule type="cellIs" dxfId="1412" priority="261" operator="equal">
      <formula>"Immediate"</formula>
    </cfRule>
  </conditionalFormatting>
  <conditionalFormatting sqref="H49:J50">
    <cfRule type="cellIs" dxfId="1411" priority="255" operator="equal">
      <formula>"NA"</formula>
    </cfRule>
    <cfRule type="cellIs" dxfId="1410" priority="256" operator="equal">
      <formula>"Unknown"</formula>
    </cfRule>
    <cfRule type="cellIs" dxfId="1409" priority="257" operator="equal">
      <formula>"Yes"</formula>
    </cfRule>
    <cfRule type="cellIs" dxfId="1408" priority="258" operator="equal">
      <formula>"No"</formula>
    </cfRule>
  </conditionalFormatting>
  <conditionalFormatting sqref="F49:F50">
    <cfRule type="cellIs" dxfId="1407" priority="248" operator="equal">
      <formula>"Long-Term"</formula>
    </cfRule>
    <cfRule type="cellIs" dxfId="1406" priority="249" operator="equal">
      <formula>"Intermediate"</formula>
    </cfRule>
    <cfRule type="cellIs" dxfId="1405" priority="250" operator="equal">
      <formula>"Immediate"</formula>
    </cfRule>
  </conditionalFormatting>
  <conditionalFormatting sqref="G49:G50">
    <cfRule type="cellIs" dxfId="1404" priority="245" operator="equal">
      <formula>"Long-Term"</formula>
    </cfRule>
    <cfRule type="cellIs" dxfId="1403" priority="246" operator="equal">
      <formula>"Intermediate"</formula>
    </cfRule>
    <cfRule type="cellIs" dxfId="1402" priority="247" operator="equal">
      <formula>"Immediate"</formula>
    </cfRule>
  </conditionalFormatting>
  <conditionalFormatting sqref="D49:E50">
    <cfRule type="cellIs" dxfId="1401" priority="242" operator="equal">
      <formula>"Long-Term"</formula>
    </cfRule>
    <cfRule type="cellIs" dxfId="1400" priority="243" operator="equal">
      <formula>"Intermediate"</formula>
    </cfRule>
    <cfRule type="cellIs" dxfId="1399" priority="244" operator="equal">
      <formula>"Immediate"</formula>
    </cfRule>
  </conditionalFormatting>
  <conditionalFormatting sqref="E49:E50">
    <cfRule type="cellIs" dxfId="1398" priority="241" operator="equal">
      <formula>"High"</formula>
    </cfRule>
  </conditionalFormatting>
  <conditionalFormatting sqref="F51">
    <cfRule type="cellIs" dxfId="1397" priority="233" operator="equal">
      <formula>"Long-Term"</formula>
    </cfRule>
    <cfRule type="cellIs" dxfId="1396" priority="234" operator="equal">
      <formula>"Intermediate"</formula>
    </cfRule>
    <cfRule type="cellIs" dxfId="1395" priority="235" operator="equal">
      <formula>"Immediate"</formula>
    </cfRule>
  </conditionalFormatting>
  <conditionalFormatting sqref="H51:J51">
    <cfRule type="cellIs" dxfId="1394" priority="236" operator="equal">
      <formula>"NA"</formula>
    </cfRule>
    <cfRule type="cellIs" dxfId="1393" priority="237" operator="equal">
      <formula>"Unknown"</formula>
    </cfRule>
    <cfRule type="cellIs" dxfId="1392" priority="238" operator="equal">
      <formula>"Yes"</formula>
    </cfRule>
    <cfRule type="cellIs" dxfId="1391" priority="239" operator="equal">
      <formula>"No"</formula>
    </cfRule>
  </conditionalFormatting>
  <conditionalFormatting sqref="G51">
    <cfRule type="cellIs" dxfId="1390" priority="230" operator="equal">
      <formula>"Long-Term"</formula>
    </cfRule>
    <cfRule type="cellIs" dxfId="1389" priority="231" operator="equal">
      <formula>"Intermediate"</formula>
    </cfRule>
    <cfRule type="cellIs" dxfId="1388" priority="232" operator="equal">
      <formula>"Immediate"</formula>
    </cfRule>
  </conditionalFormatting>
  <conditionalFormatting sqref="F2:F4 F17 F42:F60 F64:F65 F69:F1048576">
    <cfRule type="cellIs" dxfId="1387" priority="228" operator="equal">
      <formula>"High"</formula>
    </cfRule>
    <cfRule type="cellIs" dxfId="1386" priority="229" operator="equal">
      <formula>"Critical"</formula>
    </cfRule>
  </conditionalFormatting>
  <conditionalFormatting sqref="E2:E4 E17 E42:E60 E64:E65 E69:E1048576">
    <cfRule type="cellIs" dxfId="1385" priority="202" operator="equal">
      <formula>"Medium"</formula>
    </cfRule>
    <cfRule type="cellIs" dxfId="1384" priority="203" operator="equal">
      <formula>"Low"</formula>
    </cfRule>
    <cfRule type="cellIs" dxfId="1383" priority="226" operator="equal">
      <formula>"High"</formula>
    </cfRule>
    <cfRule type="cellIs" dxfId="1382" priority="227" operator="equal">
      <formula>"Critical"</formula>
    </cfRule>
  </conditionalFormatting>
  <conditionalFormatting sqref="H7:J7">
    <cfRule type="cellIs" dxfId="1381" priority="193" operator="equal">
      <formula>"NA"</formula>
    </cfRule>
    <cfRule type="cellIs" dxfId="1380" priority="194" operator="equal">
      <formula>"Unknown"</formula>
    </cfRule>
    <cfRule type="cellIs" dxfId="1379" priority="195" operator="equal">
      <formula>"Yes"</formula>
    </cfRule>
    <cfRule type="cellIs" dxfId="1378" priority="196" operator="equal">
      <formula>"No"</formula>
    </cfRule>
  </conditionalFormatting>
  <conditionalFormatting sqref="D7 G7">
    <cfRule type="cellIs" dxfId="1377" priority="186" operator="equal">
      <formula>"Long-Term"</formula>
    </cfRule>
    <cfRule type="cellIs" dxfId="1376" priority="187" operator="equal">
      <formula>"Intermediate"</formula>
    </cfRule>
    <cfRule type="cellIs" dxfId="1375" priority="188" operator="equal">
      <formula>"Immediate"</formula>
    </cfRule>
  </conditionalFormatting>
  <conditionalFormatting sqref="E5:E8 E11:E16 E18:E41">
    <cfRule type="cellIs" dxfId="1374" priority="160" operator="equal">
      <formula>"Critical"</formula>
    </cfRule>
    <cfRule type="cellIs" dxfId="1373" priority="161" operator="equal">
      <formula>"High"</formula>
    </cfRule>
  </conditionalFormatting>
  <conditionalFormatting sqref="E5:E8 E11:E16 E18:E41">
    <cfRule type="cellIs" dxfId="1372" priority="157" operator="equal">
      <formula>"Medium"</formula>
    </cfRule>
    <cfRule type="cellIs" dxfId="1371" priority="158" operator="equal">
      <formula>"Low"</formula>
    </cfRule>
    <cfRule type="cellIs" dxfId="1370" priority="159" operator="equal">
      <formula>"High"</formula>
    </cfRule>
  </conditionalFormatting>
  <conditionalFormatting sqref="H61">
    <cfRule type="cellIs" dxfId="1369" priority="134" operator="equal">
      <formula>"Long-Term"</formula>
    </cfRule>
    <cfRule type="cellIs" dxfId="1368" priority="135" operator="equal">
      <formula>"Intermediate"</formula>
    </cfRule>
    <cfRule type="cellIs" dxfId="1367" priority="136" operator="equal">
      <formula>"Immediate"</formula>
    </cfRule>
  </conditionalFormatting>
  <conditionalFormatting sqref="I62">
    <cfRule type="cellIs" dxfId="1366" priority="131" operator="equal">
      <formula>"Long-Term"</formula>
    </cfRule>
    <cfRule type="cellIs" dxfId="1365" priority="132" operator="equal">
      <formula>"Intermediate"</formula>
    </cfRule>
    <cfRule type="cellIs" dxfId="1364" priority="133" operator="equal">
      <formula>"Immediate"</formula>
    </cfRule>
  </conditionalFormatting>
  <conditionalFormatting sqref="C18">
    <cfRule type="cellIs" dxfId="1363" priority="127" operator="equal">
      <formula>"NA"</formula>
    </cfRule>
    <cfRule type="cellIs" dxfId="1362" priority="128" operator="equal">
      <formula>"Unknown"</formula>
    </cfRule>
    <cfRule type="cellIs" dxfId="1361" priority="129" operator="equal">
      <formula>"Yes"</formula>
    </cfRule>
    <cfRule type="cellIs" dxfId="1360" priority="130" operator="equal">
      <formula>"No"</formula>
    </cfRule>
  </conditionalFormatting>
  <conditionalFormatting sqref="H16:J16">
    <cfRule type="cellIs" dxfId="1359" priority="123" operator="equal">
      <formula>"NA"</formula>
    </cfRule>
    <cfRule type="cellIs" dxfId="1358" priority="124" operator="equal">
      <formula>"Unknown"</formula>
    </cfRule>
    <cfRule type="cellIs" dxfId="1357" priority="125" operator="equal">
      <formula>"Yes"</formula>
    </cfRule>
    <cfRule type="cellIs" dxfId="1356" priority="126" operator="equal">
      <formula>"No"</formula>
    </cfRule>
  </conditionalFormatting>
  <conditionalFormatting sqref="C16">
    <cfRule type="cellIs" dxfId="1355" priority="119" operator="equal">
      <formula>"NA"</formula>
    </cfRule>
    <cfRule type="cellIs" dxfId="1354" priority="120" operator="equal">
      <formula>"Unknown"</formula>
    </cfRule>
    <cfRule type="cellIs" dxfId="1353" priority="121" operator="equal">
      <formula>"Yes"</formula>
    </cfRule>
    <cfRule type="cellIs" dxfId="1352" priority="122" operator="equal">
      <formula>"No"</formula>
    </cfRule>
  </conditionalFormatting>
  <conditionalFormatting sqref="D16 F16:G16">
    <cfRule type="cellIs" dxfId="1351" priority="116" operator="equal">
      <formula>"Long-Term"</formula>
    </cfRule>
    <cfRule type="cellIs" dxfId="1350" priority="117" operator="equal">
      <formula>"Intermediate"</formula>
    </cfRule>
    <cfRule type="cellIs" dxfId="1349" priority="118" operator="equal">
      <formula>"Immediate"</formula>
    </cfRule>
  </conditionalFormatting>
  <conditionalFormatting sqref="E9">
    <cfRule type="cellIs" dxfId="1348" priority="97" operator="equal">
      <formula>"High"</formula>
    </cfRule>
  </conditionalFormatting>
  <conditionalFormatting sqref="E9">
    <cfRule type="cellIs" dxfId="1347" priority="95" operator="equal">
      <formula>"Critical"</formula>
    </cfRule>
    <cfRule type="cellIs" dxfId="1346" priority="96" operator="equal">
      <formula>"High"</formula>
    </cfRule>
  </conditionalFormatting>
  <conditionalFormatting sqref="E9">
    <cfRule type="cellIs" dxfId="1345" priority="92" operator="equal">
      <formula>"Medium"</formula>
    </cfRule>
    <cfRule type="cellIs" dxfId="1344" priority="93" operator="equal">
      <formula>"Low"</formula>
    </cfRule>
    <cfRule type="cellIs" dxfId="1343" priority="94" operator="equal">
      <formula>"High"</formula>
    </cfRule>
  </conditionalFormatting>
  <conditionalFormatting sqref="E9">
    <cfRule type="cellIs" dxfId="1342" priority="98" operator="equal">
      <formula>"Long-Term"</formula>
    </cfRule>
    <cfRule type="cellIs" dxfId="1341" priority="99" operator="equal">
      <formula>"Intermediate"</formula>
    </cfRule>
    <cfRule type="cellIs" dxfId="1340" priority="100" operator="equal">
      <formula>"Immediate"</formula>
    </cfRule>
  </conditionalFormatting>
  <conditionalFormatting sqref="E10">
    <cfRule type="cellIs" dxfId="1339" priority="50" operator="equal">
      <formula>"Long-Term"</formula>
    </cfRule>
    <cfRule type="cellIs" dxfId="1338" priority="51" operator="equal">
      <formula>"Intermediate"</formula>
    </cfRule>
    <cfRule type="cellIs" dxfId="1337" priority="52" operator="equal">
      <formula>"Immediate"</formula>
    </cfRule>
  </conditionalFormatting>
  <conditionalFormatting sqref="E10">
    <cfRule type="cellIs" dxfId="1336" priority="49" operator="equal">
      <formula>"High"</formula>
    </cfRule>
  </conditionalFormatting>
  <conditionalFormatting sqref="E10">
    <cfRule type="cellIs" dxfId="1335" priority="47" operator="equal">
      <formula>"Critical"</formula>
    </cfRule>
    <cfRule type="cellIs" dxfId="1334" priority="48" operator="equal">
      <formula>"High"</formula>
    </cfRule>
  </conditionalFormatting>
  <conditionalFormatting sqref="E10">
    <cfRule type="cellIs" dxfId="1333" priority="44" operator="equal">
      <formula>"Medium"</formula>
    </cfRule>
    <cfRule type="cellIs" dxfId="1332" priority="45" operator="equal">
      <formula>"Low"</formula>
    </cfRule>
    <cfRule type="cellIs" dxfId="1331" priority="46" operator="equal">
      <formula>"High"</formula>
    </cfRule>
  </conditionalFormatting>
  <conditionalFormatting sqref="H68:J68 C68:E68">
    <cfRule type="cellIs" dxfId="1330" priority="40" operator="equal">
      <formula>"NA"</formula>
    </cfRule>
    <cfRule type="cellIs" dxfId="1329" priority="41" operator="equal">
      <formula>"Unknown"</formula>
    </cfRule>
    <cfRule type="cellIs" dxfId="1328" priority="42" operator="equal">
      <formula>"Yes"</formula>
    </cfRule>
    <cfRule type="cellIs" dxfId="1327" priority="43" operator="equal">
      <formula>"No"</formula>
    </cfRule>
  </conditionalFormatting>
  <conditionalFormatting sqref="C68">
    <cfRule type="cellIs" dxfId="1326" priority="36" operator="equal">
      <formula>"NA"</formula>
    </cfRule>
    <cfRule type="cellIs" dxfId="1325" priority="37" operator="equal">
      <formula>"Unknown"</formula>
    </cfRule>
    <cfRule type="cellIs" dxfId="1324" priority="38" operator="equal">
      <formula>"Yes"</formula>
    </cfRule>
    <cfRule type="cellIs" dxfId="1323" priority="39" operator="equal">
      <formula>"No"</formula>
    </cfRule>
  </conditionalFormatting>
  <conditionalFormatting sqref="F68:G68">
    <cfRule type="cellIs" dxfId="1322" priority="33" operator="equal">
      <formula>"Long-Term"</formula>
    </cfRule>
    <cfRule type="cellIs" dxfId="1321" priority="34" operator="equal">
      <formula>"Intermediate"</formula>
    </cfRule>
    <cfRule type="cellIs" dxfId="1320" priority="35" operator="equal">
      <formula>"Immediate"</formula>
    </cfRule>
  </conditionalFormatting>
  <conditionalFormatting sqref="E68">
    <cfRule type="cellIs" dxfId="1319" priority="32" operator="equal">
      <formula>"High"</formula>
    </cfRule>
  </conditionalFormatting>
  <conditionalFormatting sqref="E68">
    <cfRule type="cellIs" dxfId="1318" priority="28" operator="equal">
      <formula>"Medium"</formula>
    </cfRule>
    <cfRule type="cellIs" dxfId="1317" priority="29" operator="equal">
      <formula>"Low"</formula>
    </cfRule>
    <cfRule type="cellIs" dxfId="1316" priority="30" operator="equal">
      <formula>"Critical"</formula>
    </cfRule>
    <cfRule type="cellIs" dxfId="1315" priority="31" operator="equal">
      <formula>"High"</formula>
    </cfRule>
  </conditionalFormatting>
  <conditionalFormatting sqref="C66:C67 H66:J67">
    <cfRule type="cellIs" dxfId="1314" priority="24" operator="equal">
      <formula>"NA"</formula>
    </cfRule>
    <cfRule type="cellIs" dxfId="1313" priority="25" operator="equal">
      <formula>"Unknown"</formula>
    </cfRule>
    <cfRule type="cellIs" dxfId="1312" priority="26" operator="equal">
      <formula>"Yes"</formula>
    </cfRule>
    <cfRule type="cellIs" dxfId="1311" priority="27" operator="equal">
      <formula>"No"</formula>
    </cfRule>
  </conditionalFormatting>
  <conditionalFormatting sqref="C66:C67">
    <cfRule type="cellIs" dxfId="1310" priority="20" operator="equal">
      <formula>"NA"</formula>
    </cfRule>
    <cfRule type="cellIs" dxfId="1309" priority="21" operator="equal">
      <formula>"Unknown"</formula>
    </cfRule>
    <cfRule type="cellIs" dxfId="1308" priority="22" operator="equal">
      <formula>"Yes"</formula>
    </cfRule>
    <cfRule type="cellIs" dxfId="1307" priority="23" operator="equal">
      <formula>"No"</formula>
    </cfRule>
  </conditionalFormatting>
  <conditionalFormatting sqref="F66:F67">
    <cfRule type="cellIs" dxfId="1306" priority="17" operator="equal">
      <formula>"Long-Term"</formula>
    </cfRule>
    <cfRule type="cellIs" dxfId="1305" priority="18" operator="equal">
      <formula>"Intermediate"</formula>
    </cfRule>
    <cfRule type="cellIs" dxfId="1304" priority="19" operator="equal">
      <formula>"Immediate"</formula>
    </cfRule>
  </conditionalFormatting>
  <conditionalFormatting sqref="G66:G67">
    <cfRule type="cellIs" dxfId="1303" priority="14" operator="equal">
      <formula>"Long-Term"</formula>
    </cfRule>
    <cfRule type="cellIs" dxfId="1302" priority="15" operator="equal">
      <formula>"Intermediate"</formula>
    </cfRule>
    <cfRule type="cellIs" dxfId="1301" priority="16" operator="equal">
      <formula>"Immediate"</formula>
    </cfRule>
  </conditionalFormatting>
  <conditionalFormatting sqref="D66:E67">
    <cfRule type="cellIs" dxfId="1300" priority="11" operator="equal">
      <formula>"Long-Term"</formula>
    </cfRule>
    <cfRule type="cellIs" dxfId="1299" priority="12" operator="equal">
      <formula>"Intermediate"</formula>
    </cfRule>
    <cfRule type="cellIs" dxfId="1298" priority="13" operator="equal">
      <formula>"Immediate"</formula>
    </cfRule>
  </conditionalFormatting>
  <conditionalFormatting sqref="E66:E67">
    <cfRule type="cellIs" dxfId="1297" priority="10" operator="equal">
      <formula>"High"</formula>
    </cfRule>
  </conditionalFormatting>
  <conditionalFormatting sqref="F66:F67">
    <cfRule type="cellIs" dxfId="1296" priority="8" operator="equal">
      <formula>"High"</formula>
    </cfRule>
    <cfRule type="cellIs" dxfId="1295" priority="9" operator="equal">
      <formula>"Critical"</formula>
    </cfRule>
  </conditionalFormatting>
  <conditionalFormatting sqref="E66:E67">
    <cfRule type="cellIs" dxfId="1294" priority="4" operator="equal">
      <formula>"Medium"</formula>
    </cfRule>
    <cfRule type="cellIs" dxfId="1293" priority="5" operator="equal">
      <formula>"Low"</formula>
    </cfRule>
    <cfRule type="cellIs" dxfId="1292" priority="6" operator="equal">
      <formula>"High"</formula>
    </cfRule>
    <cfRule type="cellIs" dxfId="1291" priority="7" operator="equal">
      <formula>"Critical"</formula>
    </cfRule>
  </conditionalFormatting>
  <conditionalFormatting sqref="J63">
    <cfRule type="cellIs" dxfId="1290" priority="1" operator="equal">
      <formula>"Long-Term"</formula>
    </cfRule>
    <cfRule type="cellIs" dxfId="1289" priority="2" operator="equal">
      <formula>"Intermediate"</formula>
    </cfRule>
    <cfRule type="cellIs" dxfId="1288" priority="3" operator="equal">
      <formula>"Immediate"</formula>
    </cfRule>
  </conditionalFormatting>
  <dataValidations count="3">
    <dataValidation type="list" allowBlank="1" showInputMessage="1" showErrorMessage="1" sqref="C5:C16 C18:C41" xr:uid="{C105AB54-2F04-4A27-8619-B7B4F4C94B85}">
      <formula1>"Yes, No, NA, Unknown"</formula1>
    </dataValidation>
    <dataValidation type="list" allowBlank="1" showInputMessage="1" showErrorMessage="1" sqref="E5:E16 E18:E41" xr:uid="{921B3644-A27A-41EC-8935-2704C1590C1C}">
      <formula1>"High, Medium, Low"</formula1>
    </dataValidation>
    <dataValidation type="list" allowBlank="1" showInputMessage="1" showErrorMessage="1" sqref="F5:F16 F18:F41" xr:uid="{20E96840-901C-4D3F-8014-CEB05BF17AFF}">
      <formula1>"Immediate, Intermediate, Long-Term"</formula1>
    </dataValidation>
  </dataValidations>
  <hyperlinks>
    <hyperlink ref="L5" r:id="rId1" xr:uid="{15EC1C58-9891-4371-B1F3-5120A428D6F1}"/>
    <hyperlink ref="L6" r:id="rId2" xr:uid="{B5BB7606-F862-4ABB-BEAC-C28FA44F464D}"/>
    <hyperlink ref="L7" r:id="rId3" xr:uid="{CFFE730B-9D68-46E6-B962-6E3041648E77}"/>
    <hyperlink ref="L8" r:id="rId4" xr:uid="{059AF490-4A7D-4E4F-8D30-8E679B961423}"/>
    <hyperlink ref="L9" r:id="rId5" xr:uid="{6276CF47-B8A8-420E-B1B6-9D094768DDE5}"/>
    <hyperlink ref="L18" r:id="rId6" xr:uid="{6CEF6DF8-C004-4E96-BB65-C9905C67D14F}"/>
    <hyperlink ref="M9" r:id="rId7" display="10.E.14_x000a_Emergency Planning" xr:uid="{BF5FD068-0FAB-4B2C-BCA4-D02338FF0BED}"/>
    <hyperlink ref="M8" r:id="rId8" xr:uid="{413C963F-4D0C-4E46-94CA-B827B021148C}"/>
    <hyperlink ref="M7" r:id="rId9" xr:uid="{8A49D08C-A1E3-4DEA-986E-093FD935A159}"/>
    <hyperlink ref="M10" r:id="rId10" xr:uid="{3C71F168-44B1-4A82-A342-B8A60C496443}"/>
    <hyperlink ref="M6" r:id="rId11" display="10.E.14_x000a_Emergency Planning" xr:uid="{351D7FF2-C606-4084-81EC-62E4CAD631C8}"/>
    <hyperlink ref="M5" r:id="rId12" display="10.E.14_x000a_Emergency Planning" xr:uid="{68943023-F827-4D5C-952D-63A034666B9C}"/>
    <hyperlink ref="M11" r:id="rId13" display="10.E.14_x000a_Emergency Planning" xr:uid="{AD43568C-33A9-4E18-BAFB-222E70B1745C}"/>
    <hyperlink ref="M12" r:id="rId14" display="10.E.14_x000a_Emergency Planning" xr:uid="{F953846A-9BE8-44D6-9717-AE5B7942CD31}"/>
    <hyperlink ref="M13" r:id="rId15" display="10.E.14_x000a_Emergency Planning" xr:uid="{24F0DE98-3916-4F76-9DEC-20981359F9D4}"/>
    <hyperlink ref="M14" r:id="rId16" display="10.E.14_x000a_Emergency Planning" xr:uid="{1D2DC400-21B1-48FE-95CD-238F7BD688A9}"/>
    <hyperlink ref="M23" r:id="rId17" display="10.E.14_x000a_Emergency Planning" xr:uid="{CF5E6A7A-713D-4CD9-8158-A0CFC627B255}"/>
    <hyperlink ref="M15" r:id="rId18" display="10.E.14_x000a_Emergency Planning" xr:uid="{6CBFC27F-32F7-4114-BBCA-E34C2018F208}"/>
    <hyperlink ref="M19" r:id="rId19" display="10.E.14_x000a_Emergency Planning" xr:uid="{69A343F0-D17B-43D4-8F43-09251A54F1E2}"/>
    <hyperlink ref="M18" r:id="rId20" display="7.B.1_x000a_(Museum Collection Storage)" xr:uid="{C3F1C9F0-FCBE-4A57-ABDD-5501488C9291}"/>
    <hyperlink ref="M20" r:id="rId21" display="10.E.14_x000a_Emergency Planning" xr:uid="{1C10D18D-7EB4-487C-A36E-B62FDBA89C16}"/>
    <hyperlink ref="M21" r:id="rId22" display="10.E.14_x000a_Emergency Planning" xr:uid="{089C33CC-EE9D-4F23-AC26-839A5460B981}"/>
    <hyperlink ref="M22" r:id="rId23" display="10.E.14_x000a_Emergency Planning" xr:uid="{7EF3AC7E-BBED-4733-9E44-4E31B40E2517}"/>
    <hyperlink ref="M24" r:id="rId24" display="10.E.14_x000a_Emergency Planning" xr:uid="{0DC15B85-4328-4505-A915-4F2FB2E45E64}"/>
    <hyperlink ref="M25" r:id="rId25" xr:uid="{BED087D2-DC2D-43CB-B193-E771F66808D9}"/>
    <hyperlink ref="M26" r:id="rId26" display="10.E.14_x000a_Emergency Planning" xr:uid="{E9F6C3E5-60AA-4236-94B1-23F8221BB97C}"/>
    <hyperlink ref="M27" r:id="rId27" display="10.E.14_x000a_Emergency Planning" xr:uid="{C717E965-D110-4C1A-B29D-C9C414E1B0B6}"/>
    <hyperlink ref="M28" r:id="rId28" xr:uid="{F569D675-E349-4121-A995-2C97A3A41BE8}"/>
    <hyperlink ref="M29" r:id="rId29" xr:uid="{454F3654-3CFE-4836-8628-3C2FF68D7B38}"/>
    <hyperlink ref="M30" r:id="rId30" xr:uid="{4D246057-4F8D-4147-B913-8BA60111178E}"/>
    <hyperlink ref="M31" r:id="rId31" xr:uid="{F7CB22F1-0369-4988-8F61-910385189FD2}"/>
    <hyperlink ref="M33" r:id="rId32" display="10.E.14_x000a_Emergency Planning" xr:uid="{60D3C0C0-9289-4C80-8FFE-AE113A4E1FB9}"/>
    <hyperlink ref="M34" r:id="rId33" display="10.E.14_x000a_Emergency Planning" xr:uid="{68E74078-3828-4069-84F2-B4C66CAA8CC2}"/>
    <hyperlink ref="M35" r:id="rId34" xr:uid="{AD501157-BB9F-48FA-9FEC-12E0437680C6}"/>
    <hyperlink ref="M32" r:id="rId35" display="10.E.14_x000a_Emergency Planning" xr:uid="{909312D6-F6C3-4989-8C15-DB34D017F38A}"/>
    <hyperlink ref="M37" r:id="rId36" display="10.E.14_x000a_Emergency Planning" xr:uid="{B7B45AA9-79D6-44B9-9FE6-D5C87F73CCED}"/>
    <hyperlink ref="M38" r:id="rId37" display="10.E.14_x000a_Emergency Planning" xr:uid="{D9A33FC9-843C-4E86-9461-6061B8312AA9}"/>
    <hyperlink ref="M39" r:id="rId38" display="10.E.14_x000a_Emergency Planning" xr:uid="{4B640E13-89C9-402F-A776-D8AEF48B4060}"/>
    <hyperlink ref="M40" r:id="rId39" display="10.E.14_x000a_Emergency Planning" xr:uid="{34B8F451-D864-4502-B065-5F37D52A7269}"/>
    <hyperlink ref="M41" r:id="rId40" display="10.E.14_x000a_Emergency Planning" xr:uid="{9AE3AF0B-73B2-46A0-8939-4B5532CB6E6F}"/>
    <hyperlink ref="M36" r:id="rId41" display="7.B.1_x000a_(Museum Collection Storage)" xr:uid="{D1603FEF-55D1-4AB1-9563-59E33A33C0A8}"/>
    <hyperlink ref="M16" r:id="rId42" display="10.E.14_x000a_Emergency Planning" xr:uid="{63D2399E-9EEE-415D-B638-C8090798DE88}"/>
  </hyperlinks>
  <pageMargins left="0.7" right="0.7" top="0.75" bottom="0.75" header="0.3" footer="0.3"/>
  <pageSetup orientation="portrait" horizontalDpi="1200" verticalDpi="1200" r:id="rId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FCA2D-2EC0-4D48-9AD7-3B87B8C11621}">
  <sheetPr codeName="Sheet10"/>
  <dimension ref="A1:O75"/>
  <sheetViews>
    <sheetView zoomScaleNormal="100" workbookViewId="0">
      <pane xSplit="1" ySplit="3" topLeftCell="B4" activePane="bottomRight" state="frozen"/>
      <selection pane="topRight" activeCell="B1" sqref="B1"/>
      <selection pane="bottomLeft" activeCell="A4" sqref="A4"/>
      <selection pane="bottomRight" activeCell="C5" sqref="C5"/>
    </sheetView>
  </sheetViews>
  <sheetFormatPr defaultColWidth="8.90625" defaultRowHeight="14.5" x14ac:dyDescent="0.35"/>
  <cols>
    <col min="1" max="1" width="3" style="46" bestFit="1" customWidth="1"/>
    <col min="2" max="2" width="108.36328125" style="16" customWidth="1"/>
    <col min="3" max="3" width="8.1796875" style="103" bestFit="1" customWidth="1"/>
    <col min="4" max="4" width="20" style="16" customWidth="1"/>
    <col min="5" max="5" width="8.90625" style="23" customWidth="1"/>
    <col min="6" max="6" width="10.6328125" style="16" customWidth="1"/>
    <col min="7" max="7" width="13.08984375" style="16" customWidth="1"/>
    <col min="8" max="8" width="9.54296875" style="1" bestFit="1" customWidth="1"/>
    <col min="9" max="9" width="11.6328125" style="1" bestFit="1" customWidth="1"/>
    <col min="10" max="10" width="8.08984375" bestFit="1" customWidth="1"/>
    <col min="11" max="11" width="43" style="30" customWidth="1"/>
    <col min="12" max="12" width="8.90625" style="23"/>
    <col min="13" max="13" width="23.54296875" style="23" bestFit="1" customWidth="1"/>
    <col min="14" max="16384" width="8.90625" style="16"/>
  </cols>
  <sheetData>
    <row r="1" spans="1:13" s="341" customFormat="1" ht="28.75" customHeight="1" thickBot="1" x14ac:dyDescent="0.4">
      <c r="A1" s="47"/>
      <c r="B1" s="485" t="s">
        <v>435</v>
      </c>
      <c r="C1" s="486"/>
      <c r="D1" s="486"/>
      <c r="E1" s="486"/>
      <c r="F1" s="486"/>
      <c r="G1" s="486"/>
      <c r="H1" s="486"/>
      <c r="I1" s="486"/>
      <c r="J1" s="486"/>
      <c r="K1" s="486"/>
      <c r="L1" s="486"/>
      <c r="M1" s="486"/>
    </row>
    <row r="2" spans="1:13" s="32" customFormat="1" ht="12.65" customHeight="1" thickBot="1" x14ac:dyDescent="0.35">
      <c r="A2" s="585" t="s">
        <v>361</v>
      </c>
      <c r="B2" s="364" t="s">
        <v>491</v>
      </c>
      <c r="C2" s="107" t="s">
        <v>77</v>
      </c>
      <c r="D2" s="600" t="s">
        <v>76</v>
      </c>
      <c r="E2" s="601"/>
      <c r="F2" s="601"/>
      <c r="G2" s="601"/>
      <c r="H2" s="601"/>
      <c r="I2" s="601"/>
      <c r="J2" s="602"/>
      <c r="K2" s="588" t="s">
        <v>172</v>
      </c>
      <c r="L2" s="608" t="s">
        <v>75</v>
      </c>
      <c r="M2" s="609"/>
    </row>
    <row r="3" spans="1:13" s="32" customFormat="1" ht="46.5" thickBot="1" x14ac:dyDescent="0.35">
      <c r="A3" s="586"/>
      <c r="B3" s="422" t="str">
        <f>_xlfn.CONCAT("Facility Name: ",'Cover Sheet'!C48)</f>
        <v xml:space="preserve">Facility Name: </v>
      </c>
      <c r="C3" s="83" t="s">
        <v>78</v>
      </c>
      <c r="D3" s="138" t="s">
        <v>177</v>
      </c>
      <c r="E3" s="138" t="s">
        <v>181</v>
      </c>
      <c r="F3" s="138" t="s">
        <v>183</v>
      </c>
      <c r="G3" s="138" t="s">
        <v>178</v>
      </c>
      <c r="H3" s="138" t="s">
        <v>179</v>
      </c>
      <c r="I3" s="139" t="s">
        <v>180</v>
      </c>
      <c r="J3" s="68" t="s">
        <v>51</v>
      </c>
      <c r="K3" s="589"/>
      <c r="L3" s="84" t="s">
        <v>238</v>
      </c>
      <c r="M3" s="193" t="s">
        <v>325</v>
      </c>
    </row>
    <row r="4" spans="1:13" s="12" customFormat="1" ht="15" thickBot="1" x14ac:dyDescent="0.4">
      <c r="A4" s="49"/>
      <c r="B4" s="590" t="s">
        <v>94</v>
      </c>
      <c r="C4" s="591"/>
      <c r="D4" s="591"/>
      <c r="E4" s="591"/>
      <c r="F4" s="591"/>
      <c r="G4" s="591"/>
      <c r="H4" s="591"/>
      <c r="I4" s="591"/>
      <c r="J4" s="591"/>
      <c r="K4" s="591"/>
      <c r="L4" s="591"/>
      <c r="M4" s="592"/>
    </row>
    <row r="5" spans="1:13" s="23" customFormat="1" ht="25.5" thickBot="1" x14ac:dyDescent="0.4">
      <c r="A5" s="225">
        <v>1</v>
      </c>
      <c r="B5" s="241" t="s">
        <v>396</v>
      </c>
      <c r="C5" s="322"/>
      <c r="D5" s="389"/>
      <c r="E5" s="321" t="str">
        <f t="shared" ref="E5:E13" si="0">IF(C5="No","Critical","")</f>
        <v/>
      </c>
      <c r="F5" s="284"/>
      <c r="G5" s="381"/>
      <c r="H5" s="381"/>
      <c r="I5" s="381"/>
      <c r="J5" s="471"/>
      <c r="K5" s="323"/>
      <c r="L5" s="179" t="s">
        <v>66</v>
      </c>
      <c r="M5" s="439" t="s">
        <v>600</v>
      </c>
    </row>
    <row r="6" spans="1:13" s="186" customFormat="1" ht="25.5" thickBot="1" x14ac:dyDescent="0.4">
      <c r="A6" s="225">
        <v>2</v>
      </c>
      <c r="B6" s="241" t="s">
        <v>310</v>
      </c>
      <c r="C6" s="282"/>
      <c r="D6" s="389"/>
      <c r="E6" s="321" t="str">
        <f t="shared" si="0"/>
        <v/>
      </c>
      <c r="F6" s="284"/>
      <c r="G6" s="381"/>
      <c r="H6" s="381"/>
      <c r="I6" s="381"/>
      <c r="J6" s="471"/>
      <c r="K6" s="323"/>
      <c r="L6" s="185" t="s">
        <v>66</v>
      </c>
      <c r="M6" s="440" t="s">
        <v>600</v>
      </c>
    </row>
    <row r="7" spans="1:13" s="20" customFormat="1" ht="25.5" thickBot="1" x14ac:dyDescent="0.4">
      <c r="A7" s="239">
        <v>3</v>
      </c>
      <c r="B7" s="223" t="s">
        <v>326</v>
      </c>
      <c r="C7" s="286"/>
      <c r="D7" s="390"/>
      <c r="E7" s="306" t="str">
        <f t="shared" si="0"/>
        <v/>
      </c>
      <c r="F7" s="288"/>
      <c r="G7" s="382"/>
      <c r="H7" s="383"/>
      <c r="I7" s="383"/>
      <c r="J7" s="463"/>
      <c r="K7" s="324"/>
      <c r="L7" s="176" t="s">
        <v>36</v>
      </c>
      <c r="M7" s="440" t="s">
        <v>601</v>
      </c>
    </row>
    <row r="8" spans="1:13" ht="25.5" thickBot="1" x14ac:dyDescent="0.4">
      <c r="A8" s="225">
        <v>4</v>
      </c>
      <c r="B8" s="223" t="s">
        <v>236</v>
      </c>
      <c r="C8" s="286"/>
      <c r="D8" s="390"/>
      <c r="E8" s="288"/>
      <c r="F8" s="288"/>
      <c r="G8" s="382"/>
      <c r="H8" s="383"/>
      <c r="I8" s="383"/>
      <c r="J8" s="463"/>
      <c r="K8" s="325"/>
      <c r="L8" s="175" t="s">
        <v>63</v>
      </c>
      <c r="M8" s="440" t="s">
        <v>602</v>
      </c>
    </row>
    <row r="9" spans="1:13" ht="25.5" thickBot="1" x14ac:dyDescent="0.4">
      <c r="A9" s="225">
        <v>5</v>
      </c>
      <c r="B9" s="223" t="s">
        <v>311</v>
      </c>
      <c r="C9" s="286"/>
      <c r="D9" s="391"/>
      <c r="E9" s="288"/>
      <c r="F9" s="288"/>
      <c r="G9" s="382"/>
      <c r="H9" s="383"/>
      <c r="I9" s="383"/>
      <c r="J9" s="463"/>
      <c r="K9" s="325"/>
      <c r="L9" s="175" t="s">
        <v>64</v>
      </c>
      <c r="M9" s="440" t="s">
        <v>579</v>
      </c>
    </row>
    <row r="10" spans="1:13" ht="25.5" thickBot="1" x14ac:dyDescent="0.4">
      <c r="A10" s="225">
        <v>6</v>
      </c>
      <c r="B10" s="241" t="s">
        <v>397</v>
      </c>
      <c r="C10" s="286"/>
      <c r="D10" s="390"/>
      <c r="E10" s="306" t="str">
        <f t="shared" si="0"/>
        <v/>
      </c>
      <c r="F10" s="288"/>
      <c r="G10" s="382"/>
      <c r="H10" s="383"/>
      <c r="I10" s="383"/>
      <c r="J10" s="463"/>
      <c r="K10" s="325"/>
      <c r="L10" s="175" t="s">
        <v>62</v>
      </c>
      <c r="M10" s="440" t="s">
        <v>603</v>
      </c>
    </row>
    <row r="11" spans="1:13" s="23" customFormat="1" ht="25.5" thickBot="1" x14ac:dyDescent="0.4">
      <c r="A11" s="239">
        <v>7</v>
      </c>
      <c r="B11" s="223" t="s">
        <v>237</v>
      </c>
      <c r="C11" s="286"/>
      <c r="D11" s="391"/>
      <c r="E11" s="306" t="str">
        <f t="shared" si="0"/>
        <v/>
      </c>
      <c r="F11" s="288"/>
      <c r="G11" s="383"/>
      <c r="H11" s="383"/>
      <c r="I11" s="383"/>
      <c r="J11" s="463"/>
      <c r="K11" s="325"/>
      <c r="L11" s="175" t="s">
        <v>42</v>
      </c>
      <c r="M11" s="440" t="s">
        <v>604</v>
      </c>
    </row>
    <row r="12" spans="1:13" s="23" customFormat="1" ht="26.5" thickBot="1" x14ac:dyDescent="0.4">
      <c r="A12" s="225">
        <v>8</v>
      </c>
      <c r="B12" s="223" t="s">
        <v>510</v>
      </c>
      <c r="C12" s="286"/>
      <c r="D12" s="390"/>
      <c r="E12" s="288"/>
      <c r="F12" s="288"/>
      <c r="G12" s="382"/>
      <c r="H12" s="383"/>
      <c r="I12" s="383"/>
      <c r="J12" s="463"/>
      <c r="K12" s="325"/>
      <c r="L12" s="175" t="s">
        <v>34</v>
      </c>
      <c r="M12" s="440" t="s">
        <v>604</v>
      </c>
    </row>
    <row r="13" spans="1:13" ht="26.5" thickBot="1" x14ac:dyDescent="0.4">
      <c r="A13" s="225">
        <v>9</v>
      </c>
      <c r="B13" s="221" t="s">
        <v>511</v>
      </c>
      <c r="C13" s="286"/>
      <c r="D13" s="390"/>
      <c r="E13" s="306" t="str">
        <f t="shared" si="0"/>
        <v/>
      </c>
      <c r="F13" s="288"/>
      <c r="G13" s="386"/>
      <c r="H13" s="382"/>
      <c r="I13" s="382"/>
      <c r="J13" s="461"/>
      <c r="K13" s="325"/>
      <c r="L13" s="175" t="s">
        <v>60</v>
      </c>
      <c r="M13" s="440" t="s">
        <v>605</v>
      </c>
    </row>
    <row r="14" spans="1:13" s="23" customFormat="1" ht="25.5" thickBot="1" x14ac:dyDescent="0.4">
      <c r="A14" s="225">
        <v>10</v>
      </c>
      <c r="B14" s="241" t="s">
        <v>398</v>
      </c>
      <c r="C14" s="286"/>
      <c r="D14" s="390"/>
      <c r="E14" s="288"/>
      <c r="F14" s="288"/>
      <c r="G14" s="382"/>
      <c r="H14" s="383"/>
      <c r="I14" s="383"/>
      <c r="J14" s="463"/>
      <c r="K14" s="325"/>
      <c r="L14" s="175" t="s">
        <v>40</v>
      </c>
      <c r="M14" s="440" t="s">
        <v>606</v>
      </c>
    </row>
    <row r="15" spans="1:13" ht="25.5" thickBot="1" x14ac:dyDescent="0.4">
      <c r="A15" s="239">
        <v>11</v>
      </c>
      <c r="B15" s="241" t="s">
        <v>312</v>
      </c>
      <c r="C15" s="286"/>
      <c r="D15" s="390"/>
      <c r="E15" s="284"/>
      <c r="F15" s="288"/>
      <c r="G15" s="382"/>
      <c r="H15" s="383"/>
      <c r="I15" s="383"/>
      <c r="J15" s="463"/>
      <c r="K15" s="325"/>
      <c r="L15" s="140"/>
      <c r="M15" s="441" t="s">
        <v>607</v>
      </c>
    </row>
    <row r="16" spans="1:13" s="20" customFormat="1" ht="26.5" thickBot="1" x14ac:dyDescent="0.4">
      <c r="A16" s="225">
        <v>12</v>
      </c>
      <c r="B16" s="241" t="s">
        <v>399</v>
      </c>
      <c r="C16" s="310"/>
      <c r="D16" s="393"/>
      <c r="E16" s="288"/>
      <c r="F16" s="395"/>
      <c r="G16" s="387"/>
      <c r="H16" s="388"/>
      <c r="I16" s="388"/>
      <c r="J16" s="464"/>
      <c r="K16" s="326"/>
      <c r="L16" s="242" t="s">
        <v>41</v>
      </c>
      <c r="M16" s="441" t="s">
        <v>608</v>
      </c>
    </row>
    <row r="17" spans="1:13" s="23" customFormat="1" ht="25.5" thickBot="1" x14ac:dyDescent="0.4">
      <c r="A17" s="225">
        <v>13</v>
      </c>
      <c r="B17" s="241" t="s">
        <v>400</v>
      </c>
      <c r="C17" s="286"/>
      <c r="D17" s="390"/>
      <c r="E17" s="288"/>
      <c r="F17" s="288"/>
      <c r="G17" s="382"/>
      <c r="H17" s="383"/>
      <c r="I17" s="383"/>
      <c r="J17" s="463"/>
      <c r="K17" s="325"/>
      <c r="L17" s="140"/>
      <c r="M17" s="440" t="s">
        <v>609</v>
      </c>
    </row>
    <row r="18" spans="1:13" s="23" customFormat="1" ht="26.5" thickBot="1" x14ac:dyDescent="0.4">
      <c r="A18" s="225">
        <v>14</v>
      </c>
      <c r="B18" s="241" t="s">
        <v>697</v>
      </c>
      <c r="C18" s="286"/>
      <c r="D18" s="390"/>
      <c r="E18" s="288"/>
      <c r="F18" s="288"/>
      <c r="G18" s="382"/>
      <c r="H18" s="383"/>
      <c r="I18" s="383"/>
      <c r="J18" s="463"/>
      <c r="K18" s="325"/>
      <c r="L18" s="140"/>
      <c r="M18" s="440" t="s">
        <v>606</v>
      </c>
    </row>
    <row r="19" spans="1:13" ht="25.5" thickBot="1" x14ac:dyDescent="0.4">
      <c r="A19" s="239">
        <v>15</v>
      </c>
      <c r="B19" s="241" t="s">
        <v>404</v>
      </c>
      <c r="C19" s="286"/>
      <c r="D19" s="390"/>
      <c r="E19" s="288"/>
      <c r="F19" s="288"/>
      <c r="G19" s="382"/>
      <c r="H19" s="382"/>
      <c r="I19" s="382"/>
      <c r="J19" s="461"/>
      <c r="K19" s="325"/>
      <c r="L19" s="140"/>
      <c r="M19" s="440" t="s">
        <v>621</v>
      </c>
    </row>
    <row r="20" spans="1:13" s="23" customFormat="1" ht="26.5" thickBot="1" x14ac:dyDescent="0.4">
      <c r="A20" s="225">
        <v>16</v>
      </c>
      <c r="B20" s="241" t="s">
        <v>691</v>
      </c>
      <c r="C20" s="286"/>
      <c r="D20" s="390"/>
      <c r="E20" s="288"/>
      <c r="F20" s="288"/>
      <c r="G20" s="382"/>
      <c r="H20" s="382"/>
      <c r="I20" s="382"/>
      <c r="J20" s="461"/>
      <c r="K20" s="325"/>
      <c r="L20" s="140"/>
      <c r="M20" s="440" t="s">
        <v>579</v>
      </c>
    </row>
    <row r="21" spans="1:13" s="23" customFormat="1" ht="26.5" thickBot="1" x14ac:dyDescent="0.4">
      <c r="A21" s="225">
        <v>17</v>
      </c>
      <c r="B21" s="241" t="s">
        <v>512</v>
      </c>
      <c r="C21" s="286"/>
      <c r="D21" s="390"/>
      <c r="E21" s="288"/>
      <c r="F21" s="288"/>
      <c r="G21" s="382"/>
      <c r="H21" s="383"/>
      <c r="I21" s="383"/>
      <c r="J21" s="463"/>
      <c r="K21" s="325"/>
      <c r="L21" s="175" t="s">
        <v>36</v>
      </c>
      <c r="M21" s="440" t="s">
        <v>600</v>
      </c>
    </row>
    <row r="22" spans="1:13" ht="25.5" thickBot="1" x14ac:dyDescent="0.4">
      <c r="A22" s="225">
        <v>18</v>
      </c>
      <c r="B22" s="224" t="s">
        <v>313</v>
      </c>
      <c r="C22" s="300"/>
      <c r="D22" s="393"/>
      <c r="E22" s="288"/>
      <c r="F22" s="395"/>
      <c r="G22" s="387"/>
      <c r="H22" s="388"/>
      <c r="I22" s="388"/>
      <c r="J22" s="465"/>
      <c r="K22" s="327"/>
      <c r="L22" s="178" t="s">
        <v>33</v>
      </c>
      <c r="M22" s="441" t="s">
        <v>610</v>
      </c>
    </row>
    <row r="23" spans="1:13" s="12" customFormat="1" ht="15" thickBot="1" x14ac:dyDescent="0.4">
      <c r="A23" s="49"/>
      <c r="B23" s="593" t="s">
        <v>210</v>
      </c>
      <c r="C23" s="594"/>
      <c r="D23" s="594"/>
      <c r="E23" s="594"/>
      <c r="F23" s="594"/>
      <c r="G23" s="594"/>
      <c r="H23" s="594"/>
      <c r="I23" s="594"/>
      <c r="J23" s="594"/>
      <c r="K23" s="594"/>
      <c r="L23" s="594"/>
      <c r="M23" s="594"/>
    </row>
    <row r="24" spans="1:13" s="27" customFormat="1" ht="30" customHeight="1" thickBot="1" x14ac:dyDescent="0.4">
      <c r="A24" s="225">
        <v>19</v>
      </c>
      <c r="B24" s="223" t="s">
        <v>515</v>
      </c>
      <c r="C24" s="282"/>
      <c r="D24" s="389"/>
      <c r="E24" s="288"/>
      <c r="F24" s="284"/>
      <c r="G24" s="380"/>
      <c r="H24" s="381"/>
      <c r="I24" s="381"/>
      <c r="J24" s="471"/>
      <c r="K24" s="328"/>
      <c r="L24" s="162"/>
      <c r="M24" s="439" t="s">
        <v>611</v>
      </c>
    </row>
    <row r="25" spans="1:13" ht="25.5" thickBot="1" x14ac:dyDescent="0.4">
      <c r="A25" s="239">
        <v>20</v>
      </c>
      <c r="B25" s="241" t="s">
        <v>513</v>
      </c>
      <c r="C25" s="286"/>
      <c r="D25" s="390"/>
      <c r="E25" s="306" t="str">
        <f t="shared" ref="E25:E40" si="1">IF(C25="No","Critical","")</f>
        <v/>
      </c>
      <c r="F25" s="288"/>
      <c r="G25" s="382"/>
      <c r="H25" s="382"/>
      <c r="I25" s="382"/>
      <c r="J25" s="461"/>
      <c r="K25" s="325"/>
      <c r="L25" s="175" t="s">
        <v>38</v>
      </c>
      <c r="M25" s="440" t="s">
        <v>606</v>
      </c>
    </row>
    <row r="26" spans="1:13" s="184" customFormat="1" ht="25.5" thickBot="1" x14ac:dyDescent="0.4">
      <c r="A26" s="225">
        <v>21</v>
      </c>
      <c r="B26" s="241" t="s">
        <v>514</v>
      </c>
      <c r="C26" s="286"/>
      <c r="D26" s="390"/>
      <c r="E26" s="306" t="str">
        <f t="shared" ref="E26" si="2">IF(C26="No","Critical","")</f>
        <v/>
      </c>
      <c r="F26" s="288"/>
      <c r="G26" s="382"/>
      <c r="H26" s="382"/>
      <c r="I26" s="382"/>
      <c r="J26" s="461"/>
      <c r="K26" s="325"/>
      <c r="L26" s="175" t="s">
        <v>38</v>
      </c>
      <c r="M26" s="440" t="s">
        <v>606</v>
      </c>
    </row>
    <row r="27" spans="1:13" ht="26.5" thickBot="1" x14ac:dyDescent="0.4">
      <c r="A27" s="225">
        <v>22</v>
      </c>
      <c r="B27" s="223" t="s">
        <v>433</v>
      </c>
      <c r="C27" s="286"/>
      <c r="D27" s="390"/>
      <c r="E27" s="288"/>
      <c r="F27" s="288"/>
      <c r="G27" s="382"/>
      <c r="H27" s="383"/>
      <c r="I27" s="383"/>
      <c r="J27" s="463"/>
      <c r="K27" s="325"/>
      <c r="L27" s="175" t="s">
        <v>45</v>
      </c>
      <c r="M27" s="440" t="s">
        <v>612</v>
      </c>
    </row>
    <row r="28" spans="1:13" s="27" customFormat="1" ht="26.5" thickBot="1" x14ac:dyDescent="0.4">
      <c r="A28" s="239">
        <v>23</v>
      </c>
      <c r="B28" s="221" t="s">
        <v>517</v>
      </c>
      <c r="C28" s="286"/>
      <c r="D28" s="390"/>
      <c r="E28" s="306" t="str">
        <f t="shared" si="1"/>
        <v/>
      </c>
      <c r="F28" s="288"/>
      <c r="G28" s="382"/>
      <c r="H28" s="383"/>
      <c r="I28" s="383"/>
      <c r="J28" s="463"/>
      <c r="K28" s="325"/>
      <c r="L28" s="176" t="s">
        <v>65</v>
      </c>
      <c r="M28" s="440" t="s">
        <v>600</v>
      </c>
    </row>
    <row r="29" spans="1:13" s="27" customFormat="1" ht="25.5" thickBot="1" x14ac:dyDescent="0.4">
      <c r="A29" s="225">
        <v>24</v>
      </c>
      <c r="B29" s="221" t="s">
        <v>516</v>
      </c>
      <c r="C29" s="286"/>
      <c r="D29" s="390"/>
      <c r="E29" s="306" t="str">
        <f t="shared" ref="E29" si="3">IF(C29="No","Critical","")</f>
        <v/>
      </c>
      <c r="F29" s="288"/>
      <c r="G29" s="382"/>
      <c r="H29" s="383"/>
      <c r="I29" s="383"/>
      <c r="J29" s="463"/>
      <c r="K29" s="325"/>
      <c r="L29" s="176" t="s">
        <v>518</v>
      </c>
      <c r="M29" s="440" t="s">
        <v>600</v>
      </c>
    </row>
    <row r="30" spans="1:13" ht="25.5" thickBot="1" x14ac:dyDescent="0.4">
      <c r="A30" s="225">
        <v>25</v>
      </c>
      <c r="B30" s="221" t="s">
        <v>73</v>
      </c>
      <c r="C30" s="286"/>
      <c r="D30" s="390"/>
      <c r="E30" s="288"/>
      <c r="F30" s="288"/>
      <c r="G30" s="382"/>
      <c r="H30" s="382"/>
      <c r="I30" s="382"/>
      <c r="J30" s="461"/>
      <c r="K30" s="325"/>
      <c r="L30" s="140"/>
      <c r="M30" s="440" t="s">
        <v>613</v>
      </c>
    </row>
    <row r="31" spans="1:13" s="27" customFormat="1" ht="25.5" thickBot="1" x14ac:dyDescent="0.4">
      <c r="A31" s="239">
        <v>26</v>
      </c>
      <c r="B31" s="221" t="s">
        <v>72</v>
      </c>
      <c r="C31" s="286"/>
      <c r="D31" s="390"/>
      <c r="E31" s="288"/>
      <c r="F31" s="288"/>
      <c r="G31" s="382"/>
      <c r="H31" s="383"/>
      <c r="I31" s="383"/>
      <c r="J31" s="463"/>
      <c r="K31" s="324"/>
      <c r="L31" s="154"/>
      <c r="M31" s="440" t="s">
        <v>613</v>
      </c>
    </row>
    <row r="32" spans="1:13" s="27" customFormat="1" ht="25.5" thickBot="1" x14ac:dyDescent="0.4">
      <c r="A32" s="225">
        <v>27</v>
      </c>
      <c r="B32" s="241" t="s">
        <v>520</v>
      </c>
      <c r="C32" s="286"/>
      <c r="D32" s="329"/>
      <c r="E32" s="288"/>
      <c r="F32" s="288"/>
      <c r="G32" s="382"/>
      <c r="H32" s="405"/>
      <c r="I32" s="405"/>
      <c r="J32" s="472"/>
      <c r="K32" s="324"/>
      <c r="L32" s="154"/>
      <c r="M32" s="440" t="s">
        <v>600</v>
      </c>
    </row>
    <row r="33" spans="1:13" ht="25.5" thickBot="1" x14ac:dyDescent="0.4">
      <c r="A33" s="225">
        <v>28</v>
      </c>
      <c r="B33" s="241" t="s">
        <v>0</v>
      </c>
      <c r="C33" s="286"/>
      <c r="D33" s="390"/>
      <c r="E33" s="288"/>
      <c r="F33" s="288"/>
      <c r="G33" s="382"/>
      <c r="H33" s="383"/>
      <c r="I33" s="383"/>
      <c r="J33" s="463"/>
      <c r="K33" s="325"/>
      <c r="L33" s="175" t="s">
        <v>35</v>
      </c>
      <c r="M33" s="440" t="s">
        <v>614</v>
      </c>
    </row>
    <row r="34" spans="1:13" ht="25.5" thickBot="1" x14ac:dyDescent="0.4">
      <c r="A34" s="239">
        <v>29</v>
      </c>
      <c r="B34" s="241" t="s">
        <v>401</v>
      </c>
      <c r="C34" s="300"/>
      <c r="D34" s="393"/>
      <c r="E34" s="288"/>
      <c r="F34" s="395"/>
      <c r="G34" s="387"/>
      <c r="H34" s="388"/>
      <c r="I34" s="388"/>
      <c r="J34" s="465"/>
      <c r="K34" s="327"/>
      <c r="L34" s="178" t="s">
        <v>37</v>
      </c>
      <c r="M34" s="440" t="s">
        <v>615</v>
      </c>
    </row>
    <row r="35" spans="1:13" s="27" customFormat="1" ht="26.5" thickBot="1" x14ac:dyDescent="0.4">
      <c r="A35" s="225">
        <v>30</v>
      </c>
      <c r="B35" s="241" t="s">
        <v>402</v>
      </c>
      <c r="C35" s="286"/>
      <c r="D35" s="390"/>
      <c r="E35" s="288"/>
      <c r="F35" s="288"/>
      <c r="G35" s="382"/>
      <c r="H35" s="383"/>
      <c r="I35" s="383"/>
      <c r="J35" s="463"/>
      <c r="K35" s="325"/>
      <c r="L35" s="175" t="s">
        <v>39</v>
      </c>
      <c r="M35" s="440" t="s">
        <v>616</v>
      </c>
    </row>
    <row r="36" spans="1:13" s="27" customFormat="1" ht="25.5" thickBot="1" x14ac:dyDescent="0.4">
      <c r="A36" s="225">
        <v>31</v>
      </c>
      <c r="B36" s="221" t="s">
        <v>299</v>
      </c>
      <c r="C36" s="300"/>
      <c r="D36" s="393"/>
      <c r="E36" s="288"/>
      <c r="F36" s="395"/>
      <c r="G36" s="387"/>
      <c r="H36" s="388"/>
      <c r="I36" s="388"/>
      <c r="J36" s="465"/>
      <c r="K36" s="327"/>
      <c r="L36" s="161"/>
      <c r="M36" s="440" t="s">
        <v>600</v>
      </c>
    </row>
    <row r="37" spans="1:13" s="27" customFormat="1" ht="25.5" thickBot="1" x14ac:dyDescent="0.4">
      <c r="A37" s="239">
        <v>32</v>
      </c>
      <c r="B37" s="241" t="s">
        <v>239</v>
      </c>
      <c r="C37" s="286"/>
      <c r="D37" s="390"/>
      <c r="E37" s="288"/>
      <c r="F37" s="288"/>
      <c r="G37" s="382"/>
      <c r="H37" s="383"/>
      <c r="I37" s="383"/>
      <c r="J37" s="463"/>
      <c r="K37" s="325"/>
      <c r="L37" s="154"/>
      <c r="M37" s="440" t="s">
        <v>600</v>
      </c>
    </row>
    <row r="38" spans="1:13" s="23" customFormat="1" ht="26.5" thickBot="1" x14ac:dyDescent="0.4">
      <c r="A38" s="225">
        <v>33</v>
      </c>
      <c r="B38" s="241" t="s">
        <v>694</v>
      </c>
      <c r="C38" s="286"/>
      <c r="D38" s="390"/>
      <c r="E38" s="288"/>
      <c r="F38" s="288"/>
      <c r="G38" s="382"/>
      <c r="H38" s="383"/>
      <c r="I38" s="383"/>
      <c r="J38" s="463"/>
      <c r="K38" s="325"/>
      <c r="L38" s="140"/>
      <c r="M38" s="440" t="s">
        <v>618</v>
      </c>
    </row>
    <row r="39" spans="1:13" s="23" customFormat="1" ht="26.5" thickBot="1" x14ac:dyDescent="0.4">
      <c r="A39" s="225">
        <v>34</v>
      </c>
      <c r="B39" s="241" t="s">
        <v>695</v>
      </c>
      <c r="C39" s="310"/>
      <c r="D39" s="393"/>
      <c r="E39" s="288"/>
      <c r="F39" s="395"/>
      <c r="G39" s="387"/>
      <c r="H39" s="388"/>
      <c r="I39" s="388"/>
      <c r="J39" s="464"/>
      <c r="K39" s="312"/>
      <c r="L39" s="244"/>
      <c r="M39" s="441" t="s">
        <v>619</v>
      </c>
    </row>
    <row r="40" spans="1:13" s="23" customFormat="1" ht="26.5" thickBot="1" x14ac:dyDescent="0.4">
      <c r="A40" s="239">
        <v>35</v>
      </c>
      <c r="B40" s="241" t="s">
        <v>403</v>
      </c>
      <c r="C40" s="286"/>
      <c r="D40" s="390"/>
      <c r="E40" s="306" t="str">
        <f t="shared" si="1"/>
        <v/>
      </c>
      <c r="F40" s="288"/>
      <c r="G40" s="382"/>
      <c r="H40" s="383"/>
      <c r="I40" s="383"/>
      <c r="J40" s="463"/>
      <c r="K40" s="325"/>
      <c r="L40" s="140"/>
      <c r="M40" s="440" t="s">
        <v>620</v>
      </c>
    </row>
    <row r="41" spans="1:13" ht="25.5" thickBot="1" x14ac:dyDescent="0.4">
      <c r="A41" s="225">
        <v>36</v>
      </c>
      <c r="B41" s="241" t="s">
        <v>240</v>
      </c>
      <c r="C41" s="286"/>
      <c r="D41" s="390"/>
      <c r="E41" s="288"/>
      <c r="F41" s="288"/>
      <c r="G41" s="382"/>
      <c r="H41" s="382"/>
      <c r="I41" s="382"/>
      <c r="J41" s="461"/>
      <c r="K41" s="325"/>
      <c r="L41" s="140"/>
      <c r="M41" s="440" t="s">
        <v>620</v>
      </c>
    </row>
    <row r="42" spans="1:13" ht="26.5" thickBot="1" x14ac:dyDescent="0.4">
      <c r="A42" s="225">
        <v>37</v>
      </c>
      <c r="B42" s="233" t="s">
        <v>519</v>
      </c>
      <c r="C42" s="286"/>
      <c r="D42" s="390"/>
      <c r="E42" s="288"/>
      <c r="F42" s="288"/>
      <c r="G42" s="382"/>
      <c r="H42" s="382"/>
      <c r="I42" s="382"/>
      <c r="J42" s="461"/>
      <c r="K42" s="325"/>
      <c r="L42" s="140"/>
      <c r="M42" s="440" t="s">
        <v>617</v>
      </c>
    </row>
    <row r="43" spans="1:13" s="27" customFormat="1" ht="26.5" thickBot="1" x14ac:dyDescent="0.4">
      <c r="A43" s="239">
        <v>38</v>
      </c>
      <c r="B43" s="233" t="s">
        <v>693</v>
      </c>
      <c r="C43" s="286"/>
      <c r="D43" s="390"/>
      <c r="E43" s="288"/>
      <c r="F43" s="288"/>
      <c r="G43" s="382"/>
      <c r="H43" s="382"/>
      <c r="I43" s="382"/>
      <c r="J43" s="461"/>
      <c r="K43" s="324"/>
      <c r="L43" s="154"/>
      <c r="M43" s="440" t="s">
        <v>621</v>
      </c>
    </row>
    <row r="44" spans="1:13" s="23" customFormat="1" ht="26.5" thickBot="1" x14ac:dyDescent="0.4">
      <c r="A44" s="225">
        <v>39</v>
      </c>
      <c r="B44" s="241" t="s">
        <v>696</v>
      </c>
      <c r="C44" s="286"/>
      <c r="D44" s="390"/>
      <c r="E44" s="288"/>
      <c r="F44" s="288"/>
      <c r="G44" s="382"/>
      <c r="H44" s="382"/>
      <c r="I44" s="382"/>
      <c r="J44" s="461"/>
      <c r="K44" s="325"/>
      <c r="L44" s="140"/>
      <c r="M44" s="440" t="s">
        <v>605</v>
      </c>
    </row>
    <row r="45" spans="1:13" s="186" customFormat="1" ht="25.5" thickBot="1" x14ac:dyDescent="0.4">
      <c r="A45" s="225">
        <v>40</v>
      </c>
      <c r="B45" s="221" t="s">
        <v>698</v>
      </c>
      <c r="C45" s="286"/>
      <c r="D45" s="390"/>
      <c r="E45" s="288"/>
      <c r="F45" s="288"/>
      <c r="G45" s="382"/>
      <c r="H45" s="382"/>
      <c r="I45" s="382"/>
      <c r="J45" s="461"/>
      <c r="K45" s="325"/>
      <c r="L45" s="140"/>
      <c r="M45" s="440" t="s">
        <v>622</v>
      </c>
    </row>
    <row r="46" spans="1:13" ht="26.5" thickBot="1" x14ac:dyDescent="0.4">
      <c r="A46" s="239">
        <v>41</v>
      </c>
      <c r="B46" s="241" t="s">
        <v>405</v>
      </c>
      <c r="C46" s="286"/>
      <c r="D46" s="390"/>
      <c r="E46" s="288"/>
      <c r="F46" s="288"/>
      <c r="G46" s="382"/>
      <c r="H46" s="382"/>
      <c r="I46" s="382"/>
      <c r="J46" s="461"/>
      <c r="K46" s="325"/>
      <c r="L46" s="140"/>
      <c r="M46" s="440" t="s">
        <v>621</v>
      </c>
    </row>
    <row r="47" spans="1:13" ht="25.5" thickBot="1" x14ac:dyDescent="0.4">
      <c r="A47" s="225">
        <v>42</v>
      </c>
      <c r="B47" s="241" t="s">
        <v>406</v>
      </c>
      <c r="C47" s="286"/>
      <c r="D47" s="390"/>
      <c r="E47" s="288"/>
      <c r="F47" s="288"/>
      <c r="G47" s="382"/>
      <c r="H47" s="382"/>
      <c r="I47" s="382"/>
      <c r="J47" s="461"/>
      <c r="K47" s="289"/>
      <c r="L47" s="140"/>
      <c r="M47" s="435" t="s">
        <v>578</v>
      </c>
    </row>
    <row r="48" spans="1:13" ht="25.5" thickBot="1" x14ac:dyDescent="0.4">
      <c r="A48" s="225">
        <v>43</v>
      </c>
      <c r="B48" s="241" t="s">
        <v>407</v>
      </c>
      <c r="C48" s="286"/>
      <c r="D48" s="390"/>
      <c r="E48" s="288"/>
      <c r="F48" s="288"/>
      <c r="G48" s="382"/>
      <c r="H48" s="382"/>
      <c r="I48" s="382"/>
      <c r="J48" s="461"/>
      <c r="K48" s="325"/>
      <c r="L48" s="140"/>
      <c r="M48" s="440" t="s">
        <v>623</v>
      </c>
    </row>
    <row r="49" spans="2:13" x14ac:dyDescent="0.35">
      <c r="C49" s="55"/>
    </row>
    <row r="51" spans="2:13" x14ac:dyDescent="0.35">
      <c r="B51" s="151" t="s">
        <v>475</v>
      </c>
      <c r="C51" s="134"/>
    </row>
    <row r="52" spans="2:13" x14ac:dyDescent="0.35">
      <c r="B52" s="37" t="s">
        <v>84</v>
      </c>
      <c r="C52" s="41">
        <f>COUNTIF(C5:C49,"Yes")</f>
        <v>0</v>
      </c>
    </row>
    <row r="53" spans="2:13" x14ac:dyDescent="0.35">
      <c r="B53" s="37" t="s">
        <v>85</v>
      </c>
      <c r="C53" s="41">
        <f>COUNTIF(C5:C49,"No")</f>
        <v>0</v>
      </c>
    </row>
    <row r="54" spans="2:13" x14ac:dyDescent="0.35">
      <c r="B54" s="37" t="s">
        <v>86</v>
      </c>
      <c r="C54" s="41">
        <f>COUNTIF(C5:C49,"NA")</f>
        <v>0</v>
      </c>
    </row>
    <row r="55" spans="2:13" x14ac:dyDescent="0.35">
      <c r="B55" s="37" t="s">
        <v>87</v>
      </c>
      <c r="C55" s="41">
        <f>COUNTIF(C5:C49,"Unknown")</f>
        <v>0</v>
      </c>
    </row>
    <row r="56" spans="2:13" x14ac:dyDescent="0.35">
      <c r="D56" s="6"/>
      <c r="E56" s="89"/>
      <c r="G56" s="6"/>
      <c r="H56" s="33"/>
      <c r="I56" s="33"/>
      <c r="J56" s="36"/>
      <c r="K56" s="23"/>
    </row>
    <row r="57" spans="2:13" x14ac:dyDescent="0.35">
      <c r="B57" s="151" t="s">
        <v>296</v>
      </c>
      <c r="C57" s="142"/>
      <c r="D57" s="142"/>
      <c r="E57" s="143"/>
      <c r="G57" s="6"/>
      <c r="H57" s="33"/>
      <c r="I57" s="33"/>
      <c r="J57" s="36"/>
      <c r="K57" s="23"/>
    </row>
    <row r="58" spans="2:13" x14ac:dyDescent="0.35">
      <c r="B58" s="603" t="s">
        <v>292</v>
      </c>
      <c r="C58" s="603"/>
      <c r="D58" s="603"/>
      <c r="E58" s="100">
        <f>COUNTIF(E5:E49,"Critical")</f>
        <v>0</v>
      </c>
      <c r="G58" s="6"/>
      <c r="H58" s="33"/>
      <c r="I58" s="33"/>
      <c r="J58" s="36"/>
      <c r="K58" s="23"/>
    </row>
    <row r="59" spans="2:13" x14ac:dyDescent="0.35">
      <c r="B59" s="605" t="s">
        <v>293</v>
      </c>
      <c r="C59" s="606"/>
      <c r="D59" s="607"/>
      <c r="E59" s="106">
        <f>COUNTIF(E5:E49,"High")</f>
        <v>0</v>
      </c>
      <c r="G59" s="6"/>
      <c r="H59" s="33"/>
      <c r="I59" s="33"/>
      <c r="J59" s="36"/>
      <c r="K59" s="23"/>
    </row>
    <row r="60" spans="2:13" x14ac:dyDescent="0.35">
      <c r="B60" s="604" t="s">
        <v>294</v>
      </c>
      <c r="C60" s="604"/>
      <c r="D60" s="604"/>
      <c r="E60" s="98">
        <f>COUNTIF(E5:E49,"Medium")</f>
        <v>0</v>
      </c>
      <c r="G60" s="6"/>
      <c r="H60" s="33"/>
      <c r="I60" s="33"/>
      <c r="J60" s="36"/>
      <c r="K60" s="23"/>
    </row>
    <row r="61" spans="2:13" x14ac:dyDescent="0.35">
      <c r="B61" s="596" t="s">
        <v>295</v>
      </c>
      <c r="C61" s="596"/>
      <c r="D61" s="596"/>
      <c r="E61" s="99">
        <f>COUNTIF(E5:E49,"Low")</f>
        <v>0</v>
      </c>
      <c r="G61" s="6"/>
      <c r="H61" s="33"/>
      <c r="I61" s="33"/>
      <c r="J61" s="36"/>
      <c r="K61" s="23"/>
    </row>
    <row r="63" spans="2:13" x14ac:dyDescent="0.35">
      <c r="B63" s="151" t="s">
        <v>291</v>
      </c>
      <c r="C63" s="164"/>
      <c r="D63" s="142"/>
      <c r="E63" s="141"/>
      <c r="F63" s="153"/>
    </row>
    <row r="64" spans="2:13" x14ac:dyDescent="0.35">
      <c r="B64" s="597" t="s">
        <v>100</v>
      </c>
      <c r="C64" s="598"/>
      <c r="D64" s="598"/>
      <c r="E64" s="599"/>
      <c r="F64" s="60">
        <f>COUNTIF(F5:F49,"Immediate")</f>
        <v>0</v>
      </c>
      <c r="L64" s="30"/>
      <c r="M64" s="30"/>
    </row>
    <row r="65" spans="1:15" x14ac:dyDescent="0.35">
      <c r="B65" s="597" t="s">
        <v>101</v>
      </c>
      <c r="C65" s="598"/>
      <c r="D65" s="598"/>
      <c r="E65" s="599"/>
      <c r="F65" s="60">
        <f>COUNTIF(F5:F49,"Intermediate")</f>
        <v>0</v>
      </c>
      <c r="L65" s="30"/>
      <c r="M65" s="30"/>
    </row>
    <row r="66" spans="1:15" x14ac:dyDescent="0.35">
      <c r="B66" s="597" t="s">
        <v>102</v>
      </c>
      <c r="C66" s="598"/>
      <c r="D66" s="598"/>
      <c r="E66" s="599"/>
      <c r="F66" s="60">
        <f>COUNTIF(F5:F49,"Long-Term")</f>
        <v>0</v>
      </c>
      <c r="L66" s="30"/>
      <c r="M66" s="30"/>
    </row>
    <row r="68" spans="1:15" x14ac:dyDescent="0.35">
      <c r="B68" s="610" t="s">
        <v>164</v>
      </c>
      <c r="C68" s="611"/>
      <c r="D68" s="611"/>
      <c r="E68" s="611"/>
      <c r="F68" s="611"/>
      <c r="G68" s="612"/>
      <c r="H68" s="144">
        <f>COUNTIF(H5:H49,"Needed")</f>
        <v>0</v>
      </c>
      <c r="L68" s="30"/>
      <c r="M68" s="30"/>
    </row>
    <row r="69" spans="1:15" x14ac:dyDescent="0.35">
      <c r="B69" s="610" t="s">
        <v>170</v>
      </c>
      <c r="C69" s="611"/>
      <c r="D69" s="611"/>
      <c r="E69" s="611"/>
      <c r="F69" s="611"/>
      <c r="G69" s="611"/>
      <c r="H69" s="612"/>
      <c r="I69" s="145">
        <f>COUNTIF(I5:I49,"Needed")</f>
        <v>0</v>
      </c>
      <c r="L69" s="30"/>
      <c r="M69" s="30"/>
    </row>
    <row r="70" spans="1:15" s="358" customFormat="1" ht="13" x14ac:dyDescent="0.35">
      <c r="A70" s="46"/>
      <c r="B70" s="610" t="s">
        <v>752</v>
      </c>
      <c r="C70" s="611"/>
      <c r="D70" s="611"/>
      <c r="E70" s="611"/>
      <c r="F70" s="611"/>
      <c r="G70" s="611"/>
      <c r="H70" s="611"/>
      <c r="I70" s="612"/>
      <c r="J70" s="473">
        <f>SUM(J5:J22, J24:J48)</f>
        <v>0</v>
      </c>
      <c r="K70" s="30"/>
      <c r="L70" s="30"/>
      <c r="M70" s="30"/>
    </row>
    <row r="73" spans="1:15" s="361" customFormat="1" ht="13" x14ac:dyDescent="0.35">
      <c r="B73" s="519" t="s">
        <v>744</v>
      </c>
      <c r="C73" s="519"/>
      <c r="D73" s="519"/>
      <c r="E73" s="519"/>
      <c r="F73" s="519"/>
      <c r="G73" s="519"/>
      <c r="H73" s="519"/>
      <c r="I73" s="519"/>
      <c r="J73" s="519"/>
      <c r="K73" s="519"/>
      <c r="L73" s="519"/>
      <c r="M73" s="519"/>
      <c r="N73" s="519"/>
      <c r="O73" s="358"/>
    </row>
    <row r="74" spans="1:15" s="361" customFormat="1" ht="13" x14ac:dyDescent="0.35">
      <c r="B74" s="4"/>
      <c r="O74" s="358"/>
    </row>
    <row r="75" spans="1:15" customFormat="1" x14ac:dyDescent="0.35">
      <c r="A75" s="47"/>
      <c r="B75" s="492" t="s">
        <v>750</v>
      </c>
      <c r="C75" s="493"/>
      <c r="D75" s="493"/>
      <c r="E75" s="493"/>
      <c r="F75" s="493"/>
      <c r="G75" s="493"/>
      <c r="H75" s="493"/>
      <c r="I75" s="493"/>
      <c r="J75" s="493"/>
      <c r="K75" s="493"/>
      <c r="L75" s="493"/>
      <c r="M75" s="493"/>
      <c r="N75" s="494"/>
    </row>
  </sheetData>
  <sheetProtection sheet="1" objects="1" scenarios="1" sort="0" autoFilter="0"/>
  <mergeCells count="19">
    <mergeCell ref="B1:M1"/>
    <mergeCell ref="A2:A3"/>
    <mergeCell ref="K2:K3"/>
    <mergeCell ref="D2:J2"/>
    <mergeCell ref="L2:M2"/>
    <mergeCell ref="B58:D58"/>
    <mergeCell ref="B59:D59"/>
    <mergeCell ref="B60:D60"/>
    <mergeCell ref="B4:M4"/>
    <mergeCell ref="B23:M23"/>
    <mergeCell ref="B73:N73"/>
    <mergeCell ref="B75:N75"/>
    <mergeCell ref="B70:I70"/>
    <mergeCell ref="B69:H69"/>
    <mergeCell ref="B61:D61"/>
    <mergeCell ref="B64:E64"/>
    <mergeCell ref="B65:E65"/>
    <mergeCell ref="B66:E66"/>
    <mergeCell ref="B68:G68"/>
  </mergeCells>
  <conditionalFormatting sqref="C49:C55 C67 C71:C72 H71:J72 I68:J68 J69 H62:J67 C62:C63 H28:J28 H76:J1048576 C76:C1048576 H5:J24 H30:J55">
    <cfRule type="cellIs" dxfId="1287" priority="737" operator="equal">
      <formula>"NA"</formula>
    </cfRule>
    <cfRule type="cellIs" dxfId="1286" priority="738" operator="equal">
      <formula>"Unknown"</formula>
    </cfRule>
    <cfRule type="cellIs" dxfId="1285" priority="739" operator="equal">
      <formula>"Yes"</formula>
    </cfRule>
    <cfRule type="cellIs" dxfId="1284" priority="740" operator="equal">
      <formula>"No"</formula>
    </cfRule>
  </conditionalFormatting>
  <conditionalFormatting sqref="C67 C71:C72 C62:C63 C23 C5:C16 C27 C76:C1048576 C19:C20 C30:C55">
    <cfRule type="cellIs" dxfId="1283" priority="729" operator="equal">
      <formula>"NA"</formula>
    </cfRule>
    <cfRule type="cellIs" dxfId="1282" priority="730" operator="equal">
      <formula>"Unknown"</formula>
    </cfRule>
    <cfRule type="cellIs" dxfId="1281" priority="731" operator="equal">
      <formula>"Yes"</formula>
    </cfRule>
    <cfRule type="cellIs" dxfId="1280" priority="732" operator="equal">
      <formula>"No"</formula>
    </cfRule>
  </conditionalFormatting>
  <conditionalFormatting sqref="H40:J42">
    <cfRule type="cellIs" dxfId="1279" priority="675" operator="equal">
      <formula>"NA"</formula>
    </cfRule>
    <cfRule type="cellIs" dxfId="1278" priority="676" operator="equal">
      <formula>"NA"</formula>
    </cfRule>
    <cfRule type="cellIs" dxfId="1277" priority="677" operator="equal">
      <formula>"Unknown"</formula>
    </cfRule>
    <cfRule type="cellIs" dxfId="1276" priority="678" operator="equal">
      <formula>"Yes"</formula>
    </cfRule>
    <cfRule type="cellIs" dxfId="1275" priority="679" operator="equal">
      <formula>"No"</formula>
    </cfRule>
  </conditionalFormatting>
  <conditionalFormatting sqref="D2:E2 F71:F72 F62:F67 G5:G8 D23:G23 D24:D25 G24:G25 G17:G22 D10:G11 F27 G27:G28 D27:D28 D49:G55 D8:D9 F8:F9 D13:G13 D12 F12:G12 D14:D22 F14:G16 F76:F1048576 D5:F7 D30:D37 F30:G37 E37 D19:G20 E42:E45 D41:D48 F41:G48 D38:G40">
    <cfRule type="cellIs" dxfId="1274" priority="664" operator="equal">
      <formula>"Long-Term"</formula>
    </cfRule>
    <cfRule type="cellIs" dxfId="1273" priority="665" operator="equal">
      <formula>"Intermediate"</formula>
    </cfRule>
    <cfRule type="cellIs" dxfId="1272" priority="666" operator="equal">
      <formula>"Immediate"</formula>
    </cfRule>
  </conditionalFormatting>
  <conditionalFormatting sqref="D2:E2">
    <cfRule type="cellIs" dxfId="1271" priority="599" operator="equal">
      <formula>"NA"</formula>
    </cfRule>
    <cfRule type="cellIs" dxfId="1270" priority="600" operator="equal">
      <formula>"Unknown"</formula>
    </cfRule>
    <cfRule type="cellIs" dxfId="1269" priority="601" operator="equal">
      <formula>"Yes"</formula>
    </cfRule>
    <cfRule type="cellIs" dxfId="1268" priority="602" operator="equal">
      <formula>"No"</formula>
    </cfRule>
  </conditionalFormatting>
  <conditionalFormatting sqref="C2:C3">
    <cfRule type="cellIs" dxfId="1267" priority="611" operator="equal">
      <formula>"NA"</formula>
    </cfRule>
    <cfRule type="cellIs" dxfId="1266" priority="612" operator="equal">
      <formula>"Unknown"</formula>
    </cfRule>
    <cfRule type="cellIs" dxfId="1265" priority="613" operator="equal">
      <formula>"Yes"</formula>
    </cfRule>
    <cfRule type="cellIs" dxfId="1264" priority="614" operator="equal">
      <formula>"No"</formula>
    </cfRule>
  </conditionalFormatting>
  <conditionalFormatting sqref="C2:C3">
    <cfRule type="cellIs" dxfId="1263" priority="607" operator="equal">
      <formula>"NA"</formula>
    </cfRule>
    <cfRule type="cellIs" dxfId="1262" priority="608" operator="equal">
      <formula>"Unknown"</formula>
    </cfRule>
    <cfRule type="cellIs" dxfId="1261" priority="609" operator="equal">
      <formula>"Yes"</formula>
    </cfRule>
    <cfRule type="cellIs" dxfId="1260" priority="610" operator="equal">
      <formula>"No"</formula>
    </cfRule>
  </conditionalFormatting>
  <conditionalFormatting sqref="G71:G72 G62:G67 G76:G1048576">
    <cfRule type="cellIs" dxfId="1259" priority="585" operator="equal">
      <formula>"Long-Term"</formula>
    </cfRule>
    <cfRule type="cellIs" dxfId="1258" priority="586" operator="equal">
      <formula>"Intermediate"</formula>
    </cfRule>
    <cfRule type="cellIs" dxfId="1257" priority="587" operator="equal">
      <formula>"Immediate"</formula>
    </cfRule>
  </conditionalFormatting>
  <conditionalFormatting sqref="G9">
    <cfRule type="cellIs" dxfId="1256" priority="582" operator="equal">
      <formula>"Long-Term"</formula>
    </cfRule>
    <cfRule type="cellIs" dxfId="1255" priority="583" operator="equal">
      <formula>"Intermediate"</formula>
    </cfRule>
    <cfRule type="cellIs" dxfId="1254" priority="584" operator="equal">
      <formula>"Immediate"</formula>
    </cfRule>
  </conditionalFormatting>
  <conditionalFormatting sqref="D67:E67 D62:E63 D71:E72 D76:E1048576">
    <cfRule type="cellIs" dxfId="1253" priority="564" operator="equal">
      <formula>"Long-Term"</formula>
    </cfRule>
    <cfRule type="cellIs" dxfId="1252" priority="565" operator="equal">
      <formula>"Intermediate"</formula>
    </cfRule>
    <cfRule type="cellIs" dxfId="1251" priority="566" operator="equal">
      <formula>"Immediate"</formula>
    </cfRule>
  </conditionalFormatting>
  <conditionalFormatting sqref="E2 E62:E63 E67 E23 E49:E55 E71:E72 E76:E1048576">
    <cfRule type="cellIs" dxfId="1250" priority="548" operator="equal">
      <formula>"High"</formula>
    </cfRule>
    <cfRule type="cellIs" dxfId="1249" priority="549" operator="equal">
      <formula>"High"</formula>
    </cfRule>
  </conditionalFormatting>
  <conditionalFormatting sqref="F59:F60">
    <cfRule type="cellIs" dxfId="1248" priority="481" operator="equal">
      <formula>"Long-Term"</formula>
    </cfRule>
    <cfRule type="cellIs" dxfId="1247" priority="482" operator="equal">
      <formula>"Intermediate"</formula>
    </cfRule>
    <cfRule type="cellIs" dxfId="1246" priority="483" operator="equal">
      <formula>"Immediate"</formula>
    </cfRule>
  </conditionalFormatting>
  <conditionalFormatting sqref="J3">
    <cfRule type="cellIs" dxfId="1245" priority="522" operator="equal">
      <formula>"NA"</formula>
    </cfRule>
    <cfRule type="cellIs" dxfId="1244" priority="523" operator="equal">
      <formula>"Unknown"</formula>
    </cfRule>
    <cfRule type="cellIs" dxfId="1243" priority="524" operator="equal">
      <formula>"Yes"</formula>
    </cfRule>
    <cfRule type="cellIs" dxfId="1242" priority="525" operator="equal">
      <formula>"No"</formula>
    </cfRule>
  </conditionalFormatting>
  <conditionalFormatting sqref="G3">
    <cfRule type="cellIs" dxfId="1241" priority="514" operator="equal">
      <formula>"NA"</formula>
    </cfRule>
    <cfRule type="cellIs" dxfId="1240" priority="515" operator="equal">
      <formula>"Unknown"</formula>
    </cfRule>
    <cfRule type="cellIs" dxfId="1239" priority="516" operator="equal">
      <formula>"Yes"</formula>
    </cfRule>
    <cfRule type="cellIs" dxfId="1238" priority="517" operator="equal">
      <formula>"No"</formula>
    </cfRule>
  </conditionalFormatting>
  <conditionalFormatting sqref="G3">
    <cfRule type="cellIs" dxfId="1237" priority="511" operator="equal">
      <formula>"Long-Term"</formula>
    </cfRule>
    <cfRule type="cellIs" dxfId="1236" priority="512" operator="equal">
      <formula>"Intermediate"</formula>
    </cfRule>
    <cfRule type="cellIs" dxfId="1235" priority="513" operator="equal">
      <formula>"Immediate"</formula>
    </cfRule>
  </conditionalFormatting>
  <conditionalFormatting sqref="H3">
    <cfRule type="cellIs" dxfId="1234" priority="507" operator="equal">
      <formula>"NA"</formula>
    </cfRule>
    <cfRule type="cellIs" dxfId="1233" priority="508" operator="equal">
      <formula>"Unknown"</formula>
    </cfRule>
    <cfRule type="cellIs" dxfId="1232" priority="509" operator="equal">
      <formula>"Yes"</formula>
    </cfRule>
    <cfRule type="cellIs" dxfId="1231" priority="510" operator="equal">
      <formula>"No"</formula>
    </cfRule>
  </conditionalFormatting>
  <conditionalFormatting sqref="I3">
    <cfRule type="cellIs" dxfId="1230" priority="503" operator="equal">
      <formula>"NA"</formula>
    </cfRule>
    <cfRule type="cellIs" dxfId="1229" priority="504" operator="equal">
      <formula>"Unknown"</formula>
    </cfRule>
    <cfRule type="cellIs" dxfId="1228" priority="505" operator="equal">
      <formula>"Yes"</formula>
    </cfRule>
    <cfRule type="cellIs" dxfId="1227" priority="506" operator="equal">
      <formula>"No"</formula>
    </cfRule>
  </conditionalFormatting>
  <conditionalFormatting sqref="D3:E3">
    <cfRule type="cellIs" dxfId="1226" priority="499" operator="equal">
      <formula>"NA"</formula>
    </cfRule>
    <cfRule type="cellIs" dxfId="1225" priority="500" operator="equal">
      <formula>"Unknown"</formula>
    </cfRule>
    <cfRule type="cellIs" dxfId="1224" priority="501" operator="equal">
      <formula>"Yes"</formula>
    </cfRule>
    <cfRule type="cellIs" dxfId="1223" priority="502" operator="equal">
      <formula>"No"</formula>
    </cfRule>
  </conditionalFormatting>
  <conditionalFormatting sqref="D3:E3">
    <cfRule type="cellIs" dxfId="1222" priority="496" operator="equal">
      <formula>"Long-Term"</formula>
    </cfRule>
    <cfRule type="cellIs" dxfId="1221" priority="497" operator="equal">
      <formula>"Intermediate"</formula>
    </cfRule>
    <cfRule type="cellIs" dxfId="1220" priority="498" operator="equal">
      <formula>"Immediate"</formula>
    </cfRule>
  </conditionalFormatting>
  <conditionalFormatting sqref="E3 E10:E11 E13 E5:E7 E19:E20 E42:E45 E37:E40">
    <cfRule type="cellIs" dxfId="1219" priority="495" operator="equal">
      <formula>"High"</formula>
    </cfRule>
  </conditionalFormatting>
  <conditionalFormatting sqref="F3">
    <cfRule type="cellIs" dxfId="1218" priority="492" operator="equal">
      <formula>"Long-Term"</formula>
    </cfRule>
    <cfRule type="cellIs" dxfId="1217" priority="493" operator="equal">
      <formula>"Intermediate"</formula>
    </cfRule>
    <cfRule type="cellIs" dxfId="1216" priority="494" operator="equal">
      <formula>"Immediate"</formula>
    </cfRule>
  </conditionalFormatting>
  <conditionalFormatting sqref="F3">
    <cfRule type="cellIs" dxfId="1215" priority="488" operator="equal">
      <formula>"NA"</formula>
    </cfRule>
    <cfRule type="cellIs" dxfId="1214" priority="489" operator="equal">
      <formula>"Unknown"</formula>
    </cfRule>
    <cfRule type="cellIs" dxfId="1213" priority="490" operator="equal">
      <formula>"Yes"</formula>
    </cfRule>
    <cfRule type="cellIs" dxfId="1212" priority="491" operator="equal">
      <formula>"No"</formula>
    </cfRule>
  </conditionalFormatting>
  <conditionalFormatting sqref="H59:J60">
    <cfRule type="cellIs" dxfId="1211" priority="484" operator="equal">
      <formula>"NA"</formula>
    </cfRule>
    <cfRule type="cellIs" dxfId="1210" priority="485" operator="equal">
      <formula>"Unknown"</formula>
    </cfRule>
    <cfRule type="cellIs" dxfId="1209" priority="486" operator="equal">
      <formula>"Yes"</formula>
    </cfRule>
    <cfRule type="cellIs" dxfId="1208" priority="487" operator="equal">
      <formula>"No"</formula>
    </cfRule>
  </conditionalFormatting>
  <conditionalFormatting sqref="G59:G60">
    <cfRule type="cellIs" dxfId="1207" priority="478" operator="equal">
      <formula>"Long-Term"</formula>
    </cfRule>
    <cfRule type="cellIs" dxfId="1206" priority="479" operator="equal">
      <formula>"Intermediate"</formula>
    </cfRule>
    <cfRule type="cellIs" dxfId="1205" priority="480" operator="equal">
      <formula>"Immediate"</formula>
    </cfRule>
  </conditionalFormatting>
  <conditionalFormatting sqref="H61:J61">
    <cfRule type="cellIs" dxfId="1204" priority="474" operator="equal">
      <formula>"NA"</formula>
    </cfRule>
    <cfRule type="cellIs" dxfId="1203" priority="475" operator="equal">
      <formula>"Unknown"</formula>
    </cfRule>
    <cfRule type="cellIs" dxfId="1202" priority="476" operator="equal">
      <formula>"Yes"</formula>
    </cfRule>
    <cfRule type="cellIs" dxfId="1201" priority="477" operator="equal">
      <formula>"No"</formula>
    </cfRule>
  </conditionalFormatting>
  <conditionalFormatting sqref="C56">
    <cfRule type="cellIs" dxfId="1200" priority="460" operator="equal">
      <formula>"NA"</formula>
    </cfRule>
    <cfRule type="cellIs" dxfId="1199" priority="461" operator="equal">
      <formula>"Unknown"</formula>
    </cfRule>
    <cfRule type="cellIs" dxfId="1198" priority="462" operator="equal">
      <formula>"Yes"</formula>
    </cfRule>
    <cfRule type="cellIs" dxfId="1197" priority="463" operator="equal">
      <formula>"No"</formula>
    </cfRule>
  </conditionalFormatting>
  <conditionalFormatting sqref="F61">
    <cfRule type="cellIs" dxfId="1196" priority="471" operator="equal">
      <formula>"Long-Term"</formula>
    </cfRule>
    <cfRule type="cellIs" dxfId="1195" priority="472" operator="equal">
      <formula>"Intermediate"</formula>
    </cfRule>
    <cfRule type="cellIs" dxfId="1194" priority="473" operator="equal">
      <formula>"Immediate"</formula>
    </cfRule>
  </conditionalFormatting>
  <conditionalFormatting sqref="G61">
    <cfRule type="cellIs" dxfId="1193" priority="468" operator="equal">
      <formula>"Long-Term"</formula>
    </cfRule>
    <cfRule type="cellIs" dxfId="1192" priority="469" operator="equal">
      <formula>"Intermediate"</formula>
    </cfRule>
    <cfRule type="cellIs" dxfId="1191" priority="470" operator="equal">
      <formula>"Immediate"</formula>
    </cfRule>
  </conditionalFormatting>
  <conditionalFormatting sqref="H56:J57">
    <cfRule type="cellIs" dxfId="1190" priority="464" operator="equal">
      <formula>"NA"</formula>
    </cfRule>
    <cfRule type="cellIs" dxfId="1189" priority="465" operator="equal">
      <formula>"Unknown"</formula>
    </cfRule>
    <cfRule type="cellIs" dxfId="1188" priority="466" operator="equal">
      <formula>"Yes"</formula>
    </cfRule>
    <cfRule type="cellIs" dxfId="1187" priority="467" operator="equal">
      <formula>"No"</formula>
    </cfRule>
  </conditionalFormatting>
  <conditionalFormatting sqref="F56:F57">
    <cfRule type="cellIs" dxfId="1186" priority="457" operator="equal">
      <formula>"Long-Term"</formula>
    </cfRule>
    <cfRule type="cellIs" dxfId="1185" priority="458" operator="equal">
      <formula>"Intermediate"</formula>
    </cfRule>
    <cfRule type="cellIs" dxfId="1184" priority="459" operator="equal">
      <formula>"Immediate"</formula>
    </cfRule>
  </conditionalFormatting>
  <conditionalFormatting sqref="G56:G57">
    <cfRule type="cellIs" dxfId="1183" priority="454" operator="equal">
      <formula>"Long-Term"</formula>
    </cfRule>
    <cfRule type="cellIs" dxfId="1182" priority="455" operator="equal">
      <formula>"Intermediate"</formula>
    </cfRule>
    <cfRule type="cellIs" dxfId="1181" priority="456" operator="equal">
      <formula>"Immediate"</formula>
    </cfRule>
  </conditionalFormatting>
  <conditionalFormatting sqref="D56:E56 E57">
    <cfRule type="cellIs" dxfId="1180" priority="451" operator="equal">
      <formula>"Long-Term"</formula>
    </cfRule>
    <cfRule type="cellIs" dxfId="1179" priority="452" operator="equal">
      <formula>"Intermediate"</formula>
    </cfRule>
    <cfRule type="cellIs" dxfId="1178" priority="453" operator="equal">
      <formula>"Immediate"</formula>
    </cfRule>
  </conditionalFormatting>
  <conditionalFormatting sqref="E56:E57">
    <cfRule type="cellIs" dxfId="1177" priority="450" operator="equal">
      <formula>"High"</formula>
    </cfRule>
  </conditionalFormatting>
  <conditionalFormatting sqref="E23 E71:E72 E59:E67 E2:E3 E49:E57 E10:E11 E13 E76:E1048576 E5:E7 E19:E20 E42:E45 E37:E40">
    <cfRule type="cellIs" dxfId="1176" priority="447" operator="equal">
      <formula>"Critical"</formula>
    </cfRule>
    <cfRule type="cellIs" dxfId="1175" priority="448" operator="equal">
      <formula>"High"</formula>
    </cfRule>
  </conditionalFormatting>
  <conditionalFormatting sqref="F58">
    <cfRule type="cellIs" dxfId="1174" priority="440" operator="equal">
      <formula>"Long-Term"</formula>
    </cfRule>
    <cfRule type="cellIs" dxfId="1173" priority="441" operator="equal">
      <formula>"Intermediate"</formula>
    </cfRule>
    <cfRule type="cellIs" dxfId="1172" priority="442" operator="equal">
      <formula>"Immediate"</formula>
    </cfRule>
  </conditionalFormatting>
  <conditionalFormatting sqref="H58:J58">
    <cfRule type="cellIs" dxfId="1171" priority="443" operator="equal">
      <formula>"NA"</formula>
    </cfRule>
    <cfRule type="cellIs" dxfId="1170" priority="444" operator="equal">
      <formula>"Unknown"</formula>
    </cfRule>
    <cfRule type="cellIs" dxfId="1169" priority="445" operator="equal">
      <formula>"Yes"</formula>
    </cfRule>
    <cfRule type="cellIs" dxfId="1168" priority="446" operator="equal">
      <formula>"No"</formula>
    </cfRule>
  </conditionalFormatting>
  <conditionalFormatting sqref="G58">
    <cfRule type="cellIs" dxfId="1167" priority="437" operator="equal">
      <formula>"Long-Term"</formula>
    </cfRule>
    <cfRule type="cellIs" dxfId="1166" priority="438" operator="equal">
      <formula>"Intermediate"</formula>
    </cfRule>
    <cfRule type="cellIs" dxfId="1165" priority="439" operator="equal">
      <formula>"Immediate"</formula>
    </cfRule>
  </conditionalFormatting>
  <conditionalFormatting sqref="E58">
    <cfRule type="cellIs" dxfId="1164" priority="435" operator="equal">
      <formula>"Critical"</formula>
    </cfRule>
    <cfRule type="cellIs" dxfId="1163" priority="436" operator="equal">
      <formula>"High"</formula>
    </cfRule>
  </conditionalFormatting>
  <conditionalFormatting sqref="E2:E3 E23 E71:E72 E49:E67 E76:E1048576">
    <cfRule type="cellIs" dxfId="1162" priority="434" operator="equal">
      <formula>"High"</formula>
    </cfRule>
  </conditionalFormatting>
  <conditionalFormatting sqref="H40:J40">
    <cfRule type="cellIs" dxfId="1161" priority="430" operator="equal">
      <formula>"NA"</formula>
    </cfRule>
    <cfRule type="cellIs" dxfId="1160" priority="431" operator="equal">
      <formula>"Unknown"</formula>
    </cfRule>
    <cfRule type="cellIs" dxfId="1159" priority="432" operator="equal">
      <formula>"Yes"</formula>
    </cfRule>
    <cfRule type="cellIs" dxfId="1158" priority="433" operator="equal">
      <formula>"No"</formula>
    </cfRule>
  </conditionalFormatting>
  <conditionalFormatting sqref="D40 G40">
    <cfRule type="cellIs" dxfId="1157" priority="423" operator="equal">
      <formula>"Long-Term"</formula>
    </cfRule>
    <cfRule type="cellIs" dxfId="1156" priority="424" operator="equal">
      <formula>"Intermediate"</formula>
    </cfRule>
    <cfRule type="cellIs" dxfId="1155" priority="425" operator="equal">
      <formula>"Immediate"</formula>
    </cfRule>
  </conditionalFormatting>
  <conditionalFormatting sqref="H40:J40">
    <cfRule type="cellIs" dxfId="1154" priority="417" operator="equal">
      <formula>"NA"</formula>
    </cfRule>
    <cfRule type="cellIs" dxfId="1153" priority="418" operator="equal">
      <formula>"Unknown"</formula>
    </cfRule>
    <cfRule type="cellIs" dxfId="1152" priority="419" operator="equal">
      <formula>"Yes"</formula>
    </cfRule>
    <cfRule type="cellIs" dxfId="1151" priority="420" operator="equal">
      <formula>"No"</formula>
    </cfRule>
  </conditionalFormatting>
  <conditionalFormatting sqref="G40">
    <cfRule type="cellIs" dxfId="1150" priority="407" operator="equal">
      <formula>"Long-Term"</formula>
    </cfRule>
    <cfRule type="cellIs" dxfId="1149" priority="408" operator="equal">
      <formula>"Intermediate"</formula>
    </cfRule>
    <cfRule type="cellIs" dxfId="1148" priority="409" operator="equal">
      <formula>"Immediate"</formula>
    </cfRule>
  </conditionalFormatting>
  <conditionalFormatting sqref="D40">
    <cfRule type="cellIs" dxfId="1147" priority="404" operator="equal">
      <formula>"Long-Term"</formula>
    </cfRule>
    <cfRule type="cellIs" dxfId="1146" priority="405" operator="equal">
      <formula>"Intermediate"</formula>
    </cfRule>
    <cfRule type="cellIs" dxfId="1145" priority="406" operator="equal">
      <formula>"Immediate"</formula>
    </cfRule>
  </conditionalFormatting>
  <conditionalFormatting sqref="E2:E3 E23 E71:E72 E49:E67 E76:E1048576">
    <cfRule type="cellIs" dxfId="1144" priority="397" operator="equal">
      <formula>"Medium"</formula>
    </cfRule>
    <cfRule type="cellIs" dxfId="1143" priority="398" operator="equal">
      <formula>"Low"</formula>
    </cfRule>
  </conditionalFormatting>
  <conditionalFormatting sqref="H27:J27">
    <cfRule type="cellIs" dxfId="1142" priority="388" operator="equal">
      <formula>"NA"</formula>
    </cfRule>
    <cfRule type="cellIs" dxfId="1141" priority="389" operator="equal">
      <formula>"Unknown"</formula>
    </cfRule>
    <cfRule type="cellIs" dxfId="1140" priority="390" operator="equal">
      <formula>"Yes"</formula>
    </cfRule>
    <cfRule type="cellIs" dxfId="1139" priority="391" operator="equal">
      <formula>"No"</formula>
    </cfRule>
  </conditionalFormatting>
  <conditionalFormatting sqref="D27 G27">
    <cfRule type="cellIs" dxfId="1138" priority="381" operator="equal">
      <formula>"Long-Term"</formula>
    </cfRule>
    <cfRule type="cellIs" dxfId="1137" priority="382" operator="equal">
      <formula>"Intermediate"</formula>
    </cfRule>
    <cfRule type="cellIs" dxfId="1136" priority="383" operator="equal">
      <formula>"Immediate"</formula>
    </cfRule>
  </conditionalFormatting>
  <conditionalFormatting sqref="C17:C22">
    <cfRule type="cellIs" dxfId="1135" priority="365" operator="equal">
      <formula>"NA"</formula>
    </cfRule>
    <cfRule type="cellIs" dxfId="1134" priority="366" operator="equal">
      <formula>"Unknown"</formula>
    </cfRule>
    <cfRule type="cellIs" dxfId="1133" priority="367" operator="equal">
      <formula>"Yes"</formula>
    </cfRule>
    <cfRule type="cellIs" dxfId="1132" priority="368" operator="equal">
      <formula>"No"</formula>
    </cfRule>
  </conditionalFormatting>
  <conditionalFormatting sqref="C24:C25 C27:C28">
    <cfRule type="cellIs" dxfId="1131" priority="361" operator="equal">
      <formula>"NA"</formula>
    </cfRule>
    <cfRule type="cellIs" dxfId="1130" priority="362" operator="equal">
      <formula>"Unknown"</formula>
    </cfRule>
    <cfRule type="cellIs" dxfId="1129" priority="363" operator="equal">
      <formula>"Yes"</formula>
    </cfRule>
    <cfRule type="cellIs" dxfId="1128" priority="364" operator="equal">
      <formula>"No"</formula>
    </cfRule>
  </conditionalFormatting>
  <conditionalFormatting sqref="E21">
    <cfRule type="cellIs" dxfId="1127" priority="358" operator="equal">
      <formula>"Long-Term"</formula>
    </cfRule>
    <cfRule type="cellIs" dxfId="1126" priority="359" operator="equal">
      <formula>"Intermediate"</formula>
    </cfRule>
    <cfRule type="cellIs" dxfId="1125" priority="360" operator="equal">
      <formula>"Immediate"</formula>
    </cfRule>
  </conditionalFormatting>
  <conditionalFormatting sqref="E21">
    <cfRule type="cellIs" dxfId="1124" priority="357" operator="equal">
      <formula>"High"</formula>
    </cfRule>
  </conditionalFormatting>
  <conditionalFormatting sqref="E21">
    <cfRule type="cellIs" dxfId="1123" priority="355" operator="equal">
      <formula>"Critical"</formula>
    </cfRule>
    <cfRule type="cellIs" dxfId="1122" priority="356" operator="equal">
      <formula>"High"</formula>
    </cfRule>
  </conditionalFormatting>
  <conditionalFormatting sqref="E10:E11 E13 E5:E7 E19:E21 E42:E45 E37:E40">
    <cfRule type="cellIs" dxfId="1121" priority="352" operator="equal">
      <formula>"Medium"</formula>
    </cfRule>
    <cfRule type="cellIs" dxfId="1120" priority="353" operator="equal">
      <formula>"Low"</formula>
    </cfRule>
    <cfRule type="cellIs" dxfId="1119" priority="354" operator="equal">
      <formula>"High"</formula>
    </cfRule>
  </conditionalFormatting>
  <conditionalFormatting sqref="F17:F22">
    <cfRule type="cellIs" dxfId="1118" priority="349" operator="equal">
      <formula>"Long-Term"</formula>
    </cfRule>
    <cfRule type="cellIs" dxfId="1117" priority="350" operator="equal">
      <formula>"Intermediate"</formula>
    </cfRule>
    <cfRule type="cellIs" dxfId="1116" priority="351" operator="equal">
      <formula>"Immediate"</formula>
    </cfRule>
  </conditionalFormatting>
  <conditionalFormatting sqref="E25 E28">
    <cfRule type="cellIs" dxfId="1115" priority="346" operator="equal">
      <formula>"Long-Term"</formula>
    </cfRule>
    <cfRule type="cellIs" dxfId="1114" priority="347" operator="equal">
      <formula>"Intermediate"</formula>
    </cfRule>
    <cfRule type="cellIs" dxfId="1113" priority="348" operator="equal">
      <formula>"Immediate"</formula>
    </cfRule>
  </conditionalFormatting>
  <conditionalFormatting sqref="E25 E28">
    <cfRule type="cellIs" dxfId="1112" priority="345" operator="equal">
      <formula>"High"</formula>
    </cfRule>
  </conditionalFormatting>
  <conditionalFormatting sqref="E25 E28">
    <cfRule type="cellIs" dxfId="1111" priority="343" operator="equal">
      <formula>"Critical"</formula>
    </cfRule>
    <cfRule type="cellIs" dxfId="1110" priority="344" operator="equal">
      <formula>"High"</formula>
    </cfRule>
  </conditionalFormatting>
  <conditionalFormatting sqref="E25 E28">
    <cfRule type="cellIs" dxfId="1109" priority="340" operator="equal">
      <formula>"Medium"</formula>
    </cfRule>
    <cfRule type="cellIs" dxfId="1108" priority="341" operator="equal">
      <formula>"Low"</formula>
    </cfRule>
    <cfRule type="cellIs" dxfId="1107" priority="342" operator="equal">
      <formula>"High"</formula>
    </cfRule>
  </conditionalFormatting>
  <conditionalFormatting sqref="F24:F25 F27:F28">
    <cfRule type="cellIs" dxfId="1106" priority="337" operator="equal">
      <formula>"Long-Term"</formula>
    </cfRule>
    <cfRule type="cellIs" dxfId="1105" priority="338" operator="equal">
      <formula>"Intermediate"</formula>
    </cfRule>
    <cfRule type="cellIs" dxfId="1104" priority="339" operator="equal">
      <formula>"Immediate"</formula>
    </cfRule>
  </conditionalFormatting>
  <conditionalFormatting sqref="H68">
    <cfRule type="cellIs" dxfId="1103" priority="329" operator="equal">
      <formula>"Long-Term"</formula>
    </cfRule>
    <cfRule type="cellIs" dxfId="1102" priority="330" operator="equal">
      <formula>"Intermediate"</formula>
    </cfRule>
    <cfRule type="cellIs" dxfId="1101" priority="331" operator="equal">
      <formula>"Immediate"</formula>
    </cfRule>
  </conditionalFormatting>
  <conditionalFormatting sqref="I69">
    <cfRule type="cellIs" dxfId="1100" priority="326" operator="equal">
      <formula>"Long-Term"</formula>
    </cfRule>
    <cfRule type="cellIs" dxfId="1099" priority="327" operator="equal">
      <formula>"Intermediate"</formula>
    </cfRule>
    <cfRule type="cellIs" dxfId="1098" priority="328" operator="equal">
      <formula>"Immediate"</formula>
    </cfRule>
  </conditionalFormatting>
  <conditionalFormatting sqref="C57">
    <cfRule type="cellIs" dxfId="1097" priority="322" operator="equal">
      <formula>"NA"</formula>
    </cfRule>
    <cfRule type="cellIs" dxfId="1096" priority="323" operator="equal">
      <formula>"Unknown"</formula>
    </cfRule>
    <cfRule type="cellIs" dxfId="1095" priority="324" operator="equal">
      <formula>"Yes"</formula>
    </cfRule>
    <cfRule type="cellIs" dxfId="1094" priority="325" operator="equal">
      <formula>"No"</formula>
    </cfRule>
  </conditionalFormatting>
  <conditionalFormatting sqref="D57">
    <cfRule type="cellIs" dxfId="1093" priority="319" operator="equal">
      <formula>"Long-Term"</formula>
    </cfRule>
    <cfRule type="cellIs" dxfId="1092" priority="320" operator="equal">
      <formula>"Intermediate"</formula>
    </cfRule>
    <cfRule type="cellIs" dxfId="1091" priority="321" operator="equal">
      <formula>"Immediate"</formula>
    </cfRule>
  </conditionalFormatting>
  <conditionalFormatting sqref="D26 G26">
    <cfRule type="cellIs" dxfId="1090" priority="316" operator="equal">
      <formula>"Long-Term"</formula>
    </cfRule>
    <cfRule type="cellIs" dxfId="1089" priority="317" operator="equal">
      <formula>"Intermediate"</formula>
    </cfRule>
    <cfRule type="cellIs" dxfId="1088" priority="318" operator="equal">
      <formula>"Immediate"</formula>
    </cfRule>
  </conditionalFormatting>
  <conditionalFormatting sqref="C26">
    <cfRule type="cellIs" dxfId="1087" priority="312" operator="equal">
      <formula>"NA"</formula>
    </cfRule>
    <cfRule type="cellIs" dxfId="1086" priority="313" operator="equal">
      <formula>"Unknown"</formula>
    </cfRule>
    <cfRule type="cellIs" dxfId="1085" priority="314" operator="equal">
      <formula>"Yes"</formula>
    </cfRule>
    <cfRule type="cellIs" dxfId="1084" priority="315" operator="equal">
      <formula>"No"</formula>
    </cfRule>
  </conditionalFormatting>
  <conditionalFormatting sqref="E26">
    <cfRule type="cellIs" dxfId="1083" priority="309" operator="equal">
      <formula>"Long-Term"</formula>
    </cfRule>
    <cfRule type="cellIs" dxfId="1082" priority="310" operator="equal">
      <formula>"Intermediate"</formula>
    </cfRule>
    <cfRule type="cellIs" dxfId="1081" priority="311" operator="equal">
      <formula>"Immediate"</formula>
    </cfRule>
  </conditionalFormatting>
  <conditionalFormatting sqref="E26">
    <cfRule type="cellIs" dxfId="1080" priority="308" operator="equal">
      <formula>"High"</formula>
    </cfRule>
  </conditionalFormatting>
  <conditionalFormatting sqref="E26">
    <cfRule type="cellIs" dxfId="1079" priority="306" operator="equal">
      <formula>"Critical"</formula>
    </cfRule>
    <cfRule type="cellIs" dxfId="1078" priority="307" operator="equal">
      <formula>"High"</formula>
    </cfRule>
  </conditionalFormatting>
  <conditionalFormatting sqref="E26">
    <cfRule type="cellIs" dxfId="1077" priority="303" operator="equal">
      <formula>"Medium"</formula>
    </cfRule>
    <cfRule type="cellIs" dxfId="1076" priority="304" operator="equal">
      <formula>"Low"</formula>
    </cfRule>
    <cfRule type="cellIs" dxfId="1075" priority="305" operator="equal">
      <formula>"High"</formula>
    </cfRule>
  </conditionalFormatting>
  <conditionalFormatting sqref="F26">
    <cfRule type="cellIs" dxfId="1074" priority="300" operator="equal">
      <formula>"Long-Term"</formula>
    </cfRule>
    <cfRule type="cellIs" dxfId="1073" priority="301" operator="equal">
      <formula>"Intermediate"</formula>
    </cfRule>
    <cfRule type="cellIs" dxfId="1072" priority="302" operator="equal">
      <formula>"Immediate"</formula>
    </cfRule>
  </conditionalFormatting>
  <conditionalFormatting sqref="H29:J29">
    <cfRule type="cellIs" dxfId="1071" priority="296" operator="equal">
      <formula>"NA"</formula>
    </cfRule>
    <cfRule type="cellIs" dxfId="1070" priority="297" operator="equal">
      <formula>"Unknown"</formula>
    </cfRule>
    <cfRule type="cellIs" dxfId="1069" priority="298" operator="equal">
      <formula>"Yes"</formula>
    </cfRule>
    <cfRule type="cellIs" dxfId="1068" priority="299" operator="equal">
      <formula>"No"</formula>
    </cfRule>
  </conditionalFormatting>
  <conditionalFormatting sqref="G29 D29">
    <cfRule type="cellIs" dxfId="1067" priority="293" operator="equal">
      <formula>"Long-Term"</formula>
    </cfRule>
    <cfRule type="cellIs" dxfId="1066" priority="294" operator="equal">
      <formula>"Intermediate"</formula>
    </cfRule>
    <cfRule type="cellIs" dxfId="1065" priority="295" operator="equal">
      <formula>"Immediate"</formula>
    </cfRule>
  </conditionalFormatting>
  <conditionalFormatting sqref="C29">
    <cfRule type="cellIs" dxfId="1064" priority="289" operator="equal">
      <formula>"NA"</formula>
    </cfRule>
    <cfRule type="cellIs" dxfId="1063" priority="290" operator="equal">
      <formula>"Unknown"</formula>
    </cfRule>
    <cfRule type="cellIs" dxfId="1062" priority="291" operator="equal">
      <formula>"Yes"</formula>
    </cfRule>
    <cfRule type="cellIs" dxfId="1061" priority="292" operator="equal">
      <formula>"No"</formula>
    </cfRule>
  </conditionalFormatting>
  <conditionalFormatting sqref="E29">
    <cfRule type="cellIs" dxfId="1060" priority="286" operator="equal">
      <formula>"Long-Term"</formula>
    </cfRule>
    <cfRule type="cellIs" dxfId="1059" priority="287" operator="equal">
      <formula>"Intermediate"</formula>
    </cfRule>
    <cfRule type="cellIs" dxfId="1058" priority="288" operator="equal">
      <formula>"Immediate"</formula>
    </cfRule>
  </conditionalFormatting>
  <conditionalFormatting sqref="E29">
    <cfRule type="cellIs" dxfId="1057" priority="285" operator="equal">
      <formula>"High"</formula>
    </cfRule>
  </conditionalFormatting>
  <conditionalFormatting sqref="E29">
    <cfRule type="cellIs" dxfId="1056" priority="283" operator="equal">
      <formula>"Critical"</formula>
    </cfRule>
    <cfRule type="cellIs" dxfId="1055" priority="284" operator="equal">
      <formula>"High"</formula>
    </cfRule>
  </conditionalFormatting>
  <conditionalFormatting sqref="E29">
    <cfRule type="cellIs" dxfId="1054" priority="280" operator="equal">
      <formula>"Medium"</formula>
    </cfRule>
    <cfRule type="cellIs" dxfId="1053" priority="281" operator="equal">
      <formula>"Low"</formula>
    </cfRule>
    <cfRule type="cellIs" dxfId="1052" priority="282" operator="equal">
      <formula>"High"</formula>
    </cfRule>
  </conditionalFormatting>
  <conditionalFormatting sqref="F29">
    <cfRule type="cellIs" dxfId="1051" priority="277" operator="equal">
      <formula>"Long-Term"</formula>
    </cfRule>
    <cfRule type="cellIs" dxfId="1050" priority="278" operator="equal">
      <formula>"Intermediate"</formula>
    </cfRule>
    <cfRule type="cellIs" dxfId="1049" priority="279" operator="equal">
      <formula>"Immediate"</formula>
    </cfRule>
  </conditionalFormatting>
  <conditionalFormatting sqref="E8">
    <cfRule type="cellIs" dxfId="1048" priority="256" operator="equal">
      <formula>"High"</formula>
    </cfRule>
  </conditionalFormatting>
  <conditionalFormatting sqref="E8">
    <cfRule type="cellIs" dxfId="1047" priority="254" operator="equal">
      <formula>"Critical"</formula>
    </cfRule>
    <cfRule type="cellIs" dxfId="1046" priority="255" operator="equal">
      <formula>"High"</formula>
    </cfRule>
  </conditionalFormatting>
  <conditionalFormatting sqref="E8">
    <cfRule type="cellIs" dxfId="1045" priority="251" operator="equal">
      <formula>"Medium"</formula>
    </cfRule>
    <cfRule type="cellIs" dxfId="1044" priority="252" operator="equal">
      <formula>"Low"</formula>
    </cfRule>
    <cfRule type="cellIs" dxfId="1043" priority="253" operator="equal">
      <formula>"High"</formula>
    </cfRule>
  </conditionalFormatting>
  <conditionalFormatting sqref="E8">
    <cfRule type="cellIs" dxfId="1042" priority="257" operator="equal">
      <formula>"Long-Term"</formula>
    </cfRule>
    <cfRule type="cellIs" dxfId="1041" priority="258" operator="equal">
      <formula>"Intermediate"</formula>
    </cfRule>
    <cfRule type="cellIs" dxfId="1040" priority="259" operator="equal">
      <formula>"Immediate"</formula>
    </cfRule>
  </conditionalFormatting>
  <conditionalFormatting sqref="E9">
    <cfRule type="cellIs" dxfId="1039" priority="247" operator="equal">
      <formula>"High"</formula>
    </cfRule>
  </conditionalFormatting>
  <conditionalFormatting sqref="E9">
    <cfRule type="cellIs" dxfId="1038" priority="245" operator="equal">
      <formula>"Critical"</formula>
    </cfRule>
    <cfRule type="cellIs" dxfId="1037" priority="246" operator="equal">
      <formula>"High"</formula>
    </cfRule>
  </conditionalFormatting>
  <conditionalFormatting sqref="E9">
    <cfRule type="cellIs" dxfId="1036" priority="242" operator="equal">
      <formula>"Medium"</formula>
    </cfRule>
    <cfRule type="cellIs" dxfId="1035" priority="243" operator="equal">
      <formula>"Low"</formula>
    </cfRule>
    <cfRule type="cellIs" dxfId="1034" priority="244" operator="equal">
      <formula>"High"</formula>
    </cfRule>
  </conditionalFormatting>
  <conditionalFormatting sqref="E9">
    <cfRule type="cellIs" dxfId="1033" priority="248" operator="equal">
      <formula>"Long-Term"</formula>
    </cfRule>
    <cfRule type="cellIs" dxfId="1032" priority="249" operator="equal">
      <formula>"Intermediate"</formula>
    </cfRule>
    <cfRule type="cellIs" dxfId="1031" priority="250" operator="equal">
      <formula>"Immediate"</formula>
    </cfRule>
  </conditionalFormatting>
  <conditionalFormatting sqref="E12">
    <cfRule type="cellIs" dxfId="1030" priority="238" operator="equal">
      <formula>"High"</formula>
    </cfRule>
  </conditionalFormatting>
  <conditionalFormatting sqref="E12">
    <cfRule type="cellIs" dxfId="1029" priority="236" operator="equal">
      <formula>"Critical"</formula>
    </cfRule>
    <cfRule type="cellIs" dxfId="1028" priority="237" operator="equal">
      <formula>"High"</formula>
    </cfRule>
  </conditionalFormatting>
  <conditionalFormatting sqref="E12">
    <cfRule type="cellIs" dxfId="1027" priority="233" operator="equal">
      <formula>"Medium"</formula>
    </cfRule>
    <cfRule type="cellIs" dxfId="1026" priority="234" operator="equal">
      <formula>"Low"</formula>
    </cfRule>
    <cfRule type="cellIs" dxfId="1025" priority="235" operator="equal">
      <formula>"High"</formula>
    </cfRule>
  </conditionalFormatting>
  <conditionalFormatting sqref="E12">
    <cfRule type="cellIs" dxfId="1024" priority="239" operator="equal">
      <formula>"Long-Term"</formula>
    </cfRule>
    <cfRule type="cellIs" dxfId="1023" priority="240" operator="equal">
      <formula>"Intermediate"</formula>
    </cfRule>
    <cfRule type="cellIs" dxfId="1022" priority="241" operator="equal">
      <formula>"Immediate"</formula>
    </cfRule>
  </conditionalFormatting>
  <conditionalFormatting sqref="E14">
    <cfRule type="cellIs" dxfId="1021" priority="229" operator="equal">
      <formula>"High"</formula>
    </cfRule>
  </conditionalFormatting>
  <conditionalFormatting sqref="E14">
    <cfRule type="cellIs" dxfId="1020" priority="227" operator="equal">
      <formula>"Critical"</formula>
    </cfRule>
    <cfRule type="cellIs" dxfId="1019" priority="228" operator="equal">
      <formula>"High"</formula>
    </cfRule>
  </conditionalFormatting>
  <conditionalFormatting sqref="E14">
    <cfRule type="cellIs" dxfId="1018" priority="224" operator="equal">
      <formula>"Medium"</formula>
    </cfRule>
    <cfRule type="cellIs" dxfId="1017" priority="225" operator="equal">
      <formula>"Low"</formula>
    </cfRule>
    <cfRule type="cellIs" dxfId="1016" priority="226" operator="equal">
      <formula>"High"</formula>
    </cfRule>
  </conditionalFormatting>
  <conditionalFormatting sqref="E14">
    <cfRule type="cellIs" dxfId="1015" priority="230" operator="equal">
      <formula>"Long-Term"</formula>
    </cfRule>
    <cfRule type="cellIs" dxfId="1014" priority="231" operator="equal">
      <formula>"Intermediate"</formula>
    </cfRule>
    <cfRule type="cellIs" dxfId="1013" priority="232" operator="equal">
      <formula>"Immediate"</formula>
    </cfRule>
  </conditionalFormatting>
  <conditionalFormatting sqref="E18:E20">
    <cfRule type="cellIs" dxfId="1012" priority="193" operator="equal">
      <formula>"High"</formula>
    </cfRule>
  </conditionalFormatting>
  <conditionalFormatting sqref="E18:E20">
    <cfRule type="cellIs" dxfId="1011" priority="191" operator="equal">
      <formula>"Critical"</formula>
    </cfRule>
    <cfRule type="cellIs" dxfId="1010" priority="192" operator="equal">
      <formula>"High"</formula>
    </cfRule>
  </conditionalFormatting>
  <conditionalFormatting sqref="E18:E20">
    <cfRule type="cellIs" dxfId="1009" priority="188" operator="equal">
      <formula>"Medium"</formula>
    </cfRule>
    <cfRule type="cellIs" dxfId="1008" priority="189" operator="equal">
      <formula>"Low"</formula>
    </cfRule>
    <cfRule type="cellIs" dxfId="1007" priority="190" operator="equal">
      <formula>"High"</formula>
    </cfRule>
  </conditionalFormatting>
  <conditionalFormatting sqref="E18:E20">
    <cfRule type="cellIs" dxfId="1006" priority="194" operator="equal">
      <formula>"Long-Term"</formula>
    </cfRule>
    <cfRule type="cellIs" dxfId="1005" priority="195" operator="equal">
      <formula>"Intermediate"</formula>
    </cfRule>
    <cfRule type="cellIs" dxfId="1004" priority="196" operator="equal">
      <formula>"Immediate"</formula>
    </cfRule>
  </conditionalFormatting>
  <conditionalFormatting sqref="E16">
    <cfRule type="cellIs" dxfId="1003" priority="211" operator="equal">
      <formula>"High"</formula>
    </cfRule>
  </conditionalFormatting>
  <conditionalFormatting sqref="E16">
    <cfRule type="cellIs" dxfId="1002" priority="209" operator="equal">
      <formula>"Critical"</formula>
    </cfRule>
    <cfRule type="cellIs" dxfId="1001" priority="210" operator="equal">
      <formula>"High"</formula>
    </cfRule>
  </conditionalFormatting>
  <conditionalFormatting sqref="E16">
    <cfRule type="cellIs" dxfId="1000" priority="206" operator="equal">
      <formula>"Medium"</formula>
    </cfRule>
    <cfRule type="cellIs" dxfId="999" priority="207" operator="equal">
      <formula>"Low"</formula>
    </cfRule>
    <cfRule type="cellIs" dxfId="998" priority="208" operator="equal">
      <formula>"High"</formula>
    </cfRule>
  </conditionalFormatting>
  <conditionalFormatting sqref="E16">
    <cfRule type="cellIs" dxfId="997" priority="212" operator="equal">
      <formula>"Long-Term"</formula>
    </cfRule>
    <cfRule type="cellIs" dxfId="996" priority="213" operator="equal">
      <formula>"Intermediate"</formula>
    </cfRule>
    <cfRule type="cellIs" dxfId="995" priority="214" operator="equal">
      <formula>"Immediate"</formula>
    </cfRule>
  </conditionalFormatting>
  <conditionalFormatting sqref="E17">
    <cfRule type="cellIs" dxfId="994" priority="202" operator="equal">
      <formula>"High"</formula>
    </cfRule>
  </conditionalFormatting>
  <conditionalFormatting sqref="E17">
    <cfRule type="cellIs" dxfId="993" priority="200" operator="equal">
      <formula>"Critical"</formula>
    </cfRule>
    <cfRule type="cellIs" dxfId="992" priority="201" operator="equal">
      <formula>"High"</formula>
    </cfRule>
  </conditionalFormatting>
  <conditionalFormatting sqref="E17">
    <cfRule type="cellIs" dxfId="991" priority="197" operator="equal">
      <formula>"Medium"</formula>
    </cfRule>
    <cfRule type="cellIs" dxfId="990" priority="198" operator="equal">
      <formula>"Low"</formula>
    </cfRule>
    <cfRule type="cellIs" dxfId="989" priority="199" operator="equal">
      <formula>"High"</formula>
    </cfRule>
  </conditionalFormatting>
  <conditionalFormatting sqref="E17">
    <cfRule type="cellIs" dxfId="988" priority="203" operator="equal">
      <formula>"Long-Term"</formula>
    </cfRule>
    <cfRule type="cellIs" dxfId="987" priority="204" operator="equal">
      <formula>"Intermediate"</formula>
    </cfRule>
    <cfRule type="cellIs" dxfId="986" priority="205" operator="equal">
      <formula>"Immediate"</formula>
    </cfRule>
  </conditionalFormatting>
  <conditionalFormatting sqref="E22">
    <cfRule type="cellIs" dxfId="985" priority="184" operator="equal">
      <formula>"High"</formula>
    </cfRule>
  </conditionalFormatting>
  <conditionalFormatting sqref="E22">
    <cfRule type="cellIs" dxfId="984" priority="182" operator="equal">
      <formula>"Critical"</formula>
    </cfRule>
    <cfRule type="cellIs" dxfId="983" priority="183" operator="equal">
      <formula>"High"</formula>
    </cfRule>
  </conditionalFormatting>
  <conditionalFormatting sqref="E22">
    <cfRule type="cellIs" dxfId="982" priority="179" operator="equal">
      <formula>"Medium"</formula>
    </cfRule>
    <cfRule type="cellIs" dxfId="981" priority="180" operator="equal">
      <formula>"Low"</formula>
    </cfRule>
    <cfRule type="cellIs" dxfId="980" priority="181" operator="equal">
      <formula>"High"</formula>
    </cfRule>
  </conditionalFormatting>
  <conditionalFormatting sqref="E22">
    <cfRule type="cellIs" dxfId="979" priority="185" operator="equal">
      <formula>"Long-Term"</formula>
    </cfRule>
    <cfRule type="cellIs" dxfId="978" priority="186" operator="equal">
      <formula>"Intermediate"</formula>
    </cfRule>
    <cfRule type="cellIs" dxfId="977" priority="187" operator="equal">
      <formula>"Immediate"</formula>
    </cfRule>
  </conditionalFormatting>
  <conditionalFormatting sqref="E24">
    <cfRule type="cellIs" dxfId="976" priority="175" operator="equal">
      <formula>"High"</formula>
    </cfRule>
  </conditionalFormatting>
  <conditionalFormatting sqref="E24">
    <cfRule type="cellIs" dxfId="975" priority="173" operator="equal">
      <formula>"Critical"</formula>
    </cfRule>
    <cfRule type="cellIs" dxfId="974" priority="174" operator="equal">
      <formula>"High"</formula>
    </cfRule>
  </conditionalFormatting>
  <conditionalFormatting sqref="E24">
    <cfRule type="cellIs" dxfId="973" priority="170" operator="equal">
      <formula>"Medium"</formula>
    </cfRule>
    <cfRule type="cellIs" dxfId="972" priority="171" operator="equal">
      <formula>"Low"</formula>
    </cfRule>
    <cfRule type="cellIs" dxfId="971" priority="172" operator="equal">
      <formula>"High"</formula>
    </cfRule>
  </conditionalFormatting>
  <conditionalFormatting sqref="E24">
    <cfRule type="cellIs" dxfId="970" priority="176" operator="equal">
      <formula>"Long-Term"</formula>
    </cfRule>
    <cfRule type="cellIs" dxfId="969" priority="177" operator="equal">
      <formula>"Intermediate"</formula>
    </cfRule>
    <cfRule type="cellIs" dxfId="968" priority="178" operator="equal">
      <formula>"Immediate"</formula>
    </cfRule>
  </conditionalFormatting>
  <conditionalFormatting sqref="E27">
    <cfRule type="cellIs" dxfId="967" priority="166" operator="equal">
      <formula>"High"</formula>
    </cfRule>
  </conditionalFormatting>
  <conditionalFormatting sqref="E27">
    <cfRule type="cellIs" dxfId="966" priority="164" operator="equal">
      <formula>"Critical"</formula>
    </cfRule>
    <cfRule type="cellIs" dxfId="965" priority="165" operator="equal">
      <formula>"High"</formula>
    </cfRule>
  </conditionalFormatting>
  <conditionalFormatting sqref="E27">
    <cfRule type="cellIs" dxfId="964" priority="161" operator="equal">
      <formula>"Medium"</formula>
    </cfRule>
    <cfRule type="cellIs" dxfId="963" priority="162" operator="equal">
      <formula>"Low"</formula>
    </cfRule>
    <cfRule type="cellIs" dxfId="962" priority="163" operator="equal">
      <formula>"High"</formula>
    </cfRule>
  </conditionalFormatting>
  <conditionalFormatting sqref="E27">
    <cfRule type="cellIs" dxfId="961" priority="167" operator="equal">
      <formula>"Long-Term"</formula>
    </cfRule>
    <cfRule type="cellIs" dxfId="960" priority="168" operator="equal">
      <formula>"Intermediate"</formula>
    </cfRule>
    <cfRule type="cellIs" dxfId="959" priority="169" operator="equal">
      <formula>"Immediate"</formula>
    </cfRule>
  </conditionalFormatting>
  <conditionalFormatting sqref="E30">
    <cfRule type="cellIs" dxfId="958" priority="157" operator="equal">
      <formula>"High"</formula>
    </cfRule>
  </conditionalFormatting>
  <conditionalFormatting sqref="E30">
    <cfRule type="cellIs" dxfId="957" priority="155" operator="equal">
      <formula>"Critical"</formula>
    </cfRule>
    <cfRule type="cellIs" dxfId="956" priority="156" operator="equal">
      <formula>"High"</formula>
    </cfRule>
  </conditionalFormatting>
  <conditionalFormatting sqref="E30">
    <cfRule type="cellIs" dxfId="955" priority="152" operator="equal">
      <formula>"Medium"</formula>
    </cfRule>
    <cfRule type="cellIs" dxfId="954" priority="153" operator="equal">
      <formula>"Low"</formula>
    </cfRule>
    <cfRule type="cellIs" dxfId="953" priority="154" operator="equal">
      <formula>"High"</formula>
    </cfRule>
  </conditionalFormatting>
  <conditionalFormatting sqref="E30">
    <cfRule type="cellIs" dxfId="952" priority="158" operator="equal">
      <formula>"Long-Term"</formula>
    </cfRule>
    <cfRule type="cellIs" dxfId="951" priority="159" operator="equal">
      <formula>"Intermediate"</formula>
    </cfRule>
    <cfRule type="cellIs" dxfId="950" priority="160" operator="equal">
      <formula>"Immediate"</formula>
    </cfRule>
  </conditionalFormatting>
  <conditionalFormatting sqref="E31:E36">
    <cfRule type="cellIs" dxfId="949" priority="139" operator="equal">
      <formula>"High"</formula>
    </cfRule>
  </conditionalFormatting>
  <conditionalFormatting sqref="E31:E36">
    <cfRule type="cellIs" dxfId="948" priority="137" operator="equal">
      <formula>"Critical"</formula>
    </cfRule>
    <cfRule type="cellIs" dxfId="947" priority="138" operator="equal">
      <formula>"High"</formula>
    </cfRule>
  </conditionalFormatting>
  <conditionalFormatting sqref="E31:E36">
    <cfRule type="cellIs" dxfId="946" priority="134" operator="equal">
      <formula>"Medium"</formula>
    </cfRule>
    <cfRule type="cellIs" dxfId="945" priority="135" operator="equal">
      <formula>"Low"</formula>
    </cfRule>
    <cfRule type="cellIs" dxfId="944" priority="136" operator="equal">
      <formula>"High"</formula>
    </cfRule>
  </conditionalFormatting>
  <conditionalFormatting sqref="E31:E36">
    <cfRule type="cellIs" dxfId="943" priority="140" operator="equal">
      <formula>"Long-Term"</formula>
    </cfRule>
    <cfRule type="cellIs" dxfId="942" priority="141" operator="equal">
      <formula>"Intermediate"</formula>
    </cfRule>
    <cfRule type="cellIs" dxfId="941" priority="142" operator="equal">
      <formula>"Immediate"</formula>
    </cfRule>
  </conditionalFormatting>
  <conditionalFormatting sqref="E41">
    <cfRule type="cellIs" dxfId="940" priority="130" operator="equal">
      <formula>"High"</formula>
    </cfRule>
  </conditionalFormatting>
  <conditionalFormatting sqref="E41">
    <cfRule type="cellIs" dxfId="939" priority="128" operator="equal">
      <formula>"Critical"</formula>
    </cfRule>
    <cfRule type="cellIs" dxfId="938" priority="129" operator="equal">
      <formula>"High"</formula>
    </cfRule>
  </conditionalFormatting>
  <conditionalFormatting sqref="E41">
    <cfRule type="cellIs" dxfId="937" priority="125" operator="equal">
      <formula>"Medium"</formula>
    </cfRule>
    <cfRule type="cellIs" dxfId="936" priority="126" operator="equal">
      <formula>"Low"</formula>
    </cfRule>
    <cfRule type="cellIs" dxfId="935" priority="127" operator="equal">
      <formula>"High"</formula>
    </cfRule>
  </conditionalFormatting>
  <conditionalFormatting sqref="E41">
    <cfRule type="cellIs" dxfId="934" priority="131" operator="equal">
      <formula>"Long-Term"</formula>
    </cfRule>
    <cfRule type="cellIs" dxfId="933" priority="132" operator="equal">
      <formula>"Intermediate"</formula>
    </cfRule>
    <cfRule type="cellIs" dxfId="932" priority="133" operator="equal">
      <formula>"Immediate"</formula>
    </cfRule>
  </conditionalFormatting>
  <conditionalFormatting sqref="E47:E48">
    <cfRule type="cellIs" dxfId="931" priority="121" operator="equal">
      <formula>"High"</formula>
    </cfRule>
  </conditionalFormatting>
  <conditionalFormatting sqref="E47:E48">
    <cfRule type="cellIs" dxfId="930" priority="119" operator="equal">
      <formula>"Critical"</formula>
    </cfRule>
    <cfRule type="cellIs" dxfId="929" priority="120" operator="equal">
      <formula>"High"</formula>
    </cfRule>
  </conditionalFormatting>
  <conditionalFormatting sqref="E47:E48">
    <cfRule type="cellIs" dxfId="928" priority="116" operator="equal">
      <formula>"Medium"</formula>
    </cfRule>
    <cfRule type="cellIs" dxfId="927" priority="117" operator="equal">
      <formula>"Low"</formula>
    </cfRule>
    <cfRule type="cellIs" dxfId="926" priority="118" operator="equal">
      <formula>"High"</formula>
    </cfRule>
  </conditionalFormatting>
  <conditionalFormatting sqref="E47:E48">
    <cfRule type="cellIs" dxfId="925" priority="122" operator="equal">
      <formula>"Long-Term"</formula>
    </cfRule>
    <cfRule type="cellIs" dxfId="924" priority="123" operator="equal">
      <formula>"Intermediate"</formula>
    </cfRule>
    <cfRule type="cellIs" dxfId="923" priority="124" operator="equal">
      <formula>"Immediate"</formula>
    </cfRule>
  </conditionalFormatting>
  <conditionalFormatting sqref="E1">
    <cfRule type="cellIs" dxfId="922" priority="115" operator="equal">
      <formula>"High"</formula>
    </cfRule>
  </conditionalFormatting>
  <conditionalFormatting sqref="E1">
    <cfRule type="cellIs" dxfId="921" priority="111" operator="equal">
      <formula>"Medium"</formula>
    </cfRule>
    <cfRule type="cellIs" dxfId="920" priority="112" operator="equal">
      <formula>"Low"</formula>
    </cfRule>
    <cfRule type="cellIs" dxfId="919" priority="113" operator="equal">
      <formula>"High"</formula>
    </cfRule>
    <cfRule type="cellIs" dxfId="918" priority="114" operator="equal">
      <formula>"Critical"</formula>
    </cfRule>
  </conditionalFormatting>
  <conditionalFormatting sqref="E15">
    <cfRule type="cellIs" dxfId="917" priority="92" operator="equal">
      <formula>"Long-Term"</formula>
    </cfRule>
    <cfRule type="cellIs" dxfId="916" priority="93" operator="equal">
      <formula>"Intermediate"</formula>
    </cfRule>
    <cfRule type="cellIs" dxfId="915" priority="94" operator="equal">
      <formula>"Immediate"</formula>
    </cfRule>
  </conditionalFormatting>
  <conditionalFormatting sqref="E15">
    <cfRule type="cellIs" dxfId="914" priority="91" operator="equal">
      <formula>"High"</formula>
    </cfRule>
  </conditionalFormatting>
  <conditionalFormatting sqref="E15">
    <cfRule type="cellIs" dxfId="913" priority="89" operator="equal">
      <formula>"Critical"</formula>
    </cfRule>
    <cfRule type="cellIs" dxfId="912" priority="90" operator="equal">
      <formula>"High"</formula>
    </cfRule>
  </conditionalFormatting>
  <conditionalFormatting sqref="E15">
    <cfRule type="cellIs" dxfId="911" priority="86" operator="equal">
      <formula>"Medium"</formula>
    </cfRule>
    <cfRule type="cellIs" dxfId="910" priority="87" operator="equal">
      <formula>"Low"</formula>
    </cfRule>
    <cfRule type="cellIs" dxfId="909" priority="88" operator="equal">
      <formula>"High"</formula>
    </cfRule>
  </conditionalFormatting>
  <conditionalFormatting sqref="E46">
    <cfRule type="cellIs" dxfId="908" priority="74" operator="equal">
      <formula>"Long-Term"</formula>
    </cfRule>
    <cfRule type="cellIs" dxfId="907" priority="75" operator="equal">
      <formula>"Intermediate"</formula>
    </cfRule>
    <cfRule type="cellIs" dxfId="906" priority="76" operator="equal">
      <formula>"Immediate"</formula>
    </cfRule>
  </conditionalFormatting>
  <conditionalFormatting sqref="E46">
    <cfRule type="cellIs" dxfId="905" priority="73" operator="equal">
      <formula>"High"</formula>
    </cfRule>
  </conditionalFormatting>
  <conditionalFormatting sqref="E46">
    <cfRule type="cellIs" dxfId="904" priority="71" operator="equal">
      <formula>"Critical"</formula>
    </cfRule>
    <cfRule type="cellIs" dxfId="903" priority="72" operator="equal">
      <formula>"High"</formula>
    </cfRule>
  </conditionalFormatting>
  <conditionalFormatting sqref="E46">
    <cfRule type="cellIs" dxfId="902" priority="68" operator="equal">
      <formula>"Medium"</formula>
    </cfRule>
    <cfRule type="cellIs" dxfId="901" priority="69" operator="equal">
      <formula>"Low"</formula>
    </cfRule>
    <cfRule type="cellIs" dxfId="900" priority="70" operator="equal">
      <formula>"High"</formula>
    </cfRule>
  </conditionalFormatting>
  <conditionalFormatting sqref="H75:J75 C75:E75">
    <cfRule type="cellIs" dxfId="899" priority="40" operator="equal">
      <formula>"NA"</formula>
    </cfRule>
    <cfRule type="cellIs" dxfId="898" priority="41" operator="equal">
      <formula>"Unknown"</formula>
    </cfRule>
    <cfRule type="cellIs" dxfId="897" priority="42" operator="equal">
      <formula>"Yes"</formula>
    </cfRule>
    <cfRule type="cellIs" dxfId="896" priority="43" operator="equal">
      <formula>"No"</formula>
    </cfRule>
  </conditionalFormatting>
  <conditionalFormatting sqref="C75">
    <cfRule type="cellIs" dxfId="895" priority="36" operator="equal">
      <formula>"NA"</formula>
    </cfRule>
    <cfRule type="cellIs" dxfId="894" priority="37" operator="equal">
      <formula>"Unknown"</formula>
    </cfRule>
    <cfRule type="cellIs" dxfId="893" priority="38" operator="equal">
      <formula>"Yes"</formula>
    </cfRule>
    <cfRule type="cellIs" dxfId="892" priority="39" operator="equal">
      <formula>"No"</formula>
    </cfRule>
  </conditionalFormatting>
  <conditionalFormatting sqref="F75:G75">
    <cfRule type="cellIs" dxfId="891" priority="33" operator="equal">
      <formula>"Long-Term"</formula>
    </cfRule>
    <cfRule type="cellIs" dxfId="890" priority="34" operator="equal">
      <formula>"Intermediate"</formula>
    </cfRule>
    <cfRule type="cellIs" dxfId="889" priority="35" operator="equal">
      <formula>"Immediate"</formula>
    </cfRule>
  </conditionalFormatting>
  <conditionalFormatting sqref="E75">
    <cfRule type="cellIs" dxfId="888" priority="32" operator="equal">
      <formula>"High"</formula>
    </cfRule>
  </conditionalFormatting>
  <conditionalFormatting sqref="E75">
    <cfRule type="cellIs" dxfId="887" priority="28" operator="equal">
      <formula>"Medium"</formula>
    </cfRule>
    <cfRule type="cellIs" dxfId="886" priority="29" operator="equal">
      <formula>"Low"</formula>
    </cfRule>
    <cfRule type="cellIs" dxfId="885" priority="30" operator="equal">
      <formula>"Critical"</formula>
    </cfRule>
    <cfRule type="cellIs" dxfId="884" priority="31" operator="equal">
      <formula>"High"</formula>
    </cfRule>
  </conditionalFormatting>
  <conditionalFormatting sqref="C73:C74 H73:J74">
    <cfRule type="cellIs" dxfId="883" priority="24" operator="equal">
      <formula>"NA"</formula>
    </cfRule>
    <cfRule type="cellIs" dxfId="882" priority="25" operator="equal">
      <formula>"Unknown"</formula>
    </cfRule>
    <cfRule type="cellIs" dxfId="881" priority="26" operator="equal">
      <formula>"Yes"</formula>
    </cfRule>
    <cfRule type="cellIs" dxfId="880" priority="27" operator="equal">
      <formula>"No"</formula>
    </cfRule>
  </conditionalFormatting>
  <conditionalFormatting sqref="C73:C74">
    <cfRule type="cellIs" dxfId="879" priority="20" operator="equal">
      <formula>"NA"</formula>
    </cfRule>
    <cfRule type="cellIs" dxfId="878" priority="21" operator="equal">
      <formula>"Unknown"</formula>
    </cfRule>
    <cfRule type="cellIs" dxfId="877" priority="22" operator="equal">
      <formula>"Yes"</formula>
    </cfRule>
    <cfRule type="cellIs" dxfId="876" priority="23" operator="equal">
      <formula>"No"</formula>
    </cfRule>
  </conditionalFormatting>
  <conditionalFormatting sqref="F73:F74">
    <cfRule type="cellIs" dxfId="875" priority="17" operator="equal">
      <formula>"Long-Term"</formula>
    </cfRule>
    <cfRule type="cellIs" dxfId="874" priority="18" operator="equal">
      <formula>"Intermediate"</formula>
    </cfRule>
    <cfRule type="cellIs" dxfId="873" priority="19" operator="equal">
      <formula>"Immediate"</formula>
    </cfRule>
  </conditionalFormatting>
  <conditionalFormatting sqref="G73:G74">
    <cfRule type="cellIs" dxfId="872" priority="14" operator="equal">
      <formula>"Long-Term"</formula>
    </cfRule>
    <cfRule type="cellIs" dxfId="871" priority="15" operator="equal">
      <formula>"Intermediate"</formula>
    </cfRule>
    <cfRule type="cellIs" dxfId="870" priority="16" operator="equal">
      <formula>"Immediate"</formula>
    </cfRule>
  </conditionalFormatting>
  <conditionalFormatting sqref="D73:E74">
    <cfRule type="cellIs" dxfId="869" priority="11" operator="equal">
      <formula>"Long-Term"</formula>
    </cfRule>
    <cfRule type="cellIs" dxfId="868" priority="12" operator="equal">
      <formula>"Intermediate"</formula>
    </cfRule>
    <cfRule type="cellIs" dxfId="867" priority="13" operator="equal">
      <formula>"Immediate"</formula>
    </cfRule>
  </conditionalFormatting>
  <conditionalFormatting sqref="E73:E74">
    <cfRule type="cellIs" dxfId="866" priority="10" operator="equal">
      <formula>"High"</formula>
    </cfRule>
  </conditionalFormatting>
  <conditionalFormatting sqref="F73:F74">
    <cfRule type="cellIs" dxfId="865" priority="8" operator="equal">
      <formula>"High"</formula>
    </cfRule>
    <cfRule type="cellIs" dxfId="864" priority="9" operator="equal">
      <formula>"Critical"</formula>
    </cfRule>
  </conditionalFormatting>
  <conditionalFormatting sqref="E73:E74">
    <cfRule type="cellIs" dxfId="863" priority="4" operator="equal">
      <formula>"Medium"</formula>
    </cfRule>
    <cfRule type="cellIs" dxfId="862" priority="5" operator="equal">
      <formula>"Low"</formula>
    </cfRule>
    <cfRule type="cellIs" dxfId="861" priority="6" operator="equal">
      <formula>"High"</formula>
    </cfRule>
    <cfRule type="cellIs" dxfId="860" priority="7" operator="equal">
      <formula>"Critical"</formula>
    </cfRule>
  </conditionalFormatting>
  <conditionalFormatting sqref="J70">
    <cfRule type="cellIs" dxfId="859" priority="1" operator="equal">
      <formula>"Long-Term"</formula>
    </cfRule>
    <cfRule type="cellIs" dxfId="858" priority="2" operator="equal">
      <formula>"Intermediate"</formula>
    </cfRule>
    <cfRule type="cellIs" dxfId="857" priority="3" operator="equal">
      <formula>"Immediate"</formula>
    </cfRule>
  </conditionalFormatting>
  <dataValidations count="3">
    <dataValidation type="list" allowBlank="1" showInputMessage="1" showErrorMessage="1" sqref="C5:C22 C24:C48" xr:uid="{EFC20DDA-8933-4F69-9F47-067B450C2223}">
      <formula1>"Yes, No, NA, Unknown"</formula1>
    </dataValidation>
    <dataValidation type="list" allowBlank="1" showInputMessage="1" showErrorMessage="1" sqref="E5:E22 E24:E48" xr:uid="{FFF54BF8-AEE5-40C8-A835-B80E219582F3}">
      <formula1>"High, Medium, Low"</formula1>
    </dataValidation>
    <dataValidation type="list" allowBlank="1" showInputMessage="1" showErrorMessage="1" sqref="F5:F22 F24:F48" xr:uid="{EB5D5960-79B2-4EE0-8817-B07F540E2E86}">
      <formula1>"Immediate, Intermediate, Long-Term"</formula1>
    </dataValidation>
  </dataValidations>
  <hyperlinks>
    <hyperlink ref="L5" r:id="rId1" xr:uid="{1082FEA9-51A4-4E24-96F0-4501AD55BA14}"/>
    <hyperlink ref="L7" r:id="rId2" xr:uid="{6D594C6A-FD81-414B-BB67-05CF28E3F3D4}"/>
    <hyperlink ref="L8" r:id="rId3" xr:uid="{A9B05800-243B-4056-A11E-2488247236A8}"/>
    <hyperlink ref="L9" r:id="rId4" xr:uid="{98CCC61B-8122-4486-A96F-876DE24E44D9}"/>
    <hyperlink ref="L27" r:id="rId5" xr:uid="{414B37A2-D6F6-423F-A2CF-432530E0E2F3}"/>
    <hyperlink ref="L10" r:id="rId6" xr:uid="{E8DF9B62-88C2-42CC-BEE6-BFE764D07F5F}"/>
    <hyperlink ref="L11" r:id="rId7" xr:uid="{4B03218A-4ADE-463C-9964-AD919F0C2435}"/>
    <hyperlink ref="L12" r:id="rId8" xr:uid="{E792DF44-9A42-4F68-943C-00F5C1033B5D}"/>
    <hyperlink ref="L13" r:id="rId9" xr:uid="{73903626-7D39-4407-A40B-347601BFB1F4}"/>
    <hyperlink ref="L14" r:id="rId10" xr:uid="{B27F39E7-87C9-4F27-A3A1-F778A6354040}"/>
    <hyperlink ref="L16" r:id="rId11" xr:uid="{0F8509E4-8A0E-45EB-9266-441BC51BAE73}"/>
    <hyperlink ref="L21" r:id="rId12" xr:uid="{6FA712BA-CA47-4CA0-86EA-8045A6730816}"/>
    <hyperlink ref="L22" r:id="rId13" xr:uid="{84587F4E-9149-4226-BD1C-A38D2741E50E}"/>
    <hyperlink ref="L25" r:id="rId14" xr:uid="{067F46BC-98F6-42E4-897E-997E80C4BC44}"/>
    <hyperlink ref="L28" r:id="rId15" xr:uid="{A1AC24A4-27A8-41B3-8CFA-FB708485DF27}"/>
    <hyperlink ref="L33" r:id="rId16" xr:uid="{7824CA4F-416C-40E9-8B84-3F939E8020C4}"/>
    <hyperlink ref="L34" r:id="rId17" xr:uid="{A70FBB0F-48A8-4A2B-8393-E911D5684B33}"/>
    <hyperlink ref="L35" r:id="rId18" xr:uid="{E408B96A-7B80-4DAD-9672-7BCD26E00FD6}"/>
    <hyperlink ref="M9" r:id="rId19" display="9.E.1_x000a_Museum Fire Protection" xr:uid="{DC0695CA-FC4F-42A0-8720-3C34B0B6FBA6}"/>
    <hyperlink ref="M7" r:id="rId20" display="9.E.1_x000a_Museum Fire Protection" xr:uid="{5BEE56EC-2417-4C2D-99B3-EFF1F0913FAE}"/>
    <hyperlink ref="M5" r:id="rId21" display="9.E.1_x000a_Museum Fire Protection" xr:uid="{9CB6FD7A-1C09-4A95-8452-EF8EB4DE9657}"/>
    <hyperlink ref="M8" r:id="rId22" display="9.E.1_x000a_Museum Fire Protection" xr:uid="{3DAA9281-62AA-4677-943A-A32BA886BA21}"/>
    <hyperlink ref="M27" r:id="rId23" display="9.E.1_x000a_Museum Fire Protection" xr:uid="{39600C62-3E72-41C6-A0F8-C3E9EBE77A19}"/>
    <hyperlink ref="M10" r:id="rId24" display="9.E.1_x000a_Museum Fire Protection" xr:uid="{905539CF-D198-4FBD-A589-DF90F5904E83}"/>
    <hyperlink ref="M11" r:id="rId25" display="9.E.1_x000a_Museum Fire Protection" xr:uid="{1AED2B4E-898D-4752-864F-0B8E65523450}"/>
    <hyperlink ref="M12" r:id="rId26" display="9.E.1_x000a_Museum Fire Protection" xr:uid="{4777F74F-79B9-446C-B652-2331CB6DF602}"/>
    <hyperlink ref="M13" r:id="rId27" display="9.E.1_x000a_Museum Fire Protection" xr:uid="{96B644A1-5993-43E0-83BE-FBB80AAE411A}"/>
    <hyperlink ref="M14" r:id="rId28" display="9.E.1_x000a_Museum Fire Protection" xr:uid="{BF0BAAAB-FCA4-4DB3-8F78-85B8AD71B6E2}"/>
    <hyperlink ref="M15" r:id="rId29" display="9.E.1_x000a_Museum Fire Protection" xr:uid="{E4EEB7F8-32C4-4F85-8DCC-EAEE0ACBD48C}"/>
    <hyperlink ref="M18" r:id="rId30" display="9.E.1_x000a_Museum Fire Protection" xr:uid="{A1D901AC-138E-4F3A-B1C8-4C4AA11CA581}"/>
    <hyperlink ref="M21" r:id="rId31" display="9.E.1_x000a_Museum Fire Protection" xr:uid="{6815474B-CABD-4EB3-8C93-624F51B77BF5}"/>
    <hyperlink ref="M22" r:id="rId32" display="9.E.1_x000a_Museum Fire Protection" xr:uid="{A5BC9E92-024E-4B7F-8700-B5236F5B9549}"/>
    <hyperlink ref="M17" r:id="rId33" display="10.E.14_x000a_Emergency Planning" xr:uid="{017E4E13-BA28-4791-9641-617C44B30F3B}"/>
    <hyperlink ref="M25" r:id="rId34" display="9.E.1_x000a_Museum Fire Protection" xr:uid="{D85BB3E6-5E4E-4A01-8AF4-05B4CE0DB9EA}"/>
    <hyperlink ref="M28" r:id="rId35" display="9.E.1_x000a_Museum Fire Protection" xr:uid="{6D8B617D-E80E-4558-88FB-54C39363B782}"/>
    <hyperlink ref="M30" r:id="rId36" display="9.E.1_x000a_Museum Fire Protection" xr:uid="{8490D234-D212-403B-9712-9A206C88C986}"/>
    <hyperlink ref="M31" r:id="rId37" display="9.E.1_x000a_Museum Fire Protection" xr:uid="{0BF8DE46-4F34-4EBD-84A4-BC1544345682}"/>
    <hyperlink ref="M32" r:id="rId38" display="9.E.1_x000a_Museum Fire Protection" xr:uid="{52264D99-45CD-4276-8C82-5268090D27B2}"/>
    <hyperlink ref="M33" r:id="rId39" display="9.E.1_x000a_Museum Fire Protection" xr:uid="{A772D195-75D9-41A8-BAFF-FF8FD1217A46}"/>
    <hyperlink ref="M34" r:id="rId40" display="9.E.1_x000a_Museum Fire Protection" xr:uid="{C6B35853-61F7-4156-9820-576C0EB62247}"/>
    <hyperlink ref="M35" r:id="rId41" display="9.E.1_x000a_Museum Fire Protection" xr:uid="{DC00A8A4-32A9-4BCD-80F3-B8164605B2F0}"/>
    <hyperlink ref="M36" r:id="rId42" display="9.E.1_x000a_Museum Fire Protection" xr:uid="{7E95DCA3-D1DC-4DEE-82DA-9CC49DF85705}"/>
    <hyperlink ref="M37" r:id="rId43" display="9.E.1_x000a_Museum Fire Protection" xr:uid="{2533BE2D-F3B0-4DEB-8952-6AF6E163BC24}"/>
    <hyperlink ref="M42" r:id="rId44" display="9.E.1_x000a_Museum Fire Protection" xr:uid="{0A9564DC-190A-459C-BC0D-77087D0C9C16}"/>
    <hyperlink ref="M41" r:id="rId45" display="9.E.1_x000a_Museum Fire Protection" xr:uid="{4D3E3B4E-26E5-4C18-95EB-03B62E05B8BF}"/>
    <hyperlink ref="M40" r:id="rId46" display="9.E.1_x000a_Museum Fire Protection" xr:uid="{742C56E3-B091-47B9-9519-B5F62FF06F66}"/>
    <hyperlink ref="M43" r:id="rId47" display="9.E.1_x000a_Museum Fire Protection" xr:uid="{2DDFDAE0-A37C-4BFF-BD79-559BFD32C56A}"/>
    <hyperlink ref="M19" r:id="rId48" display="9.E.1_x000a_Museum Fire Protection" xr:uid="{FA100965-A47D-4ECF-A7C9-BA7051DF0EE4}"/>
    <hyperlink ref="M20" r:id="rId49" display="9.E.1_x000a_Museum Fire Protection" xr:uid="{7527136F-F0E6-468D-BC59-5EE3519B3EE3}"/>
    <hyperlink ref="M46" r:id="rId50" display="9.E.1_x000a_Museum Fire Protection" xr:uid="{A0904B12-301D-4877-89E7-C6E91D38B0E2}"/>
    <hyperlink ref="M48" r:id="rId51" display="9.E.1_x000a_Museum Fire Protection" xr:uid="{01EA3BD6-B859-470D-9214-9941418F1F69}"/>
    <hyperlink ref="M24" r:id="rId52" display="9.E.1_x000a_Museum Fire Protection" xr:uid="{54440282-A474-45CE-B8CA-AFB844519391}"/>
    <hyperlink ref="M16" r:id="rId53" display="App M Management of Cellulose Nitrate &amp; Cellulose Ester Film," xr:uid="{F4E4FF46-C8F4-4C1C-AC82-046DBEF433E2}"/>
    <hyperlink ref="M39" r:id="rId54" display="9.E.1_x000a_Museum Fire Protection" xr:uid="{2E5D26A8-947C-40F5-BB5F-1E9F8CD8AA8A}"/>
    <hyperlink ref="M47" r:id="rId55" display="7.B.1_x000a_(Museum Collection Storage)" xr:uid="{F1E59FE1-6DAA-4AB2-896E-9E50A6A8BED1}"/>
    <hyperlink ref="M45" r:id="rId56" display="9.E.1_x000a_Museum Fire Protection" xr:uid="{05FFC981-81BA-465B-85F0-F216F9486B31}"/>
    <hyperlink ref="L6" r:id="rId57" xr:uid="{56F534C6-30A1-4F94-96B3-DBD8DB284B30}"/>
    <hyperlink ref="M6" r:id="rId58" display="9.E.1_x000a_Museum Fire Protection" xr:uid="{858622AE-1F6F-441E-AB83-3F1499877B80}"/>
    <hyperlink ref="L26" r:id="rId59" xr:uid="{93D4D689-3897-47A0-861F-735898117998}"/>
    <hyperlink ref="M26" r:id="rId60" display="9.E.1_x000a_Museum Fire Protection" xr:uid="{0DD734E1-A13B-459D-89DF-CF177617CB3C}"/>
    <hyperlink ref="L29" r:id="rId61" display="F7" xr:uid="{15D1EA12-6775-44EE-8EA3-745DDB015DD1}"/>
    <hyperlink ref="M29" r:id="rId62" display="9.E.1_x000a_Museum Fire Protection" xr:uid="{6E4A08EC-2748-4E51-B2F4-D8E9D06B098F}"/>
    <hyperlink ref="M38" r:id="rId63" display="9.E.1_x000a_Museum Fire Protection" xr:uid="{02C7CB12-F983-48BC-86EB-FACD27CE3E4A}"/>
    <hyperlink ref="M44" r:id="rId64" display="9.E.1_x000a_Museum Fire Protection" xr:uid="{70DB31DC-3E86-419A-8C81-1120ADE43429}"/>
  </hyperlinks>
  <pageMargins left="0.7" right="0.7" top="0.75" bottom="0.75" header="0.3" footer="0.3"/>
  <pageSetup orientation="portrait" horizontalDpi="1200" verticalDpi="1200" r:id="rId6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8BA55293EC094485BAAD528A91E07C" ma:contentTypeVersion="13" ma:contentTypeDescription="Create a new document." ma:contentTypeScope="" ma:versionID="c38a1eee730325fa698f90932b08f3d0">
  <xsd:schema xmlns:xsd="http://www.w3.org/2001/XMLSchema" xmlns:xs="http://www.w3.org/2001/XMLSchema" xmlns:p="http://schemas.microsoft.com/office/2006/metadata/properties" xmlns:ns1="http://schemas.microsoft.com/sharepoint/v3" xmlns:ns3="68ab8783-55ba-4185-b116-ef03e61e0682" xmlns:ns4="1d46f5d0-9357-4081-a320-1074348828f5" targetNamespace="http://schemas.microsoft.com/office/2006/metadata/properties" ma:root="true" ma:fieldsID="576f90c30a6d9e29037bcf8fade83497" ns1:_="" ns3:_="" ns4:_="">
    <xsd:import namespace="http://schemas.microsoft.com/sharepoint/v3"/>
    <xsd:import namespace="68ab8783-55ba-4185-b116-ef03e61e0682"/>
    <xsd:import namespace="1d46f5d0-9357-4081-a320-1074348828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1:_ip_UnifiedCompliancePolicyProperties" minOccurs="0"/>
                <xsd:element ref="ns1:_ip_UnifiedCompliancePolicyUIAc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ab8783-55ba-4185-b116-ef03e61e0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46f5d0-9357-4081-a320-1074348828f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716F2-B6EC-4125-A728-07B464CECA8D}">
  <ds:schemaRefs>
    <ds:schemaRef ds:uri="http://schemas.microsoft.com/office/2006/documentManagement/types"/>
    <ds:schemaRef ds:uri="http://www.w3.org/XML/1998/namespace"/>
    <ds:schemaRef ds:uri="http://schemas.microsoft.com/office/2006/metadata/properties"/>
    <ds:schemaRef ds:uri="http://schemas.microsoft.com/sharepoint/v3"/>
    <ds:schemaRef ds:uri="http://purl.org/dc/terms/"/>
    <ds:schemaRef ds:uri="http://purl.org/dc/dcmitype/"/>
    <ds:schemaRef ds:uri="68ab8783-55ba-4185-b116-ef03e61e0682"/>
    <ds:schemaRef ds:uri="http://schemas.microsoft.com/office/infopath/2007/PartnerControls"/>
    <ds:schemaRef ds:uri="http://schemas.openxmlformats.org/package/2006/metadata/core-properties"/>
    <ds:schemaRef ds:uri="1d46f5d0-9357-4081-a320-1074348828f5"/>
    <ds:schemaRef ds:uri="http://purl.org/dc/elements/1.1/"/>
  </ds:schemaRefs>
</ds:datastoreItem>
</file>

<file path=customXml/itemProps2.xml><?xml version="1.0" encoding="utf-8"?>
<ds:datastoreItem xmlns:ds="http://schemas.openxmlformats.org/officeDocument/2006/customXml" ds:itemID="{A2F2BD2F-1611-4560-A98D-BBF6F78F6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8ab8783-55ba-4185-b116-ef03e61e0682"/>
    <ds:schemaRef ds:uri="1d46f5d0-9357-4081-a320-107434882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315A8A-1D66-4760-9D3B-120277251B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 &amp; Glossary</vt:lpstr>
      <vt:lpstr>Cover Sheet</vt:lpstr>
      <vt:lpstr>Assessments &amp; Plans</vt:lpstr>
      <vt:lpstr>Museum Environment</vt:lpstr>
      <vt:lpstr>Museum IPM_Housekeeping</vt:lpstr>
      <vt:lpstr>Handling_Packing (Museum-wide)</vt:lpstr>
      <vt:lpstr>Museum Storage</vt:lpstr>
      <vt:lpstr>Museum Emergency Planning</vt:lpstr>
      <vt:lpstr>Museum Fire Protection</vt:lpstr>
      <vt:lpstr>Health_Safety (Museum-wide)</vt:lpstr>
      <vt:lpstr>Museum Security</vt:lpstr>
      <vt:lpstr>Museum Structure</vt:lpstr>
      <vt:lpstr>Changelog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dshore</dc:creator>
  <cp:lastModifiedBy>Shore, Dara Rachel</cp:lastModifiedBy>
  <dcterms:created xsi:type="dcterms:W3CDTF">2020-06-29T16:46:21Z</dcterms:created>
  <dcterms:modified xsi:type="dcterms:W3CDTF">2023-01-26T18:34:50Z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0x010100BF8BA55293EC094485BAAD528A91E07C</vt:lpwstr>
  </property>
</Properties>
</file>