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96" windowWidth="6024" windowHeight="4008"/>
  </bookViews>
  <sheets>
    <sheet name="Dog Groups" sheetId="1" r:id="rId1"/>
    <sheet name="Graphs" sheetId="2" r:id="rId2"/>
  </sheets>
  <definedNames>
    <definedName name="_xlnm.Print_Area" localSheetId="0">'Dog Groups'!$A$2:$R$47</definedName>
  </definedNames>
  <calcPr calcId="144525"/>
</workbook>
</file>

<file path=xl/calcChain.xml><?xml version="1.0" encoding="utf-8"?>
<calcChain xmlns="http://schemas.openxmlformats.org/spreadsheetml/2006/main">
  <c r="R52" i="1" l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D52" i="1"/>
  <c r="R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D49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D50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D47" i="1"/>
  <c r="Q5" i="2"/>
  <c r="Q6" i="2"/>
  <c r="G59" i="1" l="1"/>
  <c r="G60" i="1"/>
  <c r="G62" i="1"/>
  <c r="G63" i="1"/>
  <c r="G64" i="1"/>
  <c r="G66" i="1"/>
  <c r="G67" i="1"/>
  <c r="G68" i="1"/>
  <c r="E60" i="1"/>
  <c r="E61" i="1"/>
  <c r="E64" i="1"/>
  <c r="E65" i="1"/>
  <c r="E68" i="1"/>
  <c r="E58" i="1"/>
  <c r="F69" i="1"/>
  <c r="G61" i="1" s="1"/>
  <c r="D69" i="1"/>
  <c r="E62" i="1" s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D54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D53" i="1"/>
  <c r="E67" i="1" l="1"/>
  <c r="E63" i="1"/>
  <c r="E59" i="1"/>
  <c r="E66" i="1"/>
  <c r="E69" i="1" s="1"/>
  <c r="G58" i="1"/>
  <c r="G65" i="1"/>
  <c r="R10" i="1"/>
  <c r="R14" i="1"/>
  <c r="R24" i="1"/>
  <c r="G69" i="1" l="1"/>
  <c r="R50" i="1"/>
  <c r="R47" i="1"/>
  <c r="F48" i="1"/>
  <c r="H48" i="1"/>
  <c r="J48" i="1"/>
  <c r="L48" i="1"/>
  <c r="N48" i="1"/>
  <c r="P48" i="1"/>
  <c r="E48" i="1"/>
  <c r="G48" i="1"/>
  <c r="I48" i="1"/>
  <c r="K48" i="1"/>
  <c r="M48" i="1"/>
  <c r="O48" i="1"/>
  <c r="Q48" i="1"/>
  <c r="F51" i="1"/>
  <c r="H51" i="1"/>
  <c r="J51" i="1"/>
  <c r="L51" i="1"/>
  <c r="N51" i="1"/>
  <c r="P51" i="1"/>
  <c r="E51" i="1"/>
  <c r="G51" i="1"/>
  <c r="I51" i="1"/>
  <c r="K51" i="1"/>
  <c r="M51" i="1"/>
  <c r="O51" i="1"/>
  <c r="Q51" i="1"/>
  <c r="D51" i="1"/>
  <c r="D48" i="1"/>
  <c r="R51" i="1" l="1"/>
  <c r="T51" i="1" s="1"/>
  <c r="R48" i="1"/>
  <c r="T48" i="1" s="1"/>
  <c r="R44" i="1"/>
  <c r="R43" i="1"/>
  <c r="R42" i="1"/>
  <c r="R41" i="1"/>
  <c r="R40" i="1"/>
  <c r="R39" i="1"/>
  <c r="R29" i="1"/>
  <c r="R38" i="1"/>
  <c r="R37" i="1"/>
  <c r="R36" i="1"/>
  <c r="R35" i="1"/>
  <c r="R25" i="1"/>
  <c r="R30" i="1"/>
  <c r="R34" i="1"/>
  <c r="R33" i="1"/>
  <c r="R32" i="1"/>
  <c r="R31" i="1"/>
  <c r="R28" i="1"/>
  <c r="R13" i="1" l="1"/>
  <c r="R12" i="1"/>
  <c r="R11" i="1"/>
  <c r="R9" i="1"/>
  <c r="R8" i="1"/>
  <c r="R7" i="1"/>
  <c r="R6" i="1"/>
  <c r="R5" i="1"/>
  <c r="R27" i="1" l="1"/>
  <c r="R26" i="1"/>
  <c r="R23" i="1"/>
  <c r="R22" i="1"/>
  <c r="R21" i="1"/>
  <c r="R20" i="1"/>
  <c r="R19" i="1"/>
  <c r="R18" i="1"/>
  <c r="R17" i="1"/>
  <c r="R16" i="1"/>
  <c r="R15" i="1"/>
  <c r="R45" i="1" s="1"/>
</calcChain>
</file>

<file path=xl/sharedStrings.xml><?xml version="1.0" encoding="utf-8"?>
<sst xmlns="http://schemas.openxmlformats.org/spreadsheetml/2006/main" count="107" uniqueCount="28">
  <si>
    <t>Date</t>
  </si>
  <si>
    <t>Shift</t>
  </si>
  <si>
    <t>Location</t>
  </si>
  <si>
    <t>AM</t>
  </si>
  <si>
    <t>A</t>
  </si>
  <si>
    <t>B</t>
  </si>
  <si>
    <t>C</t>
  </si>
  <si>
    <t>D</t>
  </si>
  <si>
    <t>E</t>
  </si>
  <si>
    <t>PM</t>
  </si>
  <si>
    <t>Size of Dog Group</t>
  </si>
  <si>
    <t>Dogs/Group</t>
  </si>
  <si>
    <t>Number of Dog Groups by Group Size</t>
  </si>
  <si>
    <t>Dogs</t>
  </si>
  <si>
    <t>Weekday Groups</t>
  </si>
  <si>
    <t>Weekend Groups</t>
  </si>
  <si>
    <t>&gt;10</t>
  </si>
  <si>
    <t>%</t>
  </si>
  <si>
    <t>Weekday</t>
  </si>
  <si>
    <t>Weekend</t>
  </si>
  <si>
    <t>Weekday Dogs</t>
  </si>
  <si>
    <t>Weekend Dogs</t>
  </si>
  <si>
    <t>Percent</t>
  </si>
  <si>
    <t>Group Size</t>
  </si>
  <si>
    <t>Number of dogs (weekday)</t>
  </si>
  <si>
    <t>Number of dogs (weekend)</t>
  </si>
  <si>
    <t>Percentage of dogs (weekday)</t>
  </si>
  <si>
    <t>Percentage of dogs (weekend)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</si>
</sst>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2" xfId="0" applyFont="1" applyFill="1" applyBorder="1"/>
    <xf numFmtId="0" fontId="1" fillId="2" borderId="0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4" fontId="0" fillId="0" borderId="9" xfId="1" applyNumberFormat="1" applyFont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/>
    </xf>
    <xf numFmtId="165" fontId="0" fillId="0" borderId="0" xfId="0" applyNumberFormat="1" applyBorder="1"/>
    <xf numFmtId="0" fontId="0" fillId="0" borderId="0" xfId="0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7" xfId="2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4" fillId="2" borderId="0" xfId="0" applyFont="1" applyFill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/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6" fontId="0" fillId="0" borderId="0" xfId="2" applyNumberFormat="1" applyFont="1" applyAlignment="1">
      <alignment horizontal="right"/>
    </xf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Thursday/Friday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Graphs!$C$5:$P$5</c:f>
              <c:numCache>
                <c:formatCode>0.0%</c:formatCode>
                <c:ptCount val="14"/>
                <c:pt idx="0">
                  <c:v>0.23787167449139279</c:v>
                </c:pt>
                <c:pt idx="1">
                  <c:v>0.14084507042253522</c:v>
                </c:pt>
                <c:pt idx="2">
                  <c:v>8.6384976525821597E-2</c:v>
                </c:pt>
                <c:pt idx="3">
                  <c:v>3.5054773082942095E-2</c:v>
                </c:pt>
                <c:pt idx="4">
                  <c:v>6.729264475743349E-2</c:v>
                </c:pt>
                <c:pt idx="5">
                  <c:v>8.4507042253521125E-2</c:v>
                </c:pt>
                <c:pt idx="6">
                  <c:v>8.3255086071987477E-2</c:v>
                </c:pt>
                <c:pt idx="7">
                  <c:v>7.010954616588419E-2</c:v>
                </c:pt>
                <c:pt idx="8">
                  <c:v>3.9436619718309862E-2</c:v>
                </c:pt>
                <c:pt idx="9">
                  <c:v>9.3896713615023469E-2</c:v>
                </c:pt>
                <c:pt idx="10">
                  <c:v>3.7871674491392802E-2</c:v>
                </c:pt>
                <c:pt idx="11">
                  <c:v>1.5023474178403756E-2</c:v>
                </c:pt>
                <c:pt idx="12">
                  <c:v>4.0688575899843508E-3</c:v>
                </c:pt>
                <c:pt idx="13">
                  <c:v>4.3818466353677619E-3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41984"/>
        <c:axId val="77644160"/>
      </c:barChart>
      <c:catAx>
        <c:axId val="7764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Size of Dog Group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77644160"/>
        <c:crosses val="autoZero"/>
        <c:auto val="1"/>
        <c:lblAlgn val="ctr"/>
        <c:lblOffset val="100"/>
        <c:noMultiLvlLbl val="0"/>
      </c:catAx>
      <c:valAx>
        <c:axId val="77644160"/>
        <c:scaling>
          <c:orientation val="minMax"/>
          <c:max val="0.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  <a:r>
                  <a:rPr lang="en-US" baseline="0"/>
                  <a:t> </a:t>
                </a:r>
                <a:r>
                  <a:rPr lang="en-US"/>
                  <a:t>of Dogs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77641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 baseline="0"/>
              <a:t>Saturday/Sunday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Graphs!$C$6:$P$6</c:f>
              <c:numCache>
                <c:formatCode>0.0%</c:formatCode>
                <c:ptCount val="14"/>
                <c:pt idx="0">
                  <c:v>0.53977968176254587</c:v>
                </c:pt>
                <c:pt idx="1">
                  <c:v>0.23561811505507957</c:v>
                </c:pt>
                <c:pt idx="2">
                  <c:v>0.10097919216646267</c:v>
                </c:pt>
                <c:pt idx="3">
                  <c:v>5.1407588739290085E-2</c:v>
                </c:pt>
                <c:pt idx="4">
                  <c:v>2.6009791921664627E-2</c:v>
                </c:pt>
                <c:pt idx="5">
                  <c:v>1.4687882496940025E-2</c:v>
                </c:pt>
                <c:pt idx="6">
                  <c:v>4.2839657282741734E-3</c:v>
                </c:pt>
                <c:pt idx="7">
                  <c:v>7.3439412484700125E-3</c:v>
                </c:pt>
                <c:pt idx="8">
                  <c:v>2.7539779681762548E-3</c:v>
                </c:pt>
                <c:pt idx="9">
                  <c:v>6.1199510403916772E-3</c:v>
                </c:pt>
                <c:pt idx="10">
                  <c:v>3.3659730722154224E-3</c:v>
                </c:pt>
                <c:pt idx="11">
                  <c:v>3.6719706242350062E-3</c:v>
                </c:pt>
                <c:pt idx="12">
                  <c:v>3.97796817625459E-3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51040"/>
        <c:axId val="81352960"/>
      </c:barChart>
      <c:catAx>
        <c:axId val="8135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Size of Dog Group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81352960"/>
        <c:crosses val="autoZero"/>
        <c:auto val="1"/>
        <c:lblAlgn val="ctr"/>
        <c:lblOffset val="100"/>
        <c:noMultiLvlLbl val="0"/>
      </c:catAx>
      <c:valAx>
        <c:axId val="81352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of Dogs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81351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Thursday/Friday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Graphs!$C$3:$P$3</c:f>
              <c:numCache>
                <c:formatCode>General</c:formatCode>
                <c:ptCount val="14"/>
                <c:pt idx="0">
                  <c:v>760</c:v>
                </c:pt>
                <c:pt idx="1">
                  <c:v>450</c:v>
                </c:pt>
                <c:pt idx="2">
                  <c:v>276</c:v>
                </c:pt>
                <c:pt idx="3">
                  <c:v>112</c:v>
                </c:pt>
                <c:pt idx="4">
                  <c:v>215</c:v>
                </c:pt>
                <c:pt idx="5">
                  <c:v>270</c:v>
                </c:pt>
                <c:pt idx="6">
                  <c:v>266</c:v>
                </c:pt>
                <c:pt idx="7">
                  <c:v>224</c:v>
                </c:pt>
                <c:pt idx="8">
                  <c:v>126</c:v>
                </c:pt>
                <c:pt idx="9">
                  <c:v>300</c:v>
                </c:pt>
                <c:pt idx="10">
                  <c:v>121</c:v>
                </c:pt>
                <c:pt idx="11">
                  <c:v>48</c:v>
                </c:pt>
                <c:pt idx="12">
                  <c:v>13</c:v>
                </c:pt>
                <c:pt idx="13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77536"/>
        <c:axId val="81383808"/>
      </c:barChart>
      <c:catAx>
        <c:axId val="8137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Size of Dog Group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81383808"/>
        <c:crosses val="autoZero"/>
        <c:auto val="1"/>
        <c:lblAlgn val="ctr"/>
        <c:lblOffset val="100"/>
        <c:noMultiLvlLbl val="0"/>
      </c:catAx>
      <c:valAx>
        <c:axId val="813838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Number </a:t>
                </a:r>
                <a:r>
                  <a:rPr lang="en-US"/>
                  <a:t>of Dogs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377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 baseline="0"/>
              <a:t>Saturday/Sunday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Graphs!$C$4:$P$4</c:f>
              <c:numCache>
                <c:formatCode>0</c:formatCode>
                <c:ptCount val="14"/>
                <c:pt idx="0">
                  <c:v>1764</c:v>
                </c:pt>
                <c:pt idx="1">
                  <c:v>770</c:v>
                </c:pt>
                <c:pt idx="2">
                  <c:v>330</c:v>
                </c:pt>
                <c:pt idx="3">
                  <c:v>168</c:v>
                </c:pt>
                <c:pt idx="4">
                  <c:v>85</c:v>
                </c:pt>
                <c:pt idx="5">
                  <c:v>48</c:v>
                </c:pt>
                <c:pt idx="6">
                  <c:v>14</c:v>
                </c:pt>
                <c:pt idx="7">
                  <c:v>24</c:v>
                </c:pt>
                <c:pt idx="8">
                  <c:v>9</c:v>
                </c:pt>
                <c:pt idx="9">
                  <c:v>20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05696"/>
        <c:axId val="81807616"/>
      </c:barChart>
      <c:catAx>
        <c:axId val="8180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Size of Dog Group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81807616"/>
        <c:crosses val="autoZero"/>
        <c:auto val="1"/>
        <c:lblAlgn val="ctr"/>
        <c:lblOffset val="100"/>
        <c:noMultiLvlLbl val="0"/>
      </c:catAx>
      <c:valAx>
        <c:axId val="81807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Dogs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1805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123825</xdr:rowOff>
    </xdr:from>
    <xdr:to>
      <xdr:col>8</xdr:col>
      <xdr:colOff>333375</xdr:colOff>
      <xdr:row>22</xdr:row>
      <xdr:rowOff>123825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23</xdr:row>
      <xdr:rowOff>123825</xdr:rowOff>
    </xdr:from>
    <xdr:to>
      <xdr:col>8</xdr:col>
      <xdr:colOff>352425</xdr:colOff>
      <xdr:row>38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8</xdr:row>
      <xdr:rowOff>0</xdr:rowOff>
    </xdr:from>
    <xdr:to>
      <xdr:col>17</xdr:col>
      <xdr:colOff>304800</xdr:colOff>
      <xdr:row>23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19050</xdr:colOff>
      <xdr:row>24</xdr:row>
      <xdr:rowOff>0</xdr:rowOff>
    </xdr:from>
    <xdr:to>
      <xdr:col>17</xdr:col>
      <xdr:colOff>323850</xdr:colOff>
      <xdr:row>39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69"/>
  <sheetViews>
    <sheetView showGridLines="0" tabSelected="1" zoomScale="70" zoomScaleNormal="7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T48" sqref="T48"/>
    </sheetView>
  </sheetViews>
  <sheetFormatPr defaultColWidth="5.6640625" defaultRowHeight="14.4" x14ac:dyDescent="0.3"/>
  <cols>
    <col min="1" max="1" width="11.5546875" customWidth="1"/>
    <col min="2" max="2" width="9.33203125" style="1" customWidth="1"/>
    <col min="3" max="17" width="9.6640625" style="1" customWidth="1"/>
    <col min="18" max="18" width="9.6640625" style="10" customWidth="1"/>
    <col min="19" max="19" width="0" style="11" hidden="1" customWidth="1"/>
    <col min="20" max="83" width="5.6640625" style="11"/>
  </cols>
  <sheetData>
    <row r="1" spans="1:83" s="44" customFormat="1" ht="21" x14ac:dyDescent="0.4">
      <c r="A1" s="40" t="s">
        <v>12</v>
      </c>
      <c r="B1" s="58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1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</row>
    <row r="2" spans="1:83" s="17" customFormat="1" ht="13.8" customHeight="1" x14ac:dyDescent="0.3">
      <c r="A2" s="52" t="s">
        <v>0</v>
      </c>
      <c r="B2" s="52" t="s">
        <v>1</v>
      </c>
      <c r="C2" s="53" t="s">
        <v>2</v>
      </c>
      <c r="D2" s="54" t="s">
        <v>10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  <c r="R2" s="23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</row>
    <row r="3" spans="1:83" s="18" customFormat="1" ht="19.8" customHeight="1" x14ac:dyDescent="0.3">
      <c r="A3" s="48"/>
      <c r="B3" s="48"/>
      <c r="C3" s="50"/>
      <c r="D3" s="45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7"/>
      <c r="R3" s="23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</row>
    <row r="4" spans="1:83" s="19" customFormat="1" ht="15" thickBot="1" x14ac:dyDescent="0.35">
      <c r="A4" s="49"/>
      <c r="B4" s="49"/>
      <c r="C4" s="51"/>
      <c r="D4" s="39">
        <v>1</v>
      </c>
      <c r="E4" s="39">
        <v>2</v>
      </c>
      <c r="F4" s="39">
        <v>3</v>
      </c>
      <c r="G4" s="39">
        <v>4</v>
      </c>
      <c r="H4" s="39">
        <v>5</v>
      </c>
      <c r="I4" s="39">
        <v>6</v>
      </c>
      <c r="J4" s="39">
        <v>7</v>
      </c>
      <c r="K4" s="39">
        <v>8</v>
      </c>
      <c r="L4" s="39">
        <v>9</v>
      </c>
      <c r="M4" s="39">
        <v>10</v>
      </c>
      <c r="N4" s="39">
        <v>11</v>
      </c>
      <c r="O4" s="39">
        <v>12</v>
      </c>
      <c r="P4" s="39">
        <v>13</v>
      </c>
      <c r="Q4" s="57">
        <v>14</v>
      </c>
      <c r="R4" s="21" t="s">
        <v>13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</row>
    <row r="5" spans="1:83" x14ac:dyDescent="0.3">
      <c r="A5" s="2">
        <v>40773</v>
      </c>
      <c r="B5" s="1" t="s">
        <v>3</v>
      </c>
      <c r="C5" s="12" t="s">
        <v>4</v>
      </c>
      <c r="D5" s="10">
        <v>62</v>
      </c>
      <c r="E5" s="24">
        <v>24</v>
      </c>
      <c r="F5" s="10">
        <v>12</v>
      </c>
      <c r="G5" s="10">
        <v>2</v>
      </c>
      <c r="H5" s="10">
        <v>1</v>
      </c>
      <c r="I5" s="10">
        <v>1</v>
      </c>
      <c r="J5" s="10">
        <v>0</v>
      </c>
      <c r="K5" s="10">
        <v>2</v>
      </c>
      <c r="L5" s="10">
        <v>1</v>
      </c>
      <c r="M5" s="10">
        <v>1</v>
      </c>
      <c r="N5" s="10">
        <v>0</v>
      </c>
      <c r="O5" s="10">
        <v>0</v>
      </c>
      <c r="P5" s="10">
        <v>0</v>
      </c>
      <c r="Q5" s="10">
        <v>0</v>
      </c>
      <c r="R5" s="25">
        <f t="shared" ref="R5:R13" si="0">SUMPRODUCT($D$4:$Q$4,D5:Q5)</f>
        <v>200</v>
      </c>
      <c r="S5" s="11">
        <v>200</v>
      </c>
    </row>
    <row r="6" spans="1:83" x14ac:dyDescent="0.3">
      <c r="A6" s="2">
        <v>40773</v>
      </c>
      <c r="B6" s="1" t="s">
        <v>3</v>
      </c>
      <c r="C6" s="12" t="s">
        <v>5</v>
      </c>
      <c r="D6" s="10">
        <v>69</v>
      </c>
      <c r="E6" s="10">
        <v>24</v>
      </c>
      <c r="F6" s="10">
        <v>11</v>
      </c>
      <c r="G6" s="10">
        <v>6</v>
      </c>
      <c r="H6" s="10">
        <v>9</v>
      </c>
      <c r="I6" s="10">
        <v>5</v>
      </c>
      <c r="J6" s="10">
        <v>6</v>
      </c>
      <c r="K6" s="10">
        <v>3</v>
      </c>
      <c r="L6" s="10">
        <v>1</v>
      </c>
      <c r="M6" s="10">
        <v>3</v>
      </c>
      <c r="N6" s="10">
        <v>1</v>
      </c>
      <c r="O6" s="10">
        <v>0</v>
      </c>
      <c r="P6" s="10">
        <v>0</v>
      </c>
      <c r="Q6" s="10">
        <v>0</v>
      </c>
      <c r="R6" s="25">
        <f t="shared" si="0"/>
        <v>365</v>
      </c>
      <c r="S6" s="11">
        <v>365</v>
      </c>
    </row>
    <row r="7" spans="1:83" x14ac:dyDescent="0.3">
      <c r="A7" s="2">
        <v>40773</v>
      </c>
      <c r="B7" s="1" t="s">
        <v>3</v>
      </c>
      <c r="C7" s="12" t="s">
        <v>6</v>
      </c>
      <c r="D7" s="10">
        <v>4</v>
      </c>
      <c r="E7" s="10">
        <v>8</v>
      </c>
      <c r="F7" s="10">
        <v>3</v>
      </c>
      <c r="G7" s="10">
        <v>0</v>
      </c>
      <c r="H7" s="10">
        <v>2</v>
      </c>
      <c r="I7" s="10">
        <v>2</v>
      </c>
      <c r="J7" s="10">
        <v>4</v>
      </c>
      <c r="K7" s="10">
        <v>1</v>
      </c>
      <c r="L7" s="10">
        <v>0</v>
      </c>
      <c r="M7" s="10">
        <v>4</v>
      </c>
      <c r="N7" s="10">
        <v>1</v>
      </c>
      <c r="O7" s="10">
        <v>0</v>
      </c>
      <c r="P7" s="10">
        <v>0</v>
      </c>
      <c r="Q7" s="10">
        <v>1</v>
      </c>
      <c r="R7" s="25">
        <f t="shared" si="0"/>
        <v>152</v>
      </c>
      <c r="S7" s="11">
        <v>152</v>
      </c>
    </row>
    <row r="8" spans="1:83" x14ac:dyDescent="0.3">
      <c r="A8" s="2">
        <v>40773</v>
      </c>
      <c r="B8" s="1" t="s">
        <v>3</v>
      </c>
      <c r="C8" s="12" t="s">
        <v>7</v>
      </c>
      <c r="D8" s="10">
        <v>40</v>
      </c>
      <c r="E8" s="10">
        <v>6</v>
      </c>
      <c r="F8" s="10">
        <v>2</v>
      </c>
      <c r="G8" s="10">
        <v>1</v>
      </c>
      <c r="H8" s="10">
        <v>1</v>
      </c>
      <c r="I8" s="10">
        <v>1</v>
      </c>
      <c r="J8" s="10">
        <v>0</v>
      </c>
      <c r="K8" s="10">
        <v>0</v>
      </c>
      <c r="L8" s="10">
        <v>0</v>
      </c>
      <c r="M8" s="10">
        <v>1</v>
      </c>
      <c r="N8" s="10">
        <v>0</v>
      </c>
      <c r="O8" s="10">
        <v>0</v>
      </c>
      <c r="P8" s="10">
        <v>0</v>
      </c>
      <c r="Q8" s="10">
        <v>0</v>
      </c>
      <c r="R8" s="25">
        <f t="shared" si="0"/>
        <v>83</v>
      </c>
      <c r="S8" s="11">
        <v>83</v>
      </c>
    </row>
    <row r="9" spans="1:83" s="3" customFormat="1" x14ac:dyDescent="0.3">
      <c r="A9" s="5">
        <v>40773</v>
      </c>
      <c r="B9" s="4" t="s">
        <v>3</v>
      </c>
      <c r="C9" s="13" t="s">
        <v>8</v>
      </c>
      <c r="D9" s="4">
        <v>15</v>
      </c>
      <c r="E9" s="4">
        <v>5</v>
      </c>
      <c r="F9" s="4">
        <v>3</v>
      </c>
      <c r="G9" s="4">
        <v>1</v>
      </c>
      <c r="H9" s="4">
        <v>1</v>
      </c>
      <c r="I9" s="4">
        <v>5</v>
      </c>
      <c r="J9" s="4">
        <v>2</v>
      </c>
      <c r="K9" s="4">
        <v>0</v>
      </c>
      <c r="L9" s="4">
        <v>1</v>
      </c>
      <c r="M9" s="4">
        <v>1</v>
      </c>
      <c r="N9" s="4">
        <v>0</v>
      </c>
      <c r="O9" s="4">
        <v>0</v>
      </c>
      <c r="P9" s="4">
        <v>0</v>
      </c>
      <c r="Q9" s="4">
        <v>0</v>
      </c>
      <c r="R9" s="26">
        <f t="shared" si="0"/>
        <v>106</v>
      </c>
      <c r="S9" s="11">
        <v>105</v>
      </c>
      <c r="T9" s="11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</row>
    <row r="10" spans="1:83" x14ac:dyDescent="0.3">
      <c r="A10" s="2">
        <v>40773</v>
      </c>
      <c r="B10" s="1" t="s">
        <v>9</v>
      </c>
      <c r="C10" s="12" t="s">
        <v>4</v>
      </c>
      <c r="D10" s="10">
        <v>80</v>
      </c>
      <c r="E10" s="10">
        <v>20</v>
      </c>
      <c r="F10" s="10">
        <v>6</v>
      </c>
      <c r="G10" s="10">
        <v>1</v>
      </c>
      <c r="H10" s="10">
        <v>1</v>
      </c>
      <c r="I10" s="10">
        <v>1</v>
      </c>
      <c r="J10" s="10">
        <v>0</v>
      </c>
      <c r="K10" s="10">
        <v>2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25">
        <f t="shared" si="0"/>
        <v>169</v>
      </c>
      <c r="S10" s="11">
        <v>169</v>
      </c>
    </row>
    <row r="11" spans="1:83" x14ac:dyDescent="0.3">
      <c r="A11" s="2">
        <v>40773</v>
      </c>
      <c r="B11" s="1" t="s">
        <v>9</v>
      </c>
      <c r="C11" s="12" t="s">
        <v>5</v>
      </c>
      <c r="D11" s="10">
        <v>78</v>
      </c>
      <c r="E11" s="10">
        <v>16</v>
      </c>
      <c r="F11" s="10">
        <v>8</v>
      </c>
      <c r="G11" s="10">
        <v>1</v>
      </c>
      <c r="H11" s="10">
        <v>3</v>
      </c>
      <c r="I11" s="10">
        <v>2</v>
      </c>
      <c r="J11" s="10">
        <v>2</v>
      </c>
      <c r="K11" s="10">
        <v>1</v>
      </c>
      <c r="L11" s="10">
        <v>2</v>
      </c>
      <c r="M11" s="10">
        <v>3</v>
      </c>
      <c r="N11" s="10">
        <v>2</v>
      </c>
      <c r="O11" s="10">
        <v>1</v>
      </c>
      <c r="P11" s="10">
        <v>0</v>
      </c>
      <c r="Q11" s="10">
        <v>0</v>
      </c>
      <c r="R11" s="25">
        <f t="shared" si="0"/>
        <v>269</v>
      </c>
      <c r="S11" s="11">
        <v>269</v>
      </c>
      <c r="T11" s="10"/>
    </row>
    <row r="12" spans="1:83" x14ac:dyDescent="0.3">
      <c r="A12" s="2">
        <v>40773</v>
      </c>
      <c r="B12" s="1" t="s">
        <v>9</v>
      </c>
      <c r="C12" s="12" t="s">
        <v>6</v>
      </c>
      <c r="D12" s="10">
        <v>9</v>
      </c>
      <c r="E12" s="10">
        <v>2</v>
      </c>
      <c r="F12" s="10">
        <v>2</v>
      </c>
      <c r="G12" s="10">
        <v>0</v>
      </c>
      <c r="H12" s="10">
        <v>3</v>
      </c>
      <c r="I12" s="10">
        <v>6</v>
      </c>
      <c r="J12" s="10">
        <v>5</v>
      </c>
      <c r="K12" s="10">
        <v>1</v>
      </c>
      <c r="L12" s="10">
        <v>1</v>
      </c>
      <c r="M12" s="10">
        <v>5</v>
      </c>
      <c r="N12" s="10">
        <v>1</v>
      </c>
      <c r="O12" s="10">
        <v>2</v>
      </c>
      <c r="P12" s="10">
        <v>0</v>
      </c>
      <c r="Q12" s="10">
        <v>0</v>
      </c>
      <c r="R12" s="25">
        <f t="shared" si="0"/>
        <v>207</v>
      </c>
      <c r="S12" s="11">
        <v>207</v>
      </c>
    </row>
    <row r="13" spans="1:83" x14ac:dyDescent="0.3">
      <c r="A13" s="2">
        <v>40773</v>
      </c>
      <c r="B13" s="1" t="s">
        <v>9</v>
      </c>
      <c r="C13" s="12" t="s">
        <v>7</v>
      </c>
      <c r="D13" s="10">
        <v>40</v>
      </c>
      <c r="E13" s="10">
        <v>9</v>
      </c>
      <c r="F13" s="10">
        <v>4</v>
      </c>
      <c r="G13" s="10">
        <v>1</v>
      </c>
      <c r="H13" s="10">
        <v>0</v>
      </c>
      <c r="I13" s="10">
        <v>0</v>
      </c>
      <c r="J13" s="10">
        <v>1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25">
        <f t="shared" si="0"/>
        <v>81</v>
      </c>
      <c r="S13" s="11">
        <v>81</v>
      </c>
    </row>
    <row r="14" spans="1:83" s="8" customFormat="1" ht="15" thickBot="1" x14ac:dyDescent="0.35">
      <c r="A14" s="6">
        <v>40773</v>
      </c>
      <c r="B14" s="7" t="s">
        <v>9</v>
      </c>
      <c r="C14" s="14" t="s">
        <v>8</v>
      </c>
      <c r="D14" s="7">
        <v>10</v>
      </c>
      <c r="E14" s="7">
        <v>6</v>
      </c>
      <c r="F14" s="7">
        <v>3</v>
      </c>
      <c r="G14" s="7">
        <v>0</v>
      </c>
      <c r="H14" s="7">
        <v>2</v>
      </c>
      <c r="I14" s="7">
        <v>5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27">
        <f>SUMPRODUCT(D$4:Q$4,D14:Q14)</f>
        <v>71</v>
      </c>
      <c r="S14" s="11">
        <v>71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</row>
    <row r="15" spans="1:83" x14ac:dyDescent="0.3">
      <c r="A15" s="2">
        <v>40774</v>
      </c>
      <c r="B15" s="1" t="s">
        <v>3</v>
      </c>
      <c r="C15" s="12" t="s">
        <v>4</v>
      </c>
      <c r="D15" s="10">
        <v>49</v>
      </c>
      <c r="E15" s="10">
        <v>14</v>
      </c>
      <c r="F15" s="10">
        <v>7</v>
      </c>
      <c r="G15" s="10">
        <v>2</v>
      </c>
      <c r="H15" s="10">
        <v>2</v>
      </c>
      <c r="I15" s="10">
        <v>1</v>
      </c>
      <c r="J15" s="10">
        <v>1</v>
      </c>
      <c r="K15" s="10">
        <v>2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25">
        <f>SUMPRODUCT(D4:Q4,D15:Q15)</f>
        <v>145</v>
      </c>
      <c r="S15" s="11">
        <v>146</v>
      </c>
    </row>
    <row r="16" spans="1:83" ht="14.4" customHeight="1" x14ac:dyDescent="0.3">
      <c r="A16" s="2">
        <v>40774</v>
      </c>
      <c r="B16" s="1" t="s">
        <v>3</v>
      </c>
      <c r="C16" s="12" t="s">
        <v>5</v>
      </c>
      <c r="D16" s="10">
        <v>76</v>
      </c>
      <c r="E16" s="10">
        <v>33</v>
      </c>
      <c r="F16" s="10">
        <v>8</v>
      </c>
      <c r="G16" s="10">
        <v>4</v>
      </c>
      <c r="H16" s="10">
        <v>3</v>
      </c>
      <c r="I16" s="10">
        <v>2</v>
      </c>
      <c r="J16" s="10">
        <v>5</v>
      </c>
      <c r="K16" s="10">
        <v>6</v>
      </c>
      <c r="L16" s="10">
        <v>1</v>
      </c>
      <c r="M16" s="10">
        <v>1</v>
      </c>
      <c r="N16" s="10">
        <v>2</v>
      </c>
      <c r="O16" s="10">
        <v>0</v>
      </c>
      <c r="P16" s="10">
        <v>0</v>
      </c>
      <c r="Q16" s="10">
        <v>0</v>
      </c>
      <c r="R16" s="25">
        <f>SUMPRODUCT(D4:Q4,D16:Q16)</f>
        <v>333</v>
      </c>
      <c r="S16" s="11">
        <v>333</v>
      </c>
    </row>
    <row r="17" spans="1:83" x14ac:dyDescent="0.3">
      <c r="A17" s="2">
        <v>40774</v>
      </c>
      <c r="B17" s="1" t="s">
        <v>3</v>
      </c>
      <c r="C17" s="12" t="s">
        <v>6</v>
      </c>
      <c r="D17" s="10">
        <v>8</v>
      </c>
      <c r="E17" s="10">
        <v>6</v>
      </c>
      <c r="F17" s="10">
        <v>1</v>
      </c>
      <c r="G17" s="10">
        <v>0</v>
      </c>
      <c r="H17" s="10">
        <v>2</v>
      </c>
      <c r="I17" s="10">
        <v>1</v>
      </c>
      <c r="J17" s="10">
        <v>1</v>
      </c>
      <c r="K17" s="10">
        <v>5</v>
      </c>
      <c r="L17" s="10">
        <v>4</v>
      </c>
      <c r="M17" s="10">
        <v>7</v>
      </c>
      <c r="N17" s="10">
        <v>4</v>
      </c>
      <c r="O17" s="10">
        <v>0</v>
      </c>
      <c r="P17" s="10">
        <v>0</v>
      </c>
      <c r="Q17" s="10">
        <v>0</v>
      </c>
      <c r="R17" s="25">
        <f>SUMPRODUCT(D4:Q4,D17:Q17)</f>
        <v>236</v>
      </c>
      <c r="S17" s="11">
        <v>231</v>
      </c>
    </row>
    <row r="18" spans="1:83" x14ac:dyDescent="0.3">
      <c r="A18" s="2">
        <v>40774</v>
      </c>
      <c r="B18" s="1" t="s">
        <v>3</v>
      </c>
      <c r="C18" s="12" t="s">
        <v>7</v>
      </c>
      <c r="D18" s="10">
        <v>46</v>
      </c>
      <c r="E18" s="10">
        <v>10</v>
      </c>
      <c r="F18" s="10">
        <v>3</v>
      </c>
      <c r="G18" s="10">
        <v>0</v>
      </c>
      <c r="H18" s="10">
        <v>2</v>
      </c>
      <c r="I18" s="10">
        <v>0</v>
      </c>
      <c r="J18" s="10">
        <v>3</v>
      </c>
      <c r="K18" s="10">
        <v>0</v>
      </c>
      <c r="L18" s="10">
        <v>1</v>
      </c>
      <c r="M18" s="10">
        <v>3</v>
      </c>
      <c r="N18" s="10">
        <v>0</v>
      </c>
      <c r="O18" s="10">
        <v>0</v>
      </c>
      <c r="P18" s="10">
        <v>0</v>
      </c>
      <c r="Q18" s="10">
        <v>0</v>
      </c>
      <c r="R18" s="25">
        <f>SUMPRODUCT(D4:Q4,D18:Q18)</f>
        <v>145</v>
      </c>
      <c r="S18" s="11">
        <v>145</v>
      </c>
    </row>
    <row r="19" spans="1:83" s="3" customFormat="1" x14ac:dyDescent="0.3">
      <c r="A19" s="5">
        <v>40774</v>
      </c>
      <c r="B19" s="4" t="s">
        <v>3</v>
      </c>
      <c r="C19" s="13" t="s">
        <v>8</v>
      </c>
      <c r="D19" s="4">
        <v>8</v>
      </c>
      <c r="E19" s="4">
        <v>6</v>
      </c>
      <c r="F19" s="4">
        <v>3</v>
      </c>
      <c r="G19" s="4">
        <v>2</v>
      </c>
      <c r="H19" s="4">
        <v>0</v>
      </c>
      <c r="I19" s="4">
        <v>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26">
        <f>SUMPRODUCT(D4:Q4,D19:Q19)</f>
        <v>43</v>
      </c>
      <c r="S19" s="11">
        <v>43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</row>
    <row r="20" spans="1:83" x14ac:dyDescent="0.3">
      <c r="A20" s="2">
        <v>40774</v>
      </c>
      <c r="B20" s="1" t="s">
        <v>9</v>
      </c>
      <c r="C20" s="12" t="s">
        <v>4</v>
      </c>
      <c r="D20" s="10">
        <v>94</v>
      </c>
      <c r="E20" s="10">
        <v>12</v>
      </c>
      <c r="F20" s="10">
        <v>4</v>
      </c>
      <c r="G20" s="10">
        <v>2</v>
      </c>
      <c r="H20" s="10">
        <v>2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25">
        <f>SUMPRODUCT(D4:Q4,D20:Q20)</f>
        <v>148</v>
      </c>
      <c r="S20" s="11">
        <v>148</v>
      </c>
    </row>
    <row r="21" spans="1:83" x14ac:dyDescent="0.3">
      <c r="A21" s="2">
        <v>40774</v>
      </c>
      <c r="B21" s="1" t="s">
        <v>9</v>
      </c>
      <c r="C21" s="12" t="s">
        <v>5</v>
      </c>
      <c r="D21" s="10">
        <v>32</v>
      </c>
      <c r="E21" s="10">
        <v>11</v>
      </c>
      <c r="F21" s="10">
        <v>4</v>
      </c>
      <c r="G21" s="10">
        <v>0</v>
      </c>
      <c r="H21" s="10">
        <v>5</v>
      </c>
      <c r="I21" s="10">
        <v>2</v>
      </c>
      <c r="J21" s="10">
        <v>2</v>
      </c>
      <c r="K21" s="10">
        <v>0</v>
      </c>
      <c r="L21" s="10">
        <v>1</v>
      </c>
      <c r="M21" s="10">
        <v>0</v>
      </c>
      <c r="N21" s="10">
        <v>0</v>
      </c>
      <c r="O21" s="10">
        <v>1</v>
      </c>
      <c r="P21" s="10">
        <v>0</v>
      </c>
      <c r="Q21" s="10">
        <v>0</v>
      </c>
      <c r="R21" s="25">
        <f>SUMPRODUCT(D4:Q4,D21:Q21)</f>
        <v>138</v>
      </c>
      <c r="S21" s="11">
        <v>138</v>
      </c>
    </row>
    <row r="22" spans="1:83" x14ac:dyDescent="0.3">
      <c r="A22" s="2">
        <v>40774</v>
      </c>
      <c r="B22" s="1" t="s">
        <v>9</v>
      </c>
      <c r="C22" s="12" t="s">
        <v>6</v>
      </c>
      <c r="D22" s="10">
        <v>7</v>
      </c>
      <c r="E22" s="10">
        <v>3</v>
      </c>
      <c r="F22" s="10">
        <v>4</v>
      </c>
      <c r="G22" s="10">
        <v>1</v>
      </c>
      <c r="H22" s="10">
        <v>2</v>
      </c>
      <c r="I22" s="10">
        <v>4</v>
      </c>
      <c r="J22" s="10">
        <v>4</v>
      </c>
      <c r="K22" s="10">
        <v>4</v>
      </c>
      <c r="L22" s="10">
        <v>1</v>
      </c>
      <c r="M22" s="10">
        <v>1</v>
      </c>
      <c r="N22" s="10">
        <v>0</v>
      </c>
      <c r="O22" s="10">
        <v>0</v>
      </c>
      <c r="P22" s="10">
        <v>1</v>
      </c>
      <c r="Q22" s="10">
        <v>0</v>
      </c>
      <c r="R22" s="25">
        <f>SUMPRODUCT(D4:Q4,D22:Q22)</f>
        <v>155</v>
      </c>
      <c r="S22" s="11">
        <v>155</v>
      </c>
    </row>
    <row r="23" spans="1:83" s="11" customFormat="1" x14ac:dyDescent="0.3">
      <c r="A23" s="9">
        <v>40774</v>
      </c>
      <c r="B23" s="10" t="s">
        <v>9</v>
      </c>
      <c r="C23" s="12" t="s">
        <v>7</v>
      </c>
      <c r="D23" s="10">
        <v>24</v>
      </c>
      <c r="E23" s="10">
        <v>6</v>
      </c>
      <c r="F23" s="10">
        <v>1</v>
      </c>
      <c r="G23" s="10">
        <v>1</v>
      </c>
      <c r="H23" s="10">
        <v>1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25">
        <f>SUMPRODUCT(D4:Q4,D23:Q23)</f>
        <v>48</v>
      </c>
      <c r="S23" s="11">
        <v>48</v>
      </c>
    </row>
    <row r="24" spans="1:83" s="8" customFormat="1" ht="15" thickBot="1" x14ac:dyDescent="0.35">
      <c r="A24" s="6">
        <v>40774</v>
      </c>
      <c r="B24" s="7" t="s">
        <v>9</v>
      </c>
      <c r="C24" s="14" t="s">
        <v>8</v>
      </c>
      <c r="D24" s="7">
        <v>9</v>
      </c>
      <c r="E24" s="7">
        <v>4</v>
      </c>
      <c r="F24" s="7">
        <v>3</v>
      </c>
      <c r="G24" s="7">
        <v>3</v>
      </c>
      <c r="H24" s="7">
        <v>1</v>
      </c>
      <c r="I24" s="7">
        <v>6</v>
      </c>
      <c r="J24" s="7">
        <v>2</v>
      </c>
      <c r="K24" s="7">
        <v>1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27">
        <f>SUMPRODUCT(D$4:Q$4,D24:Q24)</f>
        <v>101</v>
      </c>
      <c r="S24" s="11">
        <v>101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</row>
    <row r="25" spans="1:83" x14ac:dyDescent="0.3">
      <c r="A25" s="2">
        <v>40775</v>
      </c>
      <c r="B25" s="1" t="s">
        <v>3</v>
      </c>
      <c r="C25" s="12" t="s">
        <v>4</v>
      </c>
      <c r="D25" s="10">
        <v>126</v>
      </c>
      <c r="E25" s="10">
        <v>46</v>
      </c>
      <c r="F25" s="10">
        <v>15</v>
      </c>
      <c r="G25" s="10">
        <v>4</v>
      </c>
      <c r="H25" s="10">
        <v>1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25">
        <f>SUMPRODUCT(D$4:Q$4,D25:Q25)</f>
        <v>284</v>
      </c>
      <c r="S25" s="11">
        <v>284</v>
      </c>
    </row>
    <row r="26" spans="1:83" x14ac:dyDescent="0.3">
      <c r="A26" s="2">
        <v>40775</v>
      </c>
      <c r="B26" s="1" t="s">
        <v>3</v>
      </c>
      <c r="C26" s="12" t="s">
        <v>5</v>
      </c>
      <c r="D26" s="10">
        <v>210</v>
      </c>
      <c r="E26" s="10">
        <v>44</v>
      </c>
      <c r="F26" s="10">
        <v>8</v>
      </c>
      <c r="G26" s="10">
        <v>2</v>
      </c>
      <c r="H26" s="10">
        <v>0</v>
      </c>
      <c r="I26" s="10">
        <v>1</v>
      </c>
      <c r="J26" s="10">
        <v>1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25">
        <f>SUMPRODUCT(D4:Q4,D26:Q26)</f>
        <v>343</v>
      </c>
      <c r="S26" s="11">
        <v>343</v>
      </c>
    </row>
    <row r="27" spans="1:83" x14ac:dyDescent="0.3">
      <c r="A27" s="2">
        <v>40775</v>
      </c>
      <c r="B27" s="1" t="s">
        <v>3</v>
      </c>
      <c r="C27" s="12" t="s">
        <v>6</v>
      </c>
      <c r="D27" s="10">
        <v>26</v>
      </c>
      <c r="E27" s="10">
        <v>9</v>
      </c>
      <c r="F27" s="10">
        <v>3</v>
      </c>
      <c r="G27" s="10">
        <v>1</v>
      </c>
      <c r="H27" s="10">
        <v>0</v>
      </c>
      <c r="I27" s="10">
        <v>1</v>
      </c>
      <c r="J27" s="10">
        <v>0</v>
      </c>
      <c r="K27" s="10">
        <v>1</v>
      </c>
      <c r="L27" s="10">
        <v>0</v>
      </c>
      <c r="M27" s="10">
        <v>1</v>
      </c>
      <c r="N27" s="10">
        <v>0</v>
      </c>
      <c r="O27" s="10">
        <v>0</v>
      </c>
      <c r="P27" s="10">
        <v>0</v>
      </c>
      <c r="Q27" s="10">
        <v>0</v>
      </c>
      <c r="R27" s="25">
        <f>SUMPRODUCT(D4:Q4,D27:Q27)</f>
        <v>81</v>
      </c>
      <c r="S27" s="11">
        <v>81</v>
      </c>
    </row>
    <row r="28" spans="1:83" x14ac:dyDescent="0.3">
      <c r="A28" s="2">
        <v>40775</v>
      </c>
      <c r="B28" s="1" t="s">
        <v>3</v>
      </c>
      <c r="C28" s="12" t="s">
        <v>7</v>
      </c>
      <c r="D28" s="10">
        <v>77</v>
      </c>
      <c r="E28" s="10">
        <v>20</v>
      </c>
      <c r="F28" s="10">
        <v>7</v>
      </c>
      <c r="G28" s="10">
        <v>0</v>
      </c>
      <c r="H28" s="10">
        <v>1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25">
        <f>SUMPRODUCT($D$4:$Q$4,D28:Q28)</f>
        <v>143</v>
      </c>
      <c r="S28" s="11">
        <v>143</v>
      </c>
    </row>
    <row r="29" spans="1:83" s="3" customFormat="1" x14ac:dyDescent="0.3">
      <c r="A29" s="5">
        <v>40775</v>
      </c>
      <c r="B29" s="4" t="s">
        <v>3</v>
      </c>
      <c r="C29" s="13" t="s">
        <v>8</v>
      </c>
      <c r="D29" s="4">
        <v>21</v>
      </c>
      <c r="E29" s="4">
        <v>5</v>
      </c>
      <c r="F29" s="4">
        <v>4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1</v>
      </c>
      <c r="N29" s="4">
        <v>1</v>
      </c>
      <c r="O29" s="4">
        <v>0</v>
      </c>
      <c r="P29" s="4">
        <v>0</v>
      </c>
      <c r="Q29" s="4">
        <v>0</v>
      </c>
      <c r="R29" s="26">
        <f>SUMPRODUCT(D$4:Q$4,D29:Q29)</f>
        <v>64</v>
      </c>
      <c r="S29" s="11">
        <v>64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</row>
    <row r="30" spans="1:83" x14ac:dyDescent="0.3">
      <c r="A30" s="2">
        <v>40775</v>
      </c>
      <c r="B30" s="1" t="s">
        <v>9</v>
      </c>
      <c r="C30" s="12" t="s">
        <v>4</v>
      </c>
      <c r="D30" s="10">
        <v>142</v>
      </c>
      <c r="E30" s="10">
        <v>18</v>
      </c>
      <c r="F30" s="10">
        <v>8</v>
      </c>
      <c r="G30" s="10">
        <v>5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25">
        <f>SUMPRODUCT(D$4:Q$4,D30:Q30)</f>
        <v>227</v>
      </c>
      <c r="S30" s="11">
        <v>227</v>
      </c>
    </row>
    <row r="31" spans="1:83" x14ac:dyDescent="0.3">
      <c r="A31" s="2">
        <v>40775</v>
      </c>
      <c r="B31" s="1" t="s">
        <v>9</v>
      </c>
      <c r="C31" s="12" t="s">
        <v>5</v>
      </c>
      <c r="D31" s="10">
        <v>144</v>
      </c>
      <c r="E31" s="10">
        <v>33</v>
      </c>
      <c r="F31" s="10">
        <v>8</v>
      </c>
      <c r="G31" s="10">
        <v>3</v>
      </c>
      <c r="H31" s="10">
        <v>2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25">
        <f>SUMPRODUCT($D$4:$Q$4,D31:Q31)</f>
        <v>256</v>
      </c>
      <c r="S31" s="11">
        <v>256</v>
      </c>
    </row>
    <row r="32" spans="1:83" x14ac:dyDescent="0.3">
      <c r="A32" s="2">
        <v>40775</v>
      </c>
      <c r="B32" s="1" t="s">
        <v>9</v>
      </c>
      <c r="C32" s="12" t="s">
        <v>6</v>
      </c>
      <c r="D32" s="10">
        <v>20</v>
      </c>
      <c r="E32" s="10">
        <v>6</v>
      </c>
      <c r="F32" s="10">
        <v>2</v>
      </c>
      <c r="G32" s="10">
        <v>1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25">
        <f>SUMPRODUCT($D$4:$Q$4,D32:Q32)</f>
        <v>47</v>
      </c>
      <c r="S32" s="11">
        <v>47</v>
      </c>
    </row>
    <row r="33" spans="1:83" s="11" customFormat="1" x14ac:dyDescent="0.3">
      <c r="A33" s="9">
        <v>40775</v>
      </c>
      <c r="B33" s="10" t="s">
        <v>9</v>
      </c>
      <c r="C33" s="12" t="s">
        <v>7</v>
      </c>
      <c r="D33" s="10">
        <v>72</v>
      </c>
      <c r="E33" s="10">
        <v>10</v>
      </c>
      <c r="F33" s="10">
        <v>3</v>
      </c>
      <c r="G33" s="10">
        <v>1</v>
      </c>
      <c r="H33" s="10">
        <v>1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25">
        <f>SUMPRODUCT($D$4:$Q$4,D33:Q33)</f>
        <v>110</v>
      </c>
      <c r="S33" s="11">
        <v>110</v>
      </c>
    </row>
    <row r="34" spans="1:83" s="8" customFormat="1" ht="15" thickBot="1" x14ac:dyDescent="0.35">
      <c r="A34" s="6">
        <v>40775</v>
      </c>
      <c r="B34" s="7" t="s">
        <v>9</v>
      </c>
      <c r="C34" s="14" t="s">
        <v>8</v>
      </c>
      <c r="D34" s="7">
        <v>31</v>
      </c>
      <c r="E34" s="7">
        <v>13</v>
      </c>
      <c r="F34" s="7">
        <v>5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27">
        <f>SUMPRODUCT(D$4:Q$4,D34:Q34)</f>
        <v>76</v>
      </c>
      <c r="S34" s="11">
        <v>73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</row>
    <row r="35" spans="1:83" x14ac:dyDescent="0.3">
      <c r="A35" s="2">
        <v>40776</v>
      </c>
      <c r="B35" s="1" t="s">
        <v>3</v>
      </c>
      <c r="C35" s="12" t="s">
        <v>4</v>
      </c>
      <c r="D35" s="10">
        <v>123</v>
      </c>
      <c r="E35" s="10">
        <v>43</v>
      </c>
      <c r="F35" s="10">
        <v>13</v>
      </c>
      <c r="G35" s="10">
        <v>2</v>
      </c>
      <c r="H35" s="10">
        <v>0</v>
      </c>
      <c r="I35" s="10">
        <v>0</v>
      </c>
      <c r="J35" s="10">
        <v>0</v>
      </c>
      <c r="K35" s="10">
        <v>0</v>
      </c>
      <c r="L35" s="10">
        <v>1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25">
        <f>SUMPRODUCT(D$4:Q$4,D35:Q35)</f>
        <v>265</v>
      </c>
      <c r="S35" s="11">
        <v>265</v>
      </c>
    </row>
    <row r="36" spans="1:83" x14ac:dyDescent="0.3">
      <c r="A36" s="2">
        <v>40776</v>
      </c>
      <c r="B36" s="1" t="s">
        <v>3</v>
      </c>
      <c r="C36" s="12" t="s">
        <v>5</v>
      </c>
      <c r="D36" s="10">
        <v>170</v>
      </c>
      <c r="E36" s="10">
        <v>35</v>
      </c>
      <c r="F36" s="10">
        <v>7</v>
      </c>
      <c r="G36" s="10">
        <v>6</v>
      </c>
      <c r="H36" s="10">
        <v>2</v>
      </c>
      <c r="I36" s="10">
        <v>2</v>
      </c>
      <c r="J36" s="10">
        <v>1</v>
      </c>
      <c r="K36" s="10">
        <v>1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25">
        <f>SUMPRODUCT($D$4:$Q$4,D36:Q36)</f>
        <v>322</v>
      </c>
      <c r="S36" s="11">
        <v>322</v>
      </c>
    </row>
    <row r="37" spans="1:83" x14ac:dyDescent="0.3">
      <c r="A37" s="2">
        <v>40776</v>
      </c>
      <c r="B37" s="1" t="s">
        <v>3</v>
      </c>
      <c r="C37" s="12" t="s">
        <v>6</v>
      </c>
      <c r="D37" s="10">
        <v>20</v>
      </c>
      <c r="E37" s="10">
        <v>10</v>
      </c>
      <c r="F37" s="10">
        <v>2</v>
      </c>
      <c r="G37" s="10">
        <v>1</v>
      </c>
      <c r="H37" s="10">
        <v>1</v>
      </c>
      <c r="I37" s="10">
        <v>2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10">
        <v>0</v>
      </c>
      <c r="Q37" s="10">
        <v>0</v>
      </c>
      <c r="R37" s="25">
        <f>SUMPRODUCT($D$4:$Q$4,D37:Q37)</f>
        <v>79</v>
      </c>
      <c r="S37" s="11">
        <v>79</v>
      </c>
    </row>
    <row r="38" spans="1:83" x14ac:dyDescent="0.3">
      <c r="A38" s="2">
        <v>40776</v>
      </c>
      <c r="B38" s="1" t="s">
        <v>3</v>
      </c>
      <c r="C38" s="12" t="s">
        <v>7</v>
      </c>
      <c r="D38" s="10">
        <v>89</v>
      </c>
      <c r="E38" s="10">
        <v>20</v>
      </c>
      <c r="F38" s="10">
        <v>7</v>
      </c>
      <c r="G38" s="10">
        <v>4</v>
      </c>
      <c r="H38" s="10">
        <v>2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25">
        <f>SUMPRODUCT($D$4:$Q$4,D38:Q38)</f>
        <v>176</v>
      </c>
      <c r="S38" s="11">
        <v>176</v>
      </c>
    </row>
    <row r="39" spans="1:83" s="3" customFormat="1" x14ac:dyDescent="0.3">
      <c r="A39" s="5">
        <v>40776</v>
      </c>
      <c r="B39" s="4" t="s">
        <v>3</v>
      </c>
      <c r="C39" s="13" t="s">
        <v>8</v>
      </c>
      <c r="D39" s="15">
        <v>26</v>
      </c>
      <c r="E39" s="4">
        <v>2</v>
      </c>
      <c r="F39" s="4">
        <v>4</v>
      </c>
      <c r="G39" s="4">
        <v>3</v>
      </c>
      <c r="H39" s="4">
        <v>1</v>
      </c>
      <c r="I39" s="4">
        <v>0</v>
      </c>
      <c r="J39" s="4">
        <v>0</v>
      </c>
      <c r="K39" s="4">
        <v>1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26">
        <f>SUMPRODUCT(D$4:Q$4,D39:Q39)</f>
        <v>67</v>
      </c>
      <c r="S39" s="11">
        <v>67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</row>
    <row r="40" spans="1:83" x14ac:dyDescent="0.3">
      <c r="A40" s="2">
        <v>40776</v>
      </c>
      <c r="B40" s="1" t="s">
        <v>9</v>
      </c>
      <c r="C40" s="12" t="s">
        <v>4</v>
      </c>
      <c r="D40" s="10">
        <v>221</v>
      </c>
      <c r="E40" s="10">
        <v>27</v>
      </c>
      <c r="F40" s="10">
        <v>6</v>
      </c>
      <c r="G40" s="10">
        <v>2</v>
      </c>
      <c r="H40" s="10">
        <v>2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25">
        <f>SUMPRODUCT(D$4:Q$4,D40:Q40)</f>
        <v>311</v>
      </c>
      <c r="S40" s="11">
        <v>311</v>
      </c>
    </row>
    <row r="41" spans="1:83" x14ac:dyDescent="0.3">
      <c r="A41" s="2">
        <v>40776</v>
      </c>
      <c r="B41" s="1" t="s">
        <v>9</v>
      </c>
      <c r="C41" s="12" t="s">
        <v>5</v>
      </c>
      <c r="D41" s="10">
        <v>106</v>
      </c>
      <c r="E41" s="10">
        <v>12</v>
      </c>
      <c r="F41" s="10">
        <v>3</v>
      </c>
      <c r="G41" s="10">
        <v>2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25">
        <f>SUMPRODUCT($D$4:$Q$4,D41:Q41)</f>
        <v>147</v>
      </c>
      <c r="S41" s="11">
        <v>147</v>
      </c>
    </row>
    <row r="42" spans="1:83" x14ac:dyDescent="0.3">
      <c r="A42" s="2">
        <v>40776</v>
      </c>
      <c r="B42" s="1" t="s">
        <v>9</v>
      </c>
      <c r="C42" s="12" t="s">
        <v>6</v>
      </c>
      <c r="D42" s="10">
        <v>29</v>
      </c>
      <c r="E42" s="10">
        <v>5</v>
      </c>
      <c r="F42" s="10">
        <v>2</v>
      </c>
      <c r="G42" s="10">
        <v>0</v>
      </c>
      <c r="H42" s="10">
        <v>2</v>
      </c>
      <c r="I42" s="10">
        <v>1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1</v>
      </c>
      <c r="Q42" s="10">
        <v>0</v>
      </c>
      <c r="R42" s="25">
        <f>SUMPRODUCT($D$4:$Q$4,D42:Q42)</f>
        <v>74</v>
      </c>
      <c r="S42" s="11">
        <v>74</v>
      </c>
    </row>
    <row r="43" spans="1:83" x14ac:dyDescent="0.3">
      <c r="A43" s="2">
        <v>40776</v>
      </c>
      <c r="B43" s="1" t="s">
        <v>9</v>
      </c>
      <c r="C43" s="12" t="s">
        <v>7</v>
      </c>
      <c r="D43" s="10">
        <v>76</v>
      </c>
      <c r="E43" s="10">
        <v>19</v>
      </c>
      <c r="F43" s="10">
        <v>2</v>
      </c>
      <c r="G43" s="10">
        <v>2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25">
        <f>SUMPRODUCT($D$4:$Q$4,D43:Q43)</f>
        <v>128</v>
      </c>
      <c r="S43" s="11">
        <v>128</v>
      </c>
    </row>
    <row r="44" spans="1:83" s="8" customFormat="1" ht="15" thickBot="1" x14ac:dyDescent="0.35">
      <c r="A44" s="6">
        <v>40776</v>
      </c>
      <c r="B44" s="7" t="s">
        <v>9</v>
      </c>
      <c r="C44" s="14" t="s">
        <v>8</v>
      </c>
      <c r="D44" s="16">
        <v>35</v>
      </c>
      <c r="E44" s="7">
        <v>8</v>
      </c>
      <c r="F44" s="7">
        <v>1</v>
      </c>
      <c r="G44" s="7">
        <v>2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27">
        <f>SUMPRODUCT(D$4:Q$4,D44:Q44)</f>
        <v>68</v>
      </c>
      <c r="S44" s="11">
        <v>68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</row>
    <row r="45" spans="1:83" s="11" customFormat="1" x14ac:dyDescent="0.3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30">
        <f>SUM(R5:R44)</f>
        <v>6463</v>
      </c>
    </row>
    <row r="46" spans="1:83" s="11" customFormat="1" x14ac:dyDescent="0.3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28"/>
      <c r="T46" s="11" t="s">
        <v>11</v>
      </c>
    </row>
    <row r="47" spans="1:83" x14ac:dyDescent="0.3">
      <c r="B47" t="s">
        <v>14</v>
      </c>
      <c r="D47" s="29">
        <f>SUM(D5:D24)</f>
        <v>760</v>
      </c>
      <c r="E47" s="29">
        <f t="shared" ref="E47:Q47" si="1">SUM(E5:E24)</f>
        <v>225</v>
      </c>
      <c r="F47" s="29">
        <f t="shared" si="1"/>
        <v>92</v>
      </c>
      <c r="G47" s="29">
        <f t="shared" si="1"/>
        <v>28</v>
      </c>
      <c r="H47" s="29">
        <f t="shared" si="1"/>
        <v>43</v>
      </c>
      <c r="I47" s="29">
        <f t="shared" si="1"/>
        <v>45</v>
      </c>
      <c r="J47" s="29">
        <f t="shared" si="1"/>
        <v>38</v>
      </c>
      <c r="K47" s="29">
        <f t="shared" si="1"/>
        <v>28</v>
      </c>
      <c r="L47" s="29">
        <f t="shared" si="1"/>
        <v>14</v>
      </c>
      <c r="M47" s="29">
        <f t="shared" si="1"/>
        <v>30</v>
      </c>
      <c r="N47" s="29">
        <f t="shared" si="1"/>
        <v>11</v>
      </c>
      <c r="O47" s="29">
        <f t="shared" si="1"/>
        <v>4</v>
      </c>
      <c r="P47" s="29">
        <f t="shared" si="1"/>
        <v>1</v>
      </c>
      <c r="Q47" s="29">
        <f t="shared" si="1"/>
        <v>1</v>
      </c>
      <c r="R47" s="31">
        <f t="shared" ref="R47:R51" si="2">SUM(D47:Q47)</f>
        <v>1320</v>
      </c>
    </row>
    <row r="48" spans="1:83" x14ac:dyDescent="0.3">
      <c r="B48" t="s">
        <v>20</v>
      </c>
      <c r="D48" s="29">
        <f>D4*D47</f>
        <v>760</v>
      </c>
      <c r="E48" s="29">
        <f t="shared" ref="E48:Q48" si="3">E4*E47</f>
        <v>450</v>
      </c>
      <c r="F48" s="29">
        <f t="shared" si="3"/>
        <v>276</v>
      </c>
      <c r="G48" s="29">
        <f t="shared" si="3"/>
        <v>112</v>
      </c>
      <c r="H48" s="29">
        <f t="shared" si="3"/>
        <v>215</v>
      </c>
      <c r="I48" s="29">
        <f t="shared" si="3"/>
        <v>270</v>
      </c>
      <c r="J48" s="29">
        <f t="shared" si="3"/>
        <v>266</v>
      </c>
      <c r="K48" s="29">
        <f t="shared" si="3"/>
        <v>224</v>
      </c>
      <c r="L48" s="29">
        <f t="shared" si="3"/>
        <v>126</v>
      </c>
      <c r="M48" s="29">
        <f t="shared" si="3"/>
        <v>300</v>
      </c>
      <c r="N48" s="29">
        <f t="shared" si="3"/>
        <v>121</v>
      </c>
      <c r="O48" s="29">
        <f t="shared" si="3"/>
        <v>48</v>
      </c>
      <c r="P48" s="29">
        <f t="shared" si="3"/>
        <v>13</v>
      </c>
      <c r="Q48" s="29">
        <f t="shared" si="3"/>
        <v>14</v>
      </c>
      <c r="R48" s="31">
        <f t="shared" si="2"/>
        <v>3195</v>
      </c>
      <c r="T48" s="32">
        <f>R48/R47</f>
        <v>2.4204545454545454</v>
      </c>
    </row>
    <row r="49" spans="2:20" x14ac:dyDescent="0.3">
      <c r="B49" s="36" t="s">
        <v>22</v>
      </c>
      <c r="D49" s="34">
        <f>D48/$R$48</f>
        <v>0.23787167449139279</v>
      </c>
      <c r="E49" s="34">
        <f t="shared" ref="E49:Q49" si="4">E48/$R$48</f>
        <v>0.14084507042253522</v>
      </c>
      <c r="F49" s="34">
        <f t="shared" si="4"/>
        <v>8.6384976525821597E-2</v>
      </c>
      <c r="G49" s="34">
        <f t="shared" si="4"/>
        <v>3.5054773082942095E-2</v>
      </c>
      <c r="H49" s="34">
        <f t="shared" si="4"/>
        <v>6.729264475743349E-2</v>
      </c>
      <c r="I49" s="34">
        <f t="shared" si="4"/>
        <v>8.4507042253521125E-2</v>
      </c>
      <c r="J49" s="34">
        <f t="shared" si="4"/>
        <v>8.3255086071987477E-2</v>
      </c>
      <c r="K49" s="34">
        <f t="shared" si="4"/>
        <v>7.010954616588419E-2</v>
      </c>
      <c r="L49" s="34">
        <f t="shared" si="4"/>
        <v>3.9436619718309862E-2</v>
      </c>
      <c r="M49" s="34">
        <f t="shared" si="4"/>
        <v>9.3896713615023469E-2</v>
      </c>
      <c r="N49" s="34">
        <f t="shared" si="4"/>
        <v>3.7871674491392802E-2</v>
      </c>
      <c r="O49" s="34">
        <f t="shared" si="4"/>
        <v>1.5023474178403756E-2</v>
      </c>
      <c r="P49" s="34">
        <f t="shared" si="4"/>
        <v>4.0688575899843508E-3</v>
      </c>
      <c r="Q49" s="34">
        <f t="shared" si="4"/>
        <v>4.3818466353677619E-3</v>
      </c>
      <c r="R49" s="37">
        <f>SUM(D49:Q49)</f>
        <v>1</v>
      </c>
      <c r="T49" s="32"/>
    </row>
    <row r="50" spans="2:20" x14ac:dyDescent="0.3">
      <c r="B50" t="s">
        <v>15</v>
      </c>
      <c r="D50" s="29">
        <f>SUM(D25:D44)</f>
        <v>1764</v>
      </c>
      <c r="E50" s="29">
        <f t="shared" ref="E50:Q50" si="5">SUM(E25:E44)</f>
        <v>385</v>
      </c>
      <c r="F50" s="29">
        <f t="shared" si="5"/>
        <v>110</v>
      </c>
      <c r="G50" s="29">
        <f t="shared" si="5"/>
        <v>42</v>
      </c>
      <c r="H50" s="29">
        <f t="shared" si="5"/>
        <v>17</v>
      </c>
      <c r="I50" s="29">
        <f t="shared" si="5"/>
        <v>8</v>
      </c>
      <c r="J50" s="29">
        <f t="shared" si="5"/>
        <v>2</v>
      </c>
      <c r="K50" s="29">
        <f t="shared" si="5"/>
        <v>3</v>
      </c>
      <c r="L50" s="29">
        <f t="shared" si="5"/>
        <v>1</v>
      </c>
      <c r="M50" s="29">
        <f t="shared" si="5"/>
        <v>2</v>
      </c>
      <c r="N50" s="29">
        <f t="shared" si="5"/>
        <v>1</v>
      </c>
      <c r="O50" s="29">
        <f t="shared" si="5"/>
        <v>1</v>
      </c>
      <c r="P50" s="29">
        <f t="shared" si="5"/>
        <v>1</v>
      </c>
      <c r="Q50" s="29">
        <f t="shared" si="5"/>
        <v>0</v>
      </c>
      <c r="R50" s="31">
        <f t="shared" si="2"/>
        <v>2337</v>
      </c>
    </row>
    <row r="51" spans="2:20" x14ac:dyDescent="0.3">
      <c r="B51" t="s">
        <v>21</v>
      </c>
      <c r="D51" s="29">
        <f>D4*D50</f>
        <v>1764</v>
      </c>
      <c r="E51" s="29">
        <f t="shared" ref="E51:Q51" si="6">E4*E50</f>
        <v>770</v>
      </c>
      <c r="F51" s="29">
        <f t="shared" si="6"/>
        <v>330</v>
      </c>
      <c r="G51" s="29">
        <f t="shared" si="6"/>
        <v>168</v>
      </c>
      <c r="H51" s="29">
        <f t="shared" si="6"/>
        <v>85</v>
      </c>
      <c r="I51" s="29">
        <f t="shared" si="6"/>
        <v>48</v>
      </c>
      <c r="J51" s="29">
        <f t="shared" si="6"/>
        <v>14</v>
      </c>
      <c r="K51" s="29">
        <f t="shared" si="6"/>
        <v>24</v>
      </c>
      <c r="L51" s="29">
        <f t="shared" si="6"/>
        <v>9</v>
      </c>
      <c r="M51" s="29">
        <f t="shared" si="6"/>
        <v>20</v>
      </c>
      <c r="N51" s="29">
        <f t="shared" si="6"/>
        <v>11</v>
      </c>
      <c r="O51" s="29">
        <f t="shared" si="6"/>
        <v>12</v>
      </c>
      <c r="P51" s="29">
        <f t="shared" si="6"/>
        <v>13</v>
      </c>
      <c r="Q51" s="29">
        <f t="shared" si="6"/>
        <v>0</v>
      </c>
      <c r="R51" s="31">
        <f t="shared" si="2"/>
        <v>3268</v>
      </c>
      <c r="T51" s="32">
        <f>R51/R50</f>
        <v>1.3983739837398375</v>
      </c>
    </row>
    <row r="52" spans="2:20" x14ac:dyDescent="0.3">
      <c r="B52" s="1" t="s">
        <v>22</v>
      </c>
      <c r="D52" s="34">
        <f>D51/$R$51</f>
        <v>0.53977968176254587</v>
      </c>
      <c r="E52" s="34">
        <f t="shared" ref="E52:Q52" si="7">E51/$R$51</f>
        <v>0.23561811505507957</v>
      </c>
      <c r="F52" s="34">
        <f t="shared" si="7"/>
        <v>0.10097919216646267</v>
      </c>
      <c r="G52" s="34">
        <f t="shared" si="7"/>
        <v>5.1407588739290085E-2</v>
      </c>
      <c r="H52" s="34">
        <f t="shared" si="7"/>
        <v>2.6009791921664627E-2</v>
      </c>
      <c r="I52" s="34">
        <f t="shared" si="7"/>
        <v>1.4687882496940025E-2</v>
      </c>
      <c r="J52" s="34">
        <f t="shared" si="7"/>
        <v>4.2839657282741734E-3</v>
      </c>
      <c r="K52" s="34">
        <f t="shared" si="7"/>
        <v>7.3439412484700125E-3</v>
      </c>
      <c r="L52" s="34">
        <f t="shared" si="7"/>
        <v>2.7539779681762548E-3</v>
      </c>
      <c r="M52" s="34">
        <f t="shared" si="7"/>
        <v>6.1199510403916772E-3</v>
      </c>
      <c r="N52" s="34">
        <f t="shared" si="7"/>
        <v>3.3659730722154224E-3</v>
      </c>
      <c r="O52" s="34">
        <f t="shared" si="7"/>
        <v>3.6719706242350062E-3</v>
      </c>
      <c r="P52" s="34">
        <f t="shared" si="7"/>
        <v>3.97796817625459E-3</v>
      </c>
      <c r="Q52" s="34">
        <f t="shared" si="7"/>
        <v>0</v>
      </c>
      <c r="R52" s="37">
        <f>SUM(D52:Q52)</f>
        <v>0.99999999999999989</v>
      </c>
    </row>
    <row r="53" spans="2:20" x14ac:dyDescent="0.3">
      <c r="C53" s="33" t="s">
        <v>14</v>
      </c>
      <c r="D53" s="1">
        <f t="shared" ref="D53:Q53" si="8">SUM(D5:D24)*D4</f>
        <v>760</v>
      </c>
      <c r="E53" s="1">
        <f t="shared" si="8"/>
        <v>450</v>
      </c>
      <c r="F53" s="1">
        <f t="shared" si="8"/>
        <v>276</v>
      </c>
      <c r="G53" s="1">
        <f t="shared" si="8"/>
        <v>112</v>
      </c>
      <c r="H53" s="1">
        <f t="shared" si="8"/>
        <v>215</v>
      </c>
      <c r="I53" s="1">
        <f t="shared" si="8"/>
        <v>270</v>
      </c>
      <c r="J53" s="1">
        <f t="shared" si="8"/>
        <v>266</v>
      </c>
      <c r="K53" s="1">
        <f t="shared" si="8"/>
        <v>224</v>
      </c>
      <c r="L53" s="1">
        <f t="shared" si="8"/>
        <v>126</v>
      </c>
      <c r="M53" s="1">
        <f t="shared" si="8"/>
        <v>300</v>
      </c>
      <c r="N53" s="1">
        <f t="shared" si="8"/>
        <v>121</v>
      </c>
      <c r="O53" s="1">
        <f t="shared" si="8"/>
        <v>48</v>
      </c>
      <c r="P53" s="1">
        <f t="shared" si="8"/>
        <v>13</v>
      </c>
      <c r="Q53" s="1">
        <f t="shared" si="8"/>
        <v>14</v>
      </c>
    </row>
    <row r="54" spans="2:20" x14ac:dyDescent="0.3">
      <c r="C54" s="33" t="s">
        <v>15</v>
      </c>
      <c r="D54" s="1">
        <f t="shared" ref="D54:Q54" si="9">SUM(D25:D44)*D4</f>
        <v>1764</v>
      </c>
      <c r="E54" s="1">
        <f t="shared" si="9"/>
        <v>770</v>
      </c>
      <c r="F54" s="1">
        <f t="shared" si="9"/>
        <v>330</v>
      </c>
      <c r="G54" s="1">
        <f t="shared" si="9"/>
        <v>168</v>
      </c>
      <c r="H54" s="1">
        <f t="shared" si="9"/>
        <v>85</v>
      </c>
      <c r="I54" s="1">
        <f t="shared" si="9"/>
        <v>48</v>
      </c>
      <c r="J54" s="1">
        <f t="shared" si="9"/>
        <v>14</v>
      </c>
      <c r="K54" s="1">
        <f t="shared" si="9"/>
        <v>24</v>
      </c>
      <c r="L54" s="1">
        <f t="shared" si="9"/>
        <v>9</v>
      </c>
      <c r="M54" s="1">
        <f t="shared" si="9"/>
        <v>20</v>
      </c>
      <c r="N54" s="1">
        <f t="shared" si="9"/>
        <v>11</v>
      </c>
      <c r="O54" s="1">
        <f t="shared" si="9"/>
        <v>12</v>
      </c>
      <c r="P54" s="1">
        <f t="shared" si="9"/>
        <v>13</v>
      </c>
      <c r="Q54" s="1">
        <f t="shared" si="9"/>
        <v>0</v>
      </c>
    </row>
    <row r="56" spans="2:20" x14ac:dyDescent="0.3">
      <c r="D56" s="1" t="s">
        <v>18</v>
      </c>
      <c r="F56" s="1" t="s">
        <v>19</v>
      </c>
    </row>
    <row r="57" spans="2:20" x14ac:dyDescent="0.3">
      <c r="D57" s="1" t="s">
        <v>13</v>
      </c>
      <c r="E57" s="1" t="s">
        <v>17</v>
      </c>
      <c r="F57" s="1" t="s">
        <v>13</v>
      </c>
      <c r="G57" s="1" t="s">
        <v>17</v>
      </c>
    </row>
    <row r="58" spans="2:20" x14ac:dyDescent="0.3">
      <c r="C58" s="1">
        <v>1</v>
      </c>
      <c r="D58" s="1">
        <v>760</v>
      </c>
      <c r="E58" s="34">
        <f>D58/$D$69</f>
        <v>0.23787167449139279</v>
      </c>
      <c r="F58" s="1">
        <v>1764</v>
      </c>
      <c r="G58" s="34">
        <f>F58/$F$69</f>
        <v>0.53977968176254587</v>
      </c>
    </row>
    <row r="59" spans="2:20" x14ac:dyDescent="0.3">
      <c r="C59" s="1">
        <v>2</v>
      </c>
      <c r="D59" s="1">
        <v>450</v>
      </c>
      <c r="E59" s="34">
        <f t="shared" ref="E59:E68" si="10">D59/$D$69</f>
        <v>0.14084507042253522</v>
      </c>
      <c r="F59" s="1">
        <v>770</v>
      </c>
      <c r="G59" s="34">
        <f t="shared" ref="G59:G68" si="11">F59/$F$69</f>
        <v>0.23561811505507957</v>
      </c>
    </row>
    <row r="60" spans="2:20" x14ac:dyDescent="0.3">
      <c r="C60" s="1">
        <v>3</v>
      </c>
      <c r="D60" s="1">
        <v>276</v>
      </c>
      <c r="E60" s="34">
        <f t="shared" si="10"/>
        <v>8.6384976525821597E-2</v>
      </c>
      <c r="F60" s="1">
        <v>330</v>
      </c>
      <c r="G60" s="34">
        <f t="shared" si="11"/>
        <v>0.10097919216646267</v>
      </c>
    </row>
    <row r="61" spans="2:20" x14ac:dyDescent="0.3">
      <c r="C61" s="1">
        <v>4</v>
      </c>
      <c r="D61" s="1">
        <v>112</v>
      </c>
      <c r="E61" s="34">
        <f t="shared" si="10"/>
        <v>3.5054773082942095E-2</v>
      </c>
      <c r="F61" s="1">
        <v>168</v>
      </c>
      <c r="G61" s="34">
        <f t="shared" si="11"/>
        <v>5.1407588739290085E-2</v>
      </c>
    </row>
    <row r="62" spans="2:20" x14ac:dyDescent="0.3">
      <c r="C62" s="1">
        <v>5</v>
      </c>
      <c r="D62" s="1">
        <v>215</v>
      </c>
      <c r="E62" s="34">
        <f t="shared" si="10"/>
        <v>6.729264475743349E-2</v>
      </c>
      <c r="F62" s="1">
        <v>85</v>
      </c>
      <c r="G62" s="34">
        <f t="shared" si="11"/>
        <v>2.6009791921664627E-2</v>
      </c>
    </row>
    <row r="63" spans="2:20" x14ac:dyDescent="0.3">
      <c r="C63" s="1">
        <v>6</v>
      </c>
      <c r="D63" s="1">
        <v>270</v>
      </c>
      <c r="E63" s="34">
        <f t="shared" si="10"/>
        <v>8.4507042253521125E-2</v>
      </c>
      <c r="F63" s="1">
        <v>48</v>
      </c>
      <c r="G63" s="34">
        <f t="shared" si="11"/>
        <v>1.4687882496940025E-2</v>
      </c>
    </row>
    <row r="64" spans="2:20" x14ac:dyDescent="0.3">
      <c r="C64" s="1">
        <v>7</v>
      </c>
      <c r="D64" s="1">
        <v>266</v>
      </c>
      <c r="E64" s="34">
        <f t="shared" si="10"/>
        <v>8.3255086071987477E-2</v>
      </c>
      <c r="F64" s="1">
        <v>14</v>
      </c>
      <c r="G64" s="34">
        <f t="shared" si="11"/>
        <v>4.2839657282741734E-3</v>
      </c>
    </row>
    <row r="65" spans="3:7" x14ac:dyDescent="0.3">
      <c r="C65" s="1">
        <v>8</v>
      </c>
      <c r="D65" s="1">
        <v>224</v>
      </c>
      <c r="E65" s="34">
        <f t="shared" si="10"/>
        <v>7.010954616588419E-2</v>
      </c>
      <c r="F65" s="1">
        <v>24</v>
      </c>
      <c r="G65" s="34">
        <f t="shared" si="11"/>
        <v>7.3439412484700125E-3</v>
      </c>
    </row>
    <row r="66" spans="3:7" x14ac:dyDescent="0.3">
      <c r="C66" s="1">
        <v>9</v>
      </c>
      <c r="D66" s="1">
        <v>126</v>
      </c>
      <c r="E66" s="34">
        <f t="shared" si="10"/>
        <v>3.9436619718309862E-2</v>
      </c>
      <c r="F66" s="1">
        <v>9</v>
      </c>
      <c r="G66" s="34">
        <f t="shared" si="11"/>
        <v>2.7539779681762548E-3</v>
      </c>
    </row>
    <row r="67" spans="3:7" x14ac:dyDescent="0.3">
      <c r="C67" s="1">
        <v>10</v>
      </c>
      <c r="D67" s="1">
        <v>300</v>
      </c>
      <c r="E67" s="34">
        <f t="shared" si="10"/>
        <v>9.3896713615023469E-2</v>
      </c>
      <c r="F67" s="1">
        <v>20</v>
      </c>
      <c r="G67" s="34">
        <f t="shared" si="11"/>
        <v>6.1199510403916772E-3</v>
      </c>
    </row>
    <row r="68" spans="3:7" x14ac:dyDescent="0.3">
      <c r="C68" s="1" t="s">
        <v>16</v>
      </c>
      <c r="D68" s="1">
        <v>196</v>
      </c>
      <c r="E68" s="34">
        <f t="shared" si="10"/>
        <v>6.134585289514867E-2</v>
      </c>
      <c r="F68" s="1">
        <v>36</v>
      </c>
      <c r="G68" s="34">
        <f t="shared" si="11"/>
        <v>1.1015911872705019E-2</v>
      </c>
    </row>
    <row r="69" spans="3:7" x14ac:dyDescent="0.3">
      <c r="D69" s="1">
        <f>SUM(D58:D68)</f>
        <v>3195</v>
      </c>
      <c r="E69" s="35">
        <f>SUM(E58:E68)</f>
        <v>1</v>
      </c>
      <c r="F69" s="1">
        <f>SUM(F58:F68)</f>
        <v>3268</v>
      </c>
      <c r="G69" s="35">
        <f>SUM(G58:G68)</f>
        <v>0.99999999999999989</v>
      </c>
    </row>
  </sheetData>
  <mergeCells count="4">
    <mergeCell ref="D2:Q3"/>
    <mergeCell ref="A2:A4"/>
    <mergeCell ref="B2:B4"/>
    <mergeCell ref="C2:C4"/>
  </mergeCells>
  <pageMargins left="0.7" right="0.7" top="0.75" bottom="0.75" header="0.3" footer="0.3"/>
  <pageSetup scale="7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"/>
  <sheetViews>
    <sheetView zoomScale="80" zoomScaleNormal="80" workbookViewId="0">
      <selection activeCell="O11" sqref="O11"/>
    </sheetView>
  </sheetViews>
  <sheetFormatPr defaultRowHeight="14.4" x14ac:dyDescent="0.3"/>
  <cols>
    <col min="2" max="2" width="20.77734375" customWidth="1"/>
  </cols>
  <sheetData>
    <row r="2" spans="2:17" x14ac:dyDescent="0.3">
      <c r="B2" s="33" t="s">
        <v>23</v>
      </c>
      <c r="C2" s="33">
        <v>1</v>
      </c>
      <c r="D2" s="33">
        <v>2</v>
      </c>
      <c r="E2" s="33">
        <v>3</v>
      </c>
      <c r="F2" s="33">
        <v>4</v>
      </c>
      <c r="G2" s="33">
        <v>5</v>
      </c>
      <c r="H2" s="33">
        <v>6</v>
      </c>
      <c r="I2" s="33">
        <v>7</v>
      </c>
      <c r="J2" s="33">
        <v>8</v>
      </c>
      <c r="K2" s="33">
        <v>9</v>
      </c>
      <c r="L2" s="33">
        <v>10</v>
      </c>
      <c r="M2" s="33">
        <v>11</v>
      </c>
      <c r="N2" s="33">
        <v>12</v>
      </c>
      <c r="O2" s="33">
        <v>13</v>
      </c>
      <c r="P2" s="33">
        <v>14</v>
      </c>
    </row>
    <row r="3" spans="2:17" x14ac:dyDescent="0.3">
      <c r="B3" s="33" t="s">
        <v>24</v>
      </c>
      <c r="C3" s="33">
        <v>760</v>
      </c>
      <c r="D3" s="33">
        <v>450</v>
      </c>
      <c r="E3" s="33">
        <v>276</v>
      </c>
      <c r="F3" s="33">
        <v>112</v>
      </c>
      <c r="G3" s="33">
        <v>215</v>
      </c>
      <c r="H3" s="33">
        <v>270</v>
      </c>
      <c r="I3" s="33">
        <v>266</v>
      </c>
      <c r="J3" s="33">
        <v>224</v>
      </c>
      <c r="K3" s="33">
        <v>126</v>
      </c>
      <c r="L3" s="33">
        <v>300</v>
      </c>
      <c r="M3" s="33">
        <v>121</v>
      </c>
      <c r="N3" s="33">
        <v>48</v>
      </c>
      <c r="O3" s="33">
        <v>13</v>
      </c>
      <c r="P3" s="33">
        <v>14</v>
      </c>
    </row>
    <row r="4" spans="2:17" x14ac:dyDescent="0.3">
      <c r="B4" s="33" t="s">
        <v>25</v>
      </c>
      <c r="C4" s="38">
        <v>1764</v>
      </c>
      <c r="D4" s="38">
        <v>770</v>
      </c>
      <c r="E4" s="38">
        <v>330</v>
      </c>
      <c r="F4" s="38">
        <v>168</v>
      </c>
      <c r="G4" s="38">
        <v>85</v>
      </c>
      <c r="H4" s="38">
        <v>48</v>
      </c>
      <c r="I4" s="38">
        <v>14</v>
      </c>
      <c r="J4" s="38">
        <v>24</v>
      </c>
      <c r="K4" s="38">
        <v>9</v>
      </c>
      <c r="L4" s="38">
        <v>20</v>
      </c>
      <c r="M4" s="38">
        <v>11</v>
      </c>
      <c r="N4" s="38">
        <v>12</v>
      </c>
      <c r="O4" s="38">
        <v>13</v>
      </c>
      <c r="P4" s="38">
        <v>0</v>
      </c>
    </row>
    <row r="5" spans="2:17" x14ac:dyDescent="0.3">
      <c r="B5" s="33" t="s">
        <v>26</v>
      </c>
      <c r="C5" s="59">
        <v>0.23787167449139279</v>
      </c>
      <c r="D5" s="59">
        <v>0.14084507042253522</v>
      </c>
      <c r="E5" s="59">
        <v>8.6384976525821597E-2</v>
      </c>
      <c r="F5" s="59">
        <v>3.5054773082942095E-2</v>
      </c>
      <c r="G5" s="59">
        <v>6.729264475743349E-2</v>
      </c>
      <c r="H5" s="59">
        <v>8.4507042253521125E-2</v>
      </c>
      <c r="I5" s="59">
        <v>8.3255086071987477E-2</v>
      </c>
      <c r="J5" s="59">
        <v>7.010954616588419E-2</v>
      </c>
      <c r="K5" s="59">
        <v>3.9436619718309862E-2</v>
      </c>
      <c r="L5" s="59">
        <v>9.3896713615023469E-2</v>
      </c>
      <c r="M5" s="59">
        <v>3.7871674491392802E-2</v>
      </c>
      <c r="N5" s="59">
        <v>1.5023474178403756E-2</v>
      </c>
      <c r="O5" s="59">
        <v>4.0688575899843508E-3</v>
      </c>
      <c r="P5" s="59">
        <v>4.3818466353677619E-3</v>
      </c>
      <c r="Q5" s="60">
        <f>SUM(C5:P5)</f>
        <v>1</v>
      </c>
    </row>
    <row r="6" spans="2:17" x14ac:dyDescent="0.3">
      <c r="B6" s="33" t="s">
        <v>27</v>
      </c>
      <c r="C6" s="59">
        <v>0.53977968176254587</v>
      </c>
      <c r="D6" s="59">
        <v>0.23561811505507957</v>
      </c>
      <c r="E6" s="59">
        <v>0.10097919216646267</v>
      </c>
      <c r="F6" s="59">
        <v>5.1407588739290085E-2</v>
      </c>
      <c r="G6" s="59">
        <v>2.6009791921664627E-2</v>
      </c>
      <c r="H6" s="59">
        <v>1.4687882496940025E-2</v>
      </c>
      <c r="I6" s="59">
        <v>4.2839657282741734E-3</v>
      </c>
      <c r="J6" s="59">
        <v>7.3439412484700125E-3</v>
      </c>
      <c r="K6" s="59">
        <v>2.7539779681762548E-3</v>
      </c>
      <c r="L6" s="59">
        <v>6.1199510403916772E-3</v>
      </c>
      <c r="M6" s="59">
        <v>3.3659730722154224E-3</v>
      </c>
      <c r="N6" s="59">
        <v>3.6719706242350062E-3</v>
      </c>
      <c r="O6" s="59">
        <v>3.97796817625459E-3</v>
      </c>
      <c r="P6" s="59">
        <v>0</v>
      </c>
      <c r="Q6" s="60">
        <f>SUM(C6:P6)</f>
        <v>0.99999999999999989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Dog Groups</vt:lpstr>
      <vt:lpstr>Graphs</vt:lpstr>
      <vt:lpstr>'Dog Groups'!Print_Area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Leggett</dc:creator>
  <cp:lastModifiedBy>Chris Leggett</cp:lastModifiedBy>
  <cp:lastPrinted>2011-08-24T18:37:54Z</cp:lastPrinted>
  <dcterms:created xsi:type="dcterms:W3CDTF">2011-08-22T07:34:44Z</dcterms:created>
  <dcterms:modified xsi:type="dcterms:W3CDTF">2012-01-12T17:25:22Z</dcterms:modified>
</cp:coreProperties>
</file>