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48" windowWidth="8196" windowHeight="5328" tabRatio="697"/>
  </bookViews>
  <sheets>
    <sheet name="Summary" sheetId="3" r:id="rId1"/>
    <sheet name="Activities" sheetId="4" r:id="rId2"/>
    <sheet name="Raw Counts" sheetId="1" r:id="rId3"/>
    <sheet name="Adj Counts" sheetId="7" r:id="rId4"/>
    <sheet name="Sum by Shift (Adjusted)" sheetId="2" r:id="rId5"/>
  </sheets>
  <calcPr calcId="144525"/>
</workbook>
</file>

<file path=xl/calcChain.xml><?xml version="1.0" encoding="utf-8"?>
<calcChain xmlns="http://schemas.openxmlformats.org/spreadsheetml/2006/main">
  <c r="AR12" i="2" l="1"/>
  <c r="AP23" i="2"/>
  <c r="AP22" i="2"/>
  <c r="AP21" i="2"/>
  <c r="AP20" i="2"/>
  <c r="AP18" i="2"/>
  <c r="AP17" i="2"/>
  <c r="AS12" i="2"/>
  <c r="AQ23" i="2" l="1"/>
  <c r="AQ18" i="2"/>
  <c r="I12" i="4" l="1"/>
  <c r="L11" i="4"/>
  <c r="L10" i="4"/>
  <c r="L9" i="4"/>
  <c r="L7" i="4"/>
  <c r="L6" i="4"/>
  <c r="L5" i="4"/>
  <c r="K12" i="4"/>
  <c r="L8" i="4" s="1"/>
  <c r="K6" i="4"/>
  <c r="K7" i="4"/>
  <c r="K8" i="4"/>
  <c r="K9" i="4"/>
  <c r="K10" i="4"/>
  <c r="K11" i="4"/>
  <c r="K5" i="4"/>
  <c r="L12" i="4" l="1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Q12" i="4" s="1"/>
  <c r="P5" i="4"/>
  <c r="P12" i="4" s="1"/>
  <c r="O5" i="4"/>
  <c r="N5" i="4"/>
  <c r="AN23" i="2"/>
  <c r="AN22" i="2"/>
  <c r="AN21" i="2"/>
  <c r="AN20" i="2"/>
  <c r="AK23" i="2"/>
  <c r="AK22" i="2"/>
  <c r="AK21" i="2"/>
  <c r="AK20" i="2"/>
  <c r="AH23" i="2"/>
  <c r="AH22" i="2"/>
  <c r="AH21" i="2"/>
  <c r="AH20" i="2"/>
  <c r="AE23" i="2"/>
  <c r="AE22" i="2"/>
  <c r="AE21" i="2"/>
  <c r="AE20" i="2"/>
  <c r="AB23" i="2"/>
  <c r="AB22" i="2"/>
  <c r="AB21" i="2"/>
  <c r="AB20" i="2"/>
  <c r="Y23" i="2"/>
  <c r="Y22" i="2"/>
  <c r="Y21" i="2"/>
  <c r="Y20" i="2"/>
  <c r="V23" i="2"/>
  <c r="V22" i="2"/>
  <c r="V21" i="2"/>
  <c r="V20" i="2"/>
  <c r="S23" i="2"/>
  <c r="S22" i="2"/>
  <c r="S21" i="2"/>
  <c r="S20" i="2"/>
  <c r="P23" i="2"/>
  <c r="P22" i="2"/>
  <c r="P21" i="2"/>
  <c r="P20" i="2"/>
  <c r="M23" i="2"/>
  <c r="M22" i="2"/>
  <c r="M21" i="2"/>
  <c r="M20" i="2"/>
  <c r="J23" i="2"/>
  <c r="J22" i="2"/>
  <c r="J21" i="2"/>
  <c r="J20" i="2"/>
  <c r="G23" i="2"/>
  <c r="G22" i="2"/>
  <c r="G21" i="2"/>
  <c r="G20" i="2"/>
  <c r="D23" i="2"/>
  <c r="D22" i="2"/>
  <c r="D21" i="2"/>
  <c r="D20" i="2"/>
  <c r="AQ12" i="2"/>
  <c r="AP12" i="2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F44" i="1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B6" i="2"/>
  <c r="AD6" i="2"/>
  <c r="AE6" i="2"/>
  <c r="AF6" i="2"/>
  <c r="AG6" i="2"/>
  <c r="AH6" i="2"/>
  <c r="AI6" i="2"/>
  <c r="AJ6" i="2"/>
  <c r="AK6" i="2"/>
  <c r="AL6" i="2"/>
  <c r="AM6" i="2"/>
  <c r="AN6" i="2"/>
  <c r="AO6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B9" i="2"/>
  <c r="AD9" i="2"/>
  <c r="AE9" i="2"/>
  <c r="AF9" i="2"/>
  <c r="AG9" i="2"/>
  <c r="AH9" i="2"/>
  <c r="AI9" i="2"/>
  <c r="AJ9" i="2"/>
  <c r="AK9" i="2"/>
  <c r="AL9" i="2"/>
  <c r="AM9" i="2"/>
  <c r="AN9" i="2"/>
  <c r="AO9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C11" i="2"/>
  <c r="C10" i="2"/>
  <c r="C9" i="2"/>
  <c r="C8" i="2"/>
  <c r="C7" i="2"/>
  <c r="C6" i="2"/>
  <c r="C5" i="2"/>
  <c r="C4" i="2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AQ5" i="7"/>
  <c r="AR5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Q9" i="7"/>
  <c r="AR9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AN18" i="7"/>
  <c r="AO18" i="7"/>
  <c r="AP18" i="7"/>
  <c r="AQ18" i="7"/>
  <c r="AR18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AN19" i="7"/>
  <c r="AO19" i="7"/>
  <c r="AP19" i="7"/>
  <c r="AQ19" i="7"/>
  <c r="AR19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AR20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AN21" i="7"/>
  <c r="AO21" i="7"/>
  <c r="AP21" i="7"/>
  <c r="AQ21" i="7"/>
  <c r="AR21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AN22" i="7"/>
  <c r="AO22" i="7"/>
  <c r="AP22" i="7"/>
  <c r="AQ22" i="7"/>
  <c r="AR22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AO23" i="7"/>
  <c r="AP23" i="7"/>
  <c r="AQ23" i="7"/>
  <c r="AR23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AO24" i="7"/>
  <c r="AP24" i="7"/>
  <c r="AQ24" i="7"/>
  <c r="AR24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O25" i="7"/>
  <c r="AP25" i="7"/>
  <c r="AQ25" i="7"/>
  <c r="AR25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M26" i="7"/>
  <c r="AN26" i="7"/>
  <c r="AO26" i="7"/>
  <c r="AP26" i="7"/>
  <c r="AQ26" i="7"/>
  <c r="AR26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AI27" i="7"/>
  <c r="AJ27" i="7"/>
  <c r="AK27" i="7"/>
  <c r="AL27" i="7"/>
  <c r="AM27" i="7"/>
  <c r="AN27" i="7"/>
  <c r="AO27" i="7"/>
  <c r="AP27" i="7"/>
  <c r="AQ27" i="7"/>
  <c r="AR27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M28" i="7"/>
  <c r="AN28" i="7"/>
  <c r="AO28" i="7"/>
  <c r="AP28" i="7"/>
  <c r="AQ28" i="7"/>
  <c r="AR28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AK30" i="7"/>
  <c r="AL30" i="7"/>
  <c r="AM30" i="7"/>
  <c r="AN30" i="7"/>
  <c r="AO30" i="7"/>
  <c r="AP30" i="7"/>
  <c r="AQ30" i="7"/>
  <c r="AR30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M31" i="7"/>
  <c r="AN31" i="7"/>
  <c r="AO31" i="7"/>
  <c r="AP31" i="7"/>
  <c r="AQ31" i="7"/>
  <c r="AR31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AN32" i="7"/>
  <c r="AO32" i="7"/>
  <c r="AP32" i="7"/>
  <c r="AQ32" i="7"/>
  <c r="AR32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AO33" i="7"/>
  <c r="AP33" i="7"/>
  <c r="AQ33" i="7"/>
  <c r="AR33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N36" i="7"/>
  <c r="AO36" i="7"/>
  <c r="AP36" i="7"/>
  <c r="AQ36" i="7"/>
  <c r="AR36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AN37" i="7"/>
  <c r="AO37" i="7"/>
  <c r="AP37" i="7"/>
  <c r="AQ37" i="7"/>
  <c r="AR37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AN38" i="7"/>
  <c r="AO38" i="7"/>
  <c r="AP38" i="7"/>
  <c r="AQ38" i="7"/>
  <c r="AR38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AN39" i="7"/>
  <c r="AO39" i="7"/>
  <c r="AP39" i="7"/>
  <c r="AQ39" i="7"/>
  <c r="AR39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AN40" i="7"/>
  <c r="AO40" i="7"/>
  <c r="AP40" i="7"/>
  <c r="AQ40" i="7"/>
  <c r="AR40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AN41" i="7"/>
  <c r="AO41" i="7"/>
  <c r="AP41" i="7"/>
  <c r="AQ41" i="7"/>
  <c r="AR41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AK43" i="7"/>
  <c r="AL43" i="7"/>
  <c r="AM43" i="7"/>
  <c r="AN43" i="7"/>
  <c r="AO43" i="7"/>
  <c r="AP43" i="7"/>
  <c r="AQ43" i="7"/>
  <c r="AR43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5" i="7"/>
  <c r="F6" i="7"/>
  <c r="F7" i="7"/>
  <c r="F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" i="1"/>
  <c r="N12" i="4" l="1"/>
  <c r="O12" i="4"/>
  <c r="AC9" i="2"/>
  <c r="AC6" i="2"/>
  <c r="AI13" i="2" l="1"/>
  <c r="AA13" i="2"/>
  <c r="S13" i="2"/>
  <c r="G13" i="2"/>
  <c r="AP9" i="2"/>
  <c r="AM13" i="2"/>
  <c r="AE13" i="2"/>
  <c r="W13" i="2"/>
  <c r="O13" i="2"/>
  <c r="K13" i="2"/>
  <c r="AP5" i="2"/>
  <c r="AL14" i="2"/>
  <c r="AD14" i="2"/>
  <c r="V14" i="2"/>
  <c r="N14" i="2"/>
  <c r="F14" i="2"/>
  <c r="AL13" i="2"/>
  <c r="AD13" i="2"/>
  <c r="Z13" i="2"/>
  <c r="R13" i="2"/>
  <c r="S17" i="2" s="1"/>
  <c r="B7" i="4" s="1"/>
  <c r="J13" i="2"/>
  <c r="AK14" i="2"/>
  <c r="AC14" i="2"/>
  <c r="U14" i="2"/>
  <c r="M14" i="2"/>
  <c r="E14" i="2"/>
  <c r="AO13" i="2"/>
  <c r="AK13" i="2"/>
  <c r="AG13" i="2"/>
  <c r="AC13" i="2"/>
  <c r="Y13" i="2"/>
  <c r="U13" i="2"/>
  <c r="Q13" i="2"/>
  <c r="M13" i="2"/>
  <c r="I13" i="2"/>
  <c r="J17" i="2" s="1"/>
  <c r="E13" i="2"/>
  <c r="AN14" i="2"/>
  <c r="AJ14" i="2"/>
  <c r="AK18" i="2" s="1"/>
  <c r="E11" i="4" s="1"/>
  <c r="AF14" i="2"/>
  <c r="AB14" i="2"/>
  <c r="X14" i="2"/>
  <c r="T14" i="2"/>
  <c r="P14" i="2"/>
  <c r="L14" i="2"/>
  <c r="M18" i="2" s="1"/>
  <c r="H14" i="2"/>
  <c r="D14" i="2"/>
  <c r="AH14" i="2"/>
  <c r="Z14" i="2"/>
  <c r="R14" i="2"/>
  <c r="J14" i="2"/>
  <c r="AH13" i="2"/>
  <c r="V13" i="2"/>
  <c r="N13" i="2"/>
  <c r="F13" i="2"/>
  <c r="G17" i="2" s="1"/>
  <c r="AO14" i="2"/>
  <c r="AG14" i="2"/>
  <c r="Y14" i="2"/>
  <c r="Q14" i="2"/>
  <c r="I14" i="2"/>
  <c r="J18" i="2" s="1"/>
  <c r="AN13" i="2"/>
  <c r="AJ13" i="2"/>
  <c r="AF13" i="2"/>
  <c r="AB13" i="2"/>
  <c r="X13" i="2"/>
  <c r="T13" i="2"/>
  <c r="P13" i="2"/>
  <c r="L13" i="2"/>
  <c r="M17" i="2" s="1"/>
  <c r="H13" i="2"/>
  <c r="D13" i="2"/>
  <c r="AM14" i="2"/>
  <c r="AI14" i="2"/>
  <c r="AI15" i="2" s="1"/>
  <c r="AE14" i="2"/>
  <c r="AA14" i="2"/>
  <c r="W14" i="2"/>
  <c r="S14" i="2"/>
  <c r="S15" i="2" s="1"/>
  <c r="O14" i="2"/>
  <c r="K14" i="2"/>
  <c r="G14" i="2"/>
  <c r="G15" i="2" s="1"/>
  <c r="AR11" i="2"/>
  <c r="O7" i="3" s="1"/>
  <c r="AQ11" i="2"/>
  <c r="O6" i="3" s="1"/>
  <c r="AQ10" i="2"/>
  <c r="AQ9" i="2"/>
  <c r="AR7" i="2"/>
  <c r="G7" i="3" s="1"/>
  <c r="AQ7" i="2"/>
  <c r="AQ6" i="2"/>
  <c r="AQ5" i="2"/>
  <c r="AP6" i="2"/>
  <c r="AP10" i="2"/>
  <c r="AR10" i="2"/>
  <c r="N7" i="3" s="1"/>
  <c r="AR8" i="2"/>
  <c r="J7" i="3" s="1"/>
  <c r="AR6" i="2"/>
  <c r="F7" i="3" s="1"/>
  <c r="AR4" i="2"/>
  <c r="B7" i="3" s="1"/>
  <c r="AP7" i="2"/>
  <c r="AP11" i="2"/>
  <c r="AQ8" i="2"/>
  <c r="AQ4" i="2"/>
  <c r="AR9" i="2"/>
  <c r="K7" i="3" s="1"/>
  <c r="AR5" i="2"/>
  <c r="C7" i="3" s="1"/>
  <c r="C13" i="2"/>
  <c r="D17" i="2" s="1"/>
  <c r="B5" i="4" s="1"/>
  <c r="AP4" i="2"/>
  <c r="C14" i="2"/>
  <c r="D18" i="2" s="1"/>
  <c r="E5" i="4" s="1"/>
  <c r="AP8" i="2"/>
  <c r="J6" i="3" l="1"/>
  <c r="K6" i="3"/>
  <c r="W15" i="2"/>
  <c r="AN17" i="2"/>
  <c r="N6" i="3"/>
  <c r="K15" i="2"/>
  <c r="AA15" i="2"/>
  <c r="AB18" i="2"/>
  <c r="E9" i="4" s="1"/>
  <c r="D15" i="2"/>
  <c r="T15" i="2"/>
  <c r="AJ15" i="2"/>
  <c r="AK17" i="2"/>
  <c r="B11" i="4" s="1"/>
  <c r="R15" i="2"/>
  <c r="S18" i="2"/>
  <c r="E7" i="4" s="1"/>
  <c r="H7" i="4" s="1"/>
  <c r="Y18" i="2"/>
  <c r="E8" i="4" s="1"/>
  <c r="Q15" i="2"/>
  <c r="AG15" i="2"/>
  <c r="AH17" i="2"/>
  <c r="AD15" i="2"/>
  <c r="AE18" i="2"/>
  <c r="E10" i="4" s="1"/>
  <c r="P17" i="2"/>
  <c r="B6" i="4" s="1"/>
  <c r="AB17" i="2"/>
  <c r="B9" i="4" s="1"/>
  <c r="C6" i="3"/>
  <c r="AM15" i="2"/>
  <c r="AN18" i="2"/>
  <c r="AE17" i="2"/>
  <c r="B10" i="4" s="1"/>
  <c r="F6" i="3"/>
  <c r="H5" i="4"/>
  <c r="O15" i="2"/>
  <c r="P18" i="2"/>
  <c r="E6" i="4" s="1"/>
  <c r="AE15" i="2"/>
  <c r="Y17" i="2"/>
  <c r="B8" i="4" s="1"/>
  <c r="AH18" i="2"/>
  <c r="E15" i="2"/>
  <c r="U15" i="2"/>
  <c r="V17" i="2"/>
  <c r="AK15" i="2"/>
  <c r="V18" i="2"/>
  <c r="F15" i="2"/>
  <c r="G18" i="2"/>
  <c r="H7" i="3"/>
  <c r="H11" i="3" s="1"/>
  <c r="L7" i="3"/>
  <c r="L11" i="3" s="1"/>
  <c r="P7" i="3"/>
  <c r="P11" i="3" s="1"/>
  <c r="Z15" i="2"/>
  <c r="G6" i="3"/>
  <c r="H15" i="2"/>
  <c r="X15" i="2"/>
  <c r="AN15" i="2"/>
  <c r="AL15" i="2"/>
  <c r="L15" i="2"/>
  <c r="AB15" i="2"/>
  <c r="AH15" i="2"/>
  <c r="I15" i="2"/>
  <c r="Y15" i="2"/>
  <c r="AO15" i="2"/>
  <c r="N15" i="2"/>
  <c r="P15" i="2"/>
  <c r="AF15" i="2"/>
  <c r="J15" i="2"/>
  <c r="M15" i="2"/>
  <c r="AC15" i="2"/>
  <c r="V15" i="2"/>
  <c r="C15" i="2"/>
  <c r="D7" i="3"/>
  <c r="D11" i="3" s="1"/>
  <c r="B6" i="3"/>
  <c r="B12" i="4" l="1"/>
  <c r="C12" i="4" s="1"/>
  <c r="L6" i="3"/>
  <c r="L12" i="3" s="1"/>
  <c r="P6" i="3"/>
  <c r="P12" i="3" s="1"/>
  <c r="D6" i="3"/>
  <c r="D12" i="3" s="1"/>
  <c r="H6" i="3"/>
  <c r="H12" i="3" s="1"/>
  <c r="H8" i="4"/>
  <c r="H6" i="4"/>
  <c r="E12" i="4"/>
  <c r="F8" i="4" s="1"/>
  <c r="H11" i="4"/>
  <c r="H10" i="4"/>
  <c r="H9" i="4"/>
  <c r="L10" i="3" l="1"/>
  <c r="C5" i="4"/>
  <c r="C6" i="4"/>
  <c r="C7" i="4"/>
  <c r="P10" i="3"/>
  <c r="C9" i="4"/>
  <c r="C8" i="4"/>
  <c r="C10" i="4"/>
  <c r="C11" i="4"/>
  <c r="H10" i="3"/>
  <c r="D10" i="3"/>
  <c r="F9" i="4"/>
  <c r="F7" i="4"/>
  <c r="F10" i="4"/>
  <c r="F12" i="4"/>
  <c r="F5" i="4"/>
  <c r="F11" i="4"/>
  <c r="F6" i="4"/>
  <c r="H12" i="4"/>
  <c r="I6" i="4" s="1"/>
  <c r="I7" i="4" l="1"/>
  <c r="I5" i="4"/>
  <c r="I9" i="4"/>
  <c r="I11" i="4"/>
  <c r="I8" i="4"/>
  <c r="I10" i="4"/>
</calcChain>
</file>

<file path=xl/sharedStrings.xml><?xml version="1.0" encoding="utf-8"?>
<sst xmlns="http://schemas.openxmlformats.org/spreadsheetml/2006/main" count="444" uniqueCount="80">
  <si>
    <t>Adults</t>
  </si>
  <si>
    <t>Kids</t>
  </si>
  <si>
    <t>Dogs</t>
  </si>
  <si>
    <t>Hang Glider</t>
  </si>
  <si>
    <t xml:space="preserve">T0  </t>
  </si>
  <si>
    <t xml:space="preserve">T1   </t>
  </si>
  <si>
    <t xml:space="preserve">T2   </t>
  </si>
  <si>
    <t xml:space="preserve">T3   </t>
  </si>
  <si>
    <t>Surfer, Windsurfer, Kite Boarder</t>
  </si>
  <si>
    <t>Motorized Boater</t>
  </si>
  <si>
    <t>Non-motorized Boater</t>
  </si>
  <si>
    <t xml:space="preserve">T4 </t>
  </si>
  <si>
    <t>Angler</t>
  </si>
  <si>
    <t>Bicyclist</t>
  </si>
  <si>
    <t>T5</t>
  </si>
  <si>
    <t xml:space="preserve">T7  </t>
  </si>
  <si>
    <t xml:space="preserve">T6  </t>
  </si>
  <si>
    <t xml:space="preserve">T8 </t>
  </si>
  <si>
    <t xml:space="preserve">T9 </t>
  </si>
  <si>
    <t xml:space="preserve">T10 </t>
  </si>
  <si>
    <t xml:space="preserve">T11  </t>
  </si>
  <si>
    <t xml:space="preserve">T12 </t>
  </si>
  <si>
    <t>Park Staff &amp; Law Enforcement</t>
  </si>
  <si>
    <t>Other Recreator</t>
  </si>
  <si>
    <t>Crabber</t>
  </si>
  <si>
    <t>Runner, Walker</t>
  </si>
  <si>
    <t>Dog Walker</t>
  </si>
  <si>
    <t>Picnicker</t>
  </si>
  <si>
    <t>Rollerblader, Rollerskater, Skateboarder</t>
  </si>
  <si>
    <t>Date</t>
  </si>
  <si>
    <t>Shift</t>
  </si>
  <si>
    <t>Location</t>
  </si>
  <si>
    <t>AM</t>
  </si>
  <si>
    <t>A</t>
  </si>
  <si>
    <t>B</t>
  </si>
  <si>
    <t>C</t>
  </si>
  <si>
    <t>D</t>
  </si>
  <si>
    <t>E</t>
  </si>
  <si>
    <t>PM</t>
  </si>
  <si>
    <t>Total</t>
  </si>
  <si>
    <t>Total Dogs</t>
  </si>
  <si>
    <t>Adult Visitors</t>
  </si>
  <si>
    <t>Kid Visitors</t>
  </si>
  <si>
    <t>Dog Visitors</t>
  </si>
  <si>
    <t>Dogs per person</t>
  </si>
  <si>
    <t>Dogs per vehicle</t>
  </si>
  <si>
    <t>Persons per vehicle</t>
  </si>
  <si>
    <t>Total Visitors</t>
  </si>
  <si>
    <t>Total Vehicles</t>
  </si>
  <si>
    <t>Thu/Fri Total</t>
  </si>
  <si>
    <t>Sat/Sun Total</t>
  </si>
  <si>
    <t>Overall Total</t>
  </si>
  <si>
    <t>Thu/Fri Visitors</t>
  </si>
  <si>
    <t>Sat/Sun Visitors</t>
  </si>
  <si>
    <t>Hang glider</t>
  </si>
  <si>
    <t>Dog walker</t>
  </si>
  <si>
    <t>Runner/walker</t>
  </si>
  <si>
    <t>Other recreator</t>
  </si>
  <si>
    <t xml:space="preserve">   TOTAL</t>
  </si>
  <si>
    <t>Count</t>
  </si>
  <si>
    <t>Percent</t>
  </si>
  <si>
    <t>Thursday/Friday</t>
  </si>
  <si>
    <t>Saturday/Sunday</t>
  </si>
  <si>
    <t>Combined</t>
  </si>
  <si>
    <t>TOTAL</t>
  </si>
  <si>
    <t>Missed Minutes</t>
  </si>
  <si>
    <t>Adjust for Missed Time</t>
  </si>
  <si>
    <t>Adjust for Missed Minutes</t>
  </si>
  <si>
    <t>Thu Visitors</t>
  </si>
  <si>
    <t>Fri Visitors</t>
  </si>
  <si>
    <t>Sat Visitors</t>
  </si>
  <si>
    <t>Sun Visitors</t>
  </si>
  <si>
    <t>Thursday</t>
  </si>
  <si>
    <t>Friday</t>
  </si>
  <si>
    <t>Saturday</t>
  </si>
  <si>
    <t>Sunday</t>
  </si>
  <si>
    <t>Daily</t>
  </si>
  <si>
    <t>Weekly</t>
  </si>
  <si>
    <t>Fort Funston Visits by Activity</t>
  </si>
  <si>
    <t>Fort Funston Count Data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</si>
</sst>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4" xfId="0" applyBorder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0" quotePrefix="1" applyNumberFormat="1" applyBorder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165" fontId="0" fillId="0" borderId="0" xfId="1" applyNumberFormat="1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165" fontId="0" fillId="0" borderId="0" xfId="1" applyNumberFormat="1" applyFont="1" applyAlignment="1">
      <alignment horizontal="right"/>
    </xf>
    <xf numFmtId="164" fontId="0" fillId="0" borderId="0" xfId="2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2" applyNumberFormat="1" applyFont="1" applyAlignment="1">
      <alignment horizontal="right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165" fontId="0" fillId="0" borderId="3" xfId="1" applyNumberFormat="1" applyFont="1" applyBorder="1" applyAlignment="1">
      <alignment horizontal="right"/>
    </xf>
    <xf numFmtId="164" fontId="0" fillId="0" borderId="3" xfId="2" applyNumberFormat="1" applyFont="1" applyBorder="1" applyAlignment="1">
      <alignment horizontal="right"/>
    </xf>
    <xf numFmtId="2" fontId="0" fillId="0" borderId="3" xfId="0" applyNumberFormat="1" applyBorder="1" applyAlignment="1">
      <alignment horizontal="center"/>
    </xf>
    <xf numFmtId="165" fontId="0" fillId="0" borderId="0" xfId="1" applyNumberFormat="1" applyFont="1" applyBorder="1"/>
    <xf numFmtId="0" fontId="1" fillId="2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2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0" xfId="0" applyNumberFormat="1"/>
    <xf numFmtId="1" fontId="0" fillId="0" borderId="15" xfId="0" applyNumberFormat="1" applyBorder="1"/>
    <xf numFmtId="0" fontId="3" fillId="0" borderId="3" xfId="0" applyFont="1" applyFill="1" applyBorder="1" applyAlignment="1">
      <alignment horizontal="right"/>
    </xf>
    <xf numFmtId="165" fontId="0" fillId="0" borderId="0" xfId="0" applyNumberFormat="1"/>
    <xf numFmtId="2" fontId="0" fillId="0" borderId="4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3" fontId="0" fillId="0" borderId="0" xfId="0" applyNumberFormat="1" applyBorder="1"/>
    <xf numFmtId="0" fontId="3" fillId="0" borderId="1" xfId="0" applyFont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1" fontId="0" fillId="0" borderId="0" xfId="0" applyNumberForma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zoomScale="90" zoomScaleNormal="90" workbookViewId="0">
      <selection activeCell="H6" sqref="H6"/>
    </sheetView>
  </sheetViews>
  <sheetFormatPr defaultRowHeight="14.4" x14ac:dyDescent="0.3"/>
  <cols>
    <col min="1" max="1" width="17.21875" customWidth="1"/>
    <col min="2" max="2" width="7.77734375" customWidth="1"/>
    <col min="3" max="3" width="7.88671875" customWidth="1"/>
    <col min="4" max="4" width="12.88671875" style="1" customWidth="1"/>
    <col min="5" max="5" width="3.88671875" style="1" customWidth="1"/>
    <col min="6" max="6" width="6.88671875" style="1" customWidth="1"/>
    <col min="7" max="7" width="7.88671875" style="1" customWidth="1"/>
    <col min="8" max="8" width="9.77734375" style="1" customWidth="1"/>
    <col min="9" max="9" width="3.5546875" style="1" customWidth="1"/>
    <col min="10" max="10" width="8.77734375" style="1" customWidth="1"/>
    <col min="11" max="11" width="8.33203125" style="1" customWidth="1"/>
    <col min="12" max="12" width="11" style="1" customWidth="1"/>
    <col min="13" max="13" width="2.88671875" style="1" customWidth="1"/>
    <col min="14" max="14" width="8.44140625" style="1" customWidth="1"/>
    <col min="15" max="15" width="8" style="1" customWidth="1"/>
    <col min="16" max="16" width="11" style="1" customWidth="1"/>
    <col min="20" max="20" width="11.109375" bestFit="1" customWidth="1"/>
  </cols>
  <sheetData>
    <row r="1" spans="1:20" ht="18" x14ac:dyDescent="0.35">
      <c r="A1" s="41" t="s">
        <v>79</v>
      </c>
    </row>
    <row r="2" spans="1:20" ht="18" x14ac:dyDescent="0.35">
      <c r="A2" s="41"/>
    </row>
    <row r="3" spans="1:20" ht="15" thickBot="1" x14ac:dyDescent="0.35">
      <c r="A3" s="36"/>
      <c r="B3" s="85">
        <v>40773</v>
      </c>
      <c r="C3" s="85"/>
      <c r="D3" s="85"/>
      <c r="E3" s="86"/>
      <c r="F3" s="85">
        <v>40774</v>
      </c>
      <c r="G3" s="85"/>
      <c r="H3" s="85"/>
      <c r="I3" s="87"/>
      <c r="J3" s="85">
        <v>40775</v>
      </c>
      <c r="K3" s="85"/>
      <c r="L3" s="85"/>
      <c r="M3" s="86"/>
      <c r="N3" s="85">
        <v>40776</v>
      </c>
      <c r="O3" s="85"/>
      <c r="P3" s="85"/>
    </row>
    <row r="4" spans="1:20" ht="15" thickBot="1" x14ac:dyDescent="0.35">
      <c r="A4" s="8"/>
      <c r="B4" s="84" t="s">
        <v>32</v>
      </c>
      <c r="C4" s="84" t="s">
        <v>38</v>
      </c>
      <c r="D4" s="84" t="s">
        <v>64</v>
      </c>
      <c r="E4" s="84"/>
      <c r="F4" s="84" t="s">
        <v>32</v>
      </c>
      <c r="G4" s="84" t="s">
        <v>38</v>
      </c>
      <c r="H4" s="47" t="s">
        <v>64</v>
      </c>
      <c r="I4" s="47"/>
      <c r="J4" s="84" t="s">
        <v>32</v>
      </c>
      <c r="K4" s="84" t="s">
        <v>38</v>
      </c>
      <c r="L4" s="84" t="s">
        <v>64</v>
      </c>
      <c r="M4" s="84"/>
      <c r="N4" s="84" t="s">
        <v>32</v>
      </c>
      <c r="O4" s="84" t="s">
        <v>38</v>
      </c>
      <c r="P4" s="84" t="s">
        <v>64</v>
      </c>
    </row>
    <row r="5" spans="1:20" hidden="1" x14ac:dyDescent="0.3">
      <c r="B5" s="1" t="s">
        <v>32</v>
      </c>
      <c r="C5" s="1" t="s">
        <v>38</v>
      </c>
      <c r="D5" s="1" t="s">
        <v>39</v>
      </c>
      <c r="F5" s="1" t="s">
        <v>32</v>
      </c>
      <c r="G5" s="1" t="s">
        <v>38</v>
      </c>
      <c r="H5" s="1" t="s">
        <v>39</v>
      </c>
      <c r="J5" s="1" t="s">
        <v>32</v>
      </c>
      <c r="K5" s="1" t="s">
        <v>38</v>
      </c>
      <c r="L5" s="1" t="s">
        <v>39</v>
      </c>
      <c r="N5" s="1" t="s">
        <v>32</v>
      </c>
      <c r="O5" s="1" t="s">
        <v>38</v>
      </c>
      <c r="P5" s="1" t="s">
        <v>39</v>
      </c>
    </row>
    <row r="6" spans="1:20" x14ac:dyDescent="0.3">
      <c r="A6" t="s">
        <v>47</v>
      </c>
      <c r="B6" s="58">
        <f>SUM('Sum by Shift (Adjusted)'!AP4:AQ4)</f>
        <v>513.48088400701204</v>
      </c>
      <c r="C6" s="58">
        <f>SUM('Sum by Shift (Adjusted)'!AP5:AQ5)</f>
        <v>619.7831325301205</v>
      </c>
      <c r="D6" s="33">
        <f>SUM(B6:C6)</f>
        <v>1133.2640165371326</v>
      </c>
      <c r="E6" s="33"/>
      <c r="F6" s="33">
        <f>SUM('Sum by Shift (Adjusted)'!AP6:AQ6)</f>
        <v>459.46572506440918</v>
      </c>
      <c r="G6" s="33">
        <f>SUM('Sum by Shift (Adjusted)'!AP7:AQ7)</f>
        <v>542.42168674698792</v>
      </c>
      <c r="H6" s="33">
        <f>SUM(F6:G6)</f>
        <v>1001.8874118113971</v>
      </c>
      <c r="I6" s="33"/>
      <c r="J6" s="33">
        <f>SUM('Sum by Shift (Adjusted)'!AP8:AQ8)</f>
        <v>1083.6618705035971</v>
      </c>
      <c r="K6" s="33">
        <f>SUM('Sum by Shift (Adjusted)'!AP9:AQ9)</f>
        <v>1190.1748506348022</v>
      </c>
      <c r="L6" s="33">
        <f>SUM(J6:K6)</f>
        <v>2273.8367211383993</v>
      </c>
      <c r="M6" s="33"/>
      <c r="N6" s="33">
        <f>SUM('Sum by Shift (Adjusted)'!AP10:AQ10)</f>
        <v>959</v>
      </c>
      <c r="O6" s="33">
        <f>SUM('Sum by Shift (Adjusted)'!AP11:AQ11)</f>
        <v>1296.5725865880618</v>
      </c>
      <c r="P6" s="33">
        <f>SUM(N6:O6)</f>
        <v>2255.5725865880618</v>
      </c>
      <c r="Q6" s="37"/>
      <c r="R6" s="37"/>
      <c r="S6" s="37"/>
    </row>
    <row r="7" spans="1:20" s="11" customFormat="1" x14ac:dyDescent="0.3">
      <c r="A7" s="11" t="s">
        <v>40</v>
      </c>
      <c r="B7" s="83">
        <f>'Sum by Shift (Adjusted)'!AR4</f>
        <v>917.89632879710598</v>
      </c>
      <c r="C7" s="83">
        <f>'Sum by Shift (Adjusted)'!AR5</f>
        <v>800.24096385542168</v>
      </c>
      <c r="D7" s="34">
        <f>SUM(B7:C7)</f>
        <v>1718.1372926525278</v>
      </c>
      <c r="E7" s="34"/>
      <c r="F7" s="34">
        <f>'Sum by Shift (Adjusted)'!AR6</f>
        <v>906.00381854987108</v>
      </c>
      <c r="G7" s="34">
        <f>'Sum by Shift (Adjusted)'!AR7</f>
        <v>591.2168674698795</v>
      </c>
      <c r="H7" s="34">
        <f>SUM(F7:G7)</f>
        <v>1497.2206860197507</v>
      </c>
      <c r="I7" s="34"/>
      <c r="J7" s="34">
        <f>'Sum by Shift (Adjusted)'!AR8</f>
        <v>917.04316546762584</v>
      </c>
      <c r="K7" s="34">
        <f>'Sum by Shift (Adjusted)'!AR9</f>
        <v>720.59746079163551</v>
      </c>
      <c r="L7" s="34">
        <f>SUM(J7:K7)</f>
        <v>1637.6406262592614</v>
      </c>
      <c r="M7" s="34"/>
      <c r="N7" s="34">
        <f>'Sum by Shift (Adjusted)'!AR10</f>
        <v>909</v>
      </c>
      <c r="O7" s="34">
        <f>'Sum by Shift (Adjusted)'!AR11</f>
        <v>735.40162122328672</v>
      </c>
      <c r="P7" s="34">
        <f>SUM(N7:O7)</f>
        <v>1644.4016212232868</v>
      </c>
      <c r="Q7" s="68"/>
      <c r="R7" s="37"/>
      <c r="T7" s="52"/>
    </row>
    <row r="8" spans="1:20" x14ac:dyDescent="0.3">
      <c r="A8" s="11" t="s">
        <v>48</v>
      </c>
      <c r="B8" s="10"/>
      <c r="C8" s="10"/>
      <c r="D8" s="34">
        <v>832</v>
      </c>
      <c r="E8" s="34"/>
      <c r="F8" s="34"/>
      <c r="G8" s="34"/>
      <c r="H8" s="34">
        <v>872</v>
      </c>
      <c r="I8" s="34"/>
      <c r="J8" s="34"/>
      <c r="K8" s="34"/>
      <c r="L8" s="34">
        <v>1443</v>
      </c>
      <c r="M8" s="34"/>
      <c r="N8" s="34"/>
      <c r="O8" s="34"/>
      <c r="P8" s="35">
        <v>1464</v>
      </c>
    </row>
    <row r="9" spans="1:20" x14ac:dyDescent="0.3">
      <c r="A9" s="11"/>
      <c r="B9" s="10"/>
      <c r="C9" s="10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</row>
    <row r="10" spans="1:20" x14ac:dyDescent="0.3">
      <c r="A10" t="s">
        <v>44</v>
      </c>
      <c r="B10" s="32"/>
      <c r="C10" s="32"/>
      <c r="D10" s="32">
        <f t="shared" ref="D10:P10" si="0">D7/D6</f>
        <v>1.5160962208105468</v>
      </c>
      <c r="E10" s="32"/>
      <c r="F10" s="32"/>
      <c r="G10" s="32"/>
      <c r="H10" s="32">
        <f t="shared" si="0"/>
        <v>1.4944001375491869</v>
      </c>
      <c r="I10" s="32"/>
      <c r="J10" s="32"/>
      <c r="K10" s="32"/>
      <c r="L10" s="32">
        <f t="shared" si="0"/>
        <v>0.72021029963812633</v>
      </c>
      <c r="M10" s="32"/>
      <c r="N10" s="32"/>
      <c r="O10" s="32"/>
      <c r="P10" s="32">
        <f t="shared" si="0"/>
        <v>0.72903954898242695</v>
      </c>
    </row>
    <row r="11" spans="1:20" x14ac:dyDescent="0.3">
      <c r="A11" t="s">
        <v>45</v>
      </c>
      <c r="B11" s="1"/>
      <c r="C11" s="1"/>
      <c r="D11" s="32">
        <f>D7/D8</f>
        <v>2.0650688613612114</v>
      </c>
      <c r="E11" s="32"/>
      <c r="F11" s="32"/>
      <c r="G11" s="32"/>
      <c r="H11" s="32">
        <f>H7/H8</f>
        <v>1.7169961995639342</v>
      </c>
      <c r="I11" s="32"/>
      <c r="J11" s="32"/>
      <c r="K11" s="32"/>
      <c r="L11" s="32">
        <f>L7/L8</f>
        <v>1.1348860888837571</v>
      </c>
      <c r="M11" s="32"/>
      <c r="P11" s="32">
        <f>P7/P8</f>
        <v>1.1232251511088025</v>
      </c>
    </row>
    <row r="12" spans="1:20" ht="15" thickBot="1" x14ac:dyDescent="0.35">
      <c r="A12" s="8" t="s">
        <v>46</v>
      </c>
      <c r="B12" s="7"/>
      <c r="C12" s="7"/>
      <c r="D12" s="51">
        <f>D6/D8</f>
        <v>1.3620961737225152</v>
      </c>
      <c r="E12" s="51"/>
      <c r="F12" s="51"/>
      <c r="G12" s="51"/>
      <c r="H12" s="51">
        <f>H6/H8</f>
        <v>1.1489534539121526</v>
      </c>
      <c r="I12" s="51"/>
      <c r="J12" s="51"/>
      <c r="K12" s="51"/>
      <c r="L12" s="51">
        <f>L6/L8</f>
        <v>1.5757704235193342</v>
      </c>
      <c r="M12" s="51"/>
      <c r="N12" s="7"/>
      <c r="O12" s="7"/>
      <c r="P12" s="51">
        <f>P6/P8</f>
        <v>1.5406916575055067</v>
      </c>
    </row>
  </sheetData>
  <mergeCells count="4">
    <mergeCell ref="B3:D3"/>
    <mergeCell ref="F3:H3"/>
    <mergeCell ref="J3:L3"/>
    <mergeCell ref="N3: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9" sqref="F9"/>
    </sheetView>
  </sheetViews>
  <sheetFormatPr defaultRowHeight="14.4" x14ac:dyDescent="0.3"/>
  <cols>
    <col min="1" max="1" width="14.77734375" customWidth="1"/>
    <col min="2" max="2" width="9.109375" bestFit="1" customWidth="1"/>
    <col min="4" max="4" width="3.109375" customWidth="1"/>
    <col min="5" max="5" width="9.109375" bestFit="1" customWidth="1"/>
    <col min="7" max="7" width="3.6640625" customWidth="1"/>
    <col min="8" max="8" width="9.109375" bestFit="1" customWidth="1"/>
    <col min="10" max="10" width="4.21875" customWidth="1"/>
    <col min="13" max="13" width="4.109375" customWidth="1"/>
    <col min="14" max="14" width="7.109375" customWidth="1"/>
  </cols>
  <sheetData>
    <row r="1" spans="1:18" ht="18" x14ac:dyDescent="0.35">
      <c r="A1" s="41" t="s">
        <v>78</v>
      </c>
    </row>
    <row r="2" spans="1:18" ht="12" customHeight="1" x14ac:dyDescent="0.35">
      <c r="A2" s="41"/>
    </row>
    <row r="3" spans="1:18" x14ac:dyDescent="0.3">
      <c r="B3" s="69" t="s">
        <v>61</v>
      </c>
      <c r="C3" s="69"/>
      <c r="D3" s="39"/>
      <c r="E3" s="69" t="s">
        <v>62</v>
      </c>
      <c r="F3" s="69"/>
      <c r="G3" s="40"/>
      <c r="H3" s="69" t="s">
        <v>63</v>
      </c>
      <c r="I3" s="69"/>
      <c r="K3" s="69" t="s">
        <v>77</v>
      </c>
      <c r="L3" s="69"/>
      <c r="N3" s="69" t="s">
        <v>76</v>
      </c>
      <c r="O3" s="69"/>
      <c r="P3" s="69"/>
      <c r="Q3" s="69"/>
    </row>
    <row r="4" spans="1:18" ht="15" thickBot="1" x14ac:dyDescent="0.35">
      <c r="A4" s="8"/>
      <c r="B4" s="48" t="s">
        <v>59</v>
      </c>
      <c r="C4" s="48" t="s">
        <v>60</v>
      </c>
      <c r="D4" s="48"/>
      <c r="E4" s="48" t="s">
        <v>59</v>
      </c>
      <c r="F4" s="48" t="s">
        <v>60</v>
      </c>
      <c r="G4" s="48"/>
      <c r="H4" s="48" t="s">
        <v>59</v>
      </c>
      <c r="I4" s="48" t="s">
        <v>60</v>
      </c>
      <c r="J4" s="8"/>
      <c r="K4" s="48" t="s">
        <v>59</v>
      </c>
      <c r="L4" s="48" t="s">
        <v>60</v>
      </c>
      <c r="M4" s="8"/>
      <c r="N4" s="63" t="s">
        <v>72</v>
      </c>
      <c r="O4" s="63" t="s">
        <v>73</v>
      </c>
      <c r="P4" s="63" t="s">
        <v>74</v>
      </c>
      <c r="Q4" s="63" t="s">
        <v>75</v>
      </c>
    </row>
    <row r="5" spans="1:18" x14ac:dyDescent="0.3">
      <c r="A5" t="s">
        <v>54</v>
      </c>
      <c r="B5" s="42">
        <f>'Sum by Shift (Adjusted)'!D17</f>
        <v>41</v>
      </c>
      <c r="C5" s="43">
        <f t="shared" ref="C5:C12" si="0">B5/$B$12</f>
        <v>1.9202385112194204E-2</v>
      </c>
      <c r="D5" s="43"/>
      <c r="E5" s="42">
        <f>'Sum by Shift (Adjusted)'!D18</f>
        <v>32.466019417475728</v>
      </c>
      <c r="F5" s="43">
        <f t="shared" ref="F5:F12" si="1">E5/$E$12</f>
        <v>7.1678263569807639E-3</v>
      </c>
      <c r="G5" s="43"/>
      <c r="H5" s="42">
        <f t="shared" ref="H5:H11" si="2">B5+E5</f>
        <v>73.466019417475735</v>
      </c>
      <c r="I5" s="43">
        <f t="shared" ref="I5:I11" si="3">H5/$H$12</f>
        <v>1.1023385085202573E-2</v>
      </c>
      <c r="K5" s="42">
        <f>(5/2)*B5+E5</f>
        <v>134.96601941747574</v>
      </c>
      <c r="L5" s="43">
        <f t="shared" ref="L5:L11" si="4">K5/$K$12</f>
        <v>1.3678127270434456E-2</v>
      </c>
      <c r="N5" s="61">
        <f>'Sum by Shift (Adjusted)'!D20</f>
        <v>17</v>
      </c>
      <c r="O5" s="61">
        <f>'Sum by Shift (Adjusted)'!D21</f>
        <v>24</v>
      </c>
      <c r="P5" s="61">
        <f>'Sum by Shift (Adjusted)'!D22</f>
        <v>24.466019417475728</v>
      </c>
      <c r="Q5" s="61">
        <f>'Sum by Shift (Adjusted)'!D23</f>
        <v>8</v>
      </c>
    </row>
    <row r="6" spans="1:18" x14ac:dyDescent="0.3">
      <c r="A6" t="s">
        <v>12</v>
      </c>
      <c r="B6" s="42">
        <f>'Sum by Shift (Adjusted)'!P17</f>
        <v>12.048076923076923</v>
      </c>
      <c r="C6" s="43">
        <f t="shared" si="0"/>
        <v>5.6427271448356801E-3</v>
      </c>
      <c r="D6" s="43"/>
      <c r="E6" s="42">
        <f>'Sum by Shift (Adjusted)'!P18</f>
        <v>19.077669902912621</v>
      </c>
      <c r="F6" s="43">
        <f t="shared" si="1"/>
        <v>4.2119553802234455E-3</v>
      </c>
      <c r="G6" s="43"/>
      <c r="H6" s="42">
        <f t="shared" si="2"/>
        <v>31.125746825989545</v>
      </c>
      <c r="I6" s="43">
        <f t="shared" si="3"/>
        <v>4.6703373348384643E-3</v>
      </c>
      <c r="K6" s="42">
        <f t="shared" ref="K6:K11" si="5">(5/2)*B6+E6</f>
        <v>49.197862210604924</v>
      </c>
      <c r="L6" s="43">
        <f t="shared" si="4"/>
        <v>4.985955899524875E-3</v>
      </c>
      <c r="N6" s="42">
        <f>'Sum by Shift (Adjusted)'!P20</f>
        <v>3</v>
      </c>
      <c r="O6" s="42">
        <f>'Sum by Shift (Adjusted)'!P21</f>
        <v>9.0480769230769234</v>
      </c>
      <c r="P6" s="42">
        <f>'Sum by Shift (Adjusted)'!P22</f>
        <v>8.0776699029126213</v>
      </c>
      <c r="Q6" s="42">
        <f>'Sum by Shift (Adjusted)'!P23</f>
        <v>11</v>
      </c>
    </row>
    <row r="7" spans="1:18" x14ac:dyDescent="0.3">
      <c r="A7" t="s">
        <v>13</v>
      </c>
      <c r="B7" s="42">
        <f>'Sum by Shift (Adjusted)'!S17</f>
        <v>3.0436210131332082</v>
      </c>
      <c r="C7" s="43">
        <f t="shared" si="0"/>
        <v>1.4254825080426965E-3</v>
      </c>
      <c r="D7" s="43"/>
      <c r="E7" s="42">
        <f>'Sum by Shift (Adjusted)'!S18</f>
        <v>15.058041702231435</v>
      </c>
      <c r="F7" s="43">
        <f t="shared" si="1"/>
        <v>3.3245045168571494E-3</v>
      </c>
      <c r="G7" s="43"/>
      <c r="H7" s="42">
        <f t="shared" si="2"/>
        <v>18.101662715364643</v>
      </c>
      <c r="I7" s="43">
        <f t="shared" si="3"/>
        <v>2.7161073973534511E-3</v>
      </c>
      <c r="K7" s="42">
        <f t="shared" si="5"/>
        <v>22.667094235064454</v>
      </c>
      <c r="L7" s="43">
        <f t="shared" si="4"/>
        <v>2.2971959989359927E-3</v>
      </c>
      <c r="N7" s="42">
        <f>'Sum by Shift (Adjusted)'!S20</f>
        <v>1.024390243902439</v>
      </c>
      <c r="O7" s="42">
        <f>'Sum by Shift (Adjusted)'!S21</f>
        <v>2.0192307692307692</v>
      </c>
      <c r="P7" s="42">
        <f>'Sum by Shift (Adjusted)'!S22</f>
        <v>7.0071942446043165</v>
      </c>
      <c r="Q7" s="42">
        <f>'Sum by Shift (Adjusted)'!S23</f>
        <v>8.0508474576271176</v>
      </c>
    </row>
    <row r="8" spans="1:18" x14ac:dyDescent="0.3">
      <c r="A8" t="s">
        <v>27</v>
      </c>
      <c r="B8" s="42">
        <f>'Sum by Shift (Adjusted)'!Y17</f>
        <v>4</v>
      </c>
      <c r="C8" s="43">
        <f t="shared" si="0"/>
        <v>1.8734034255799223E-3</v>
      </c>
      <c r="D8" s="43"/>
      <c r="E8" s="42">
        <f>'Sum by Shift (Adjusted)'!Y18</f>
        <v>27.388349514563107</v>
      </c>
      <c r="F8" s="43">
        <f t="shared" si="1"/>
        <v>6.0467817443309617E-3</v>
      </c>
      <c r="G8" s="43"/>
      <c r="H8" s="42">
        <f t="shared" si="2"/>
        <v>31.388349514563107</v>
      </c>
      <c r="I8" s="43">
        <f t="shared" si="3"/>
        <v>4.7097401850746548E-3</v>
      </c>
      <c r="K8" s="42">
        <f t="shared" si="5"/>
        <v>37.388349514563103</v>
      </c>
      <c r="L8" s="43">
        <f t="shared" si="4"/>
        <v>3.7891211824941972E-3</v>
      </c>
      <c r="N8" s="42">
        <f>'Sum by Shift (Adjusted)'!Y20</f>
        <v>0</v>
      </c>
      <c r="O8" s="42">
        <f>'Sum by Shift (Adjusted)'!Y21</f>
        <v>4</v>
      </c>
      <c r="P8" s="42">
        <f>'Sum by Shift (Adjusted)'!Y22</f>
        <v>21.388349514563107</v>
      </c>
      <c r="Q8" s="42">
        <f>'Sum by Shift (Adjusted)'!Y23</f>
        <v>6</v>
      </c>
    </row>
    <row r="9" spans="1:18" x14ac:dyDescent="0.3">
      <c r="A9" t="s">
        <v>55</v>
      </c>
      <c r="B9" s="42">
        <f>'Sum by Shift (Adjusted)'!AB17</f>
        <v>1411.2175685358436</v>
      </c>
      <c r="C9" s="43">
        <f t="shared" si="0"/>
        <v>0.66094495678340459</v>
      </c>
      <c r="D9" s="43"/>
      <c r="E9" s="42">
        <f>'Sum by Shift (Adjusted)'!AB18</f>
        <v>2601.8589567411509</v>
      </c>
      <c r="F9" s="43">
        <f t="shared" si="1"/>
        <v>0.57443670464993923</v>
      </c>
      <c r="G9" s="43"/>
      <c r="H9" s="42">
        <f t="shared" si="2"/>
        <v>4013.0765252769943</v>
      </c>
      <c r="I9" s="43">
        <f t="shared" si="3"/>
        <v>0.6021516922419774</v>
      </c>
      <c r="K9" s="42">
        <f t="shared" si="5"/>
        <v>6129.9028780807603</v>
      </c>
      <c r="L9" s="43">
        <f t="shared" si="4"/>
        <v>0.6212348269858996</v>
      </c>
      <c r="N9" s="42">
        <f>'Sum by Shift (Adjusted)'!AB20</f>
        <v>764.15467082797124</v>
      </c>
      <c r="O9" s="42">
        <f>'Sum by Shift (Adjusted)'!AB21</f>
        <v>647.06289770787225</v>
      </c>
      <c r="P9" s="42">
        <f>'Sum by Shift (Adjusted)'!AB22</f>
        <v>1327.2627887234648</v>
      </c>
      <c r="Q9" s="42">
        <f>'Sum by Shift (Adjusted)'!AB23</f>
        <v>1274.5961680176861</v>
      </c>
    </row>
    <row r="10" spans="1:18" x14ac:dyDescent="0.3">
      <c r="A10" t="s">
        <v>56</v>
      </c>
      <c r="B10" s="42">
        <f>'Sum by Shift (Adjusted)'!AE17</f>
        <v>420.66829013017849</v>
      </c>
      <c r="C10" s="43">
        <f t="shared" si="0"/>
        <v>0.19702035394068126</v>
      </c>
      <c r="D10" s="43"/>
      <c r="E10" s="42">
        <f>'Sum by Shift (Adjusted)'!AE18</f>
        <v>1369.228583695492</v>
      </c>
      <c r="F10" s="43">
        <f t="shared" si="1"/>
        <v>0.30229738375814325</v>
      </c>
      <c r="G10" s="43"/>
      <c r="H10" s="42">
        <f t="shared" si="2"/>
        <v>1789.8968738256706</v>
      </c>
      <c r="I10" s="43">
        <f t="shared" si="3"/>
        <v>0.26856936934148307</v>
      </c>
      <c r="K10" s="42">
        <f t="shared" si="5"/>
        <v>2420.8993090209383</v>
      </c>
      <c r="L10" s="43">
        <f t="shared" si="4"/>
        <v>0.24534596930853564</v>
      </c>
      <c r="N10" s="42">
        <f>'Sum by Shift (Adjusted)'!AE20</f>
        <v>232.026376321096</v>
      </c>
      <c r="O10" s="42">
        <f>'Sum by Shift (Adjusted)'!AE21</f>
        <v>188.6419138090825</v>
      </c>
      <c r="P10" s="42">
        <f>'Sum by Shift (Adjusted)'!AE22</f>
        <v>659.46022211357126</v>
      </c>
      <c r="Q10" s="42">
        <f>'Sum by Shift (Adjusted)'!AE23</f>
        <v>709.76836158192089</v>
      </c>
    </row>
    <row r="11" spans="1:18" ht="15" thickBot="1" x14ac:dyDescent="0.35">
      <c r="A11" s="8" t="s">
        <v>57</v>
      </c>
      <c r="B11" s="49">
        <f>'Sum by Shift (Adjusted)'!AK17</f>
        <v>243.17387174629755</v>
      </c>
      <c r="C11" s="50">
        <f t="shared" si="0"/>
        <v>0.11389069108526163</v>
      </c>
      <c r="D11" s="50"/>
      <c r="E11" s="49">
        <f>'Sum by Shift (Adjusted)'!AK18</f>
        <v>464.33168675263516</v>
      </c>
      <c r="F11" s="50">
        <f t="shared" si="1"/>
        <v>0.10251484359352514</v>
      </c>
      <c r="G11" s="50"/>
      <c r="H11" s="49">
        <f t="shared" si="2"/>
        <v>707.50555849893271</v>
      </c>
      <c r="I11" s="50">
        <f t="shared" si="3"/>
        <v>0.10615936841407034</v>
      </c>
      <c r="J11" s="8"/>
      <c r="K11" s="49">
        <f t="shared" si="5"/>
        <v>1072.2663661183792</v>
      </c>
      <c r="L11" s="50">
        <f t="shared" si="4"/>
        <v>0.10866880335417518</v>
      </c>
      <c r="M11" s="8"/>
      <c r="N11" s="49">
        <f>'Sum by Shift (Adjusted)'!AK20</f>
        <v>116.05857914416286</v>
      </c>
      <c r="O11" s="49">
        <f>'Sum by Shift (Adjusted)'!AK21</f>
        <v>127.1152926021347</v>
      </c>
      <c r="P11" s="49">
        <f>'Sum by Shift (Adjusted)'!AK22</f>
        <v>226.17447722180731</v>
      </c>
      <c r="Q11" s="49">
        <f>'Sum by Shift (Adjusted)'!AK23</f>
        <v>238.1572095308278</v>
      </c>
    </row>
    <row r="12" spans="1:18" x14ac:dyDescent="0.3">
      <c r="A12" s="40" t="s">
        <v>58</v>
      </c>
      <c r="B12" s="44">
        <f>SUM(B5:B11)</f>
        <v>2135.1514283485299</v>
      </c>
      <c r="C12" s="45">
        <f t="shared" si="0"/>
        <v>1</v>
      </c>
      <c r="D12" s="45"/>
      <c r="E12" s="44">
        <f>SUM(E5:E11)</f>
        <v>4529.4093077264615</v>
      </c>
      <c r="F12" s="46">
        <f t="shared" si="1"/>
        <v>1</v>
      </c>
      <c r="G12" s="46"/>
      <c r="H12" s="44">
        <f>SUM(H5:H11)</f>
        <v>6664.5607360749909</v>
      </c>
      <c r="I12" s="46">
        <f>SUM(I5:I11)</f>
        <v>0.99999999999999989</v>
      </c>
      <c r="K12" s="44">
        <f>SUM(K5:K11)</f>
        <v>9867.2878785977864</v>
      </c>
      <c r="L12" s="46">
        <f>SUM(L5:L11)</f>
        <v>1</v>
      </c>
      <c r="N12" s="44">
        <f>SUM(N5:N11)</f>
        <v>1133.2640165371324</v>
      </c>
      <c r="O12" s="44">
        <f>SUM(O5:O11)</f>
        <v>1001.8874118113971</v>
      </c>
      <c r="P12" s="44">
        <f>SUM(P5:P11)</f>
        <v>2273.8367211383993</v>
      </c>
      <c r="Q12" s="44">
        <f>SUM(Q5:Q11)</f>
        <v>2255.5725865880618</v>
      </c>
      <c r="R12" s="64"/>
    </row>
    <row r="13" spans="1:18" x14ac:dyDescent="0.3">
      <c r="E13" s="38"/>
      <c r="Q13" s="64"/>
    </row>
    <row r="14" spans="1:18" x14ac:dyDescent="0.3">
      <c r="Q14" s="64"/>
    </row>
  </sheetData>
  <mergeCells count="5">
    <mergeCell ref="B3:C3"/>
    <mergeCell ref="E3:F3"/>
    <mergeCell ref="H3:I3"/>
    <mergeCell ref="N3:Q3"/>
    <mergeCell ref="K3:L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4"/>
  <sheetViews>
    <sheetView showGridLines="0" zoomScale="80" zoomScaleNormal="80"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F44" sqref="F44"/>
    </sheetView>
  </sheetViews>
  <sheetFormatPr defaultColWidth="5.77734375" defaultRowHeight="14.4" x14ac:dyDescent="0.3"/>
  <cols>
    <col min="1" max="1" width="11.5546875" customWidth="1"/>
    <col min="2" max="2" width="9.21875" style="1" customWidth="1"/>
    <col min="3" max="4" width="9.6640625" style="1" customWidth="1"/>
    <col min="5" max="5" width="9.6640625" style="16" customWidth="1"/>
    <col min="6" max="44" width="6.77734375" style="1" customWidth="1"/>
  </cols>
  <sheetData>
    <row r="1" spans="1:45" s="24" customFormat="1" x14ac:dyDescent="0.3">
      <c r="A1" s="73" t="s">
        <v>29</v>
      </c>
      <c r="B1" s="73" t="s">
        <v>30</v>
      </c>
      <c r="C1" s="75" t="s">
        <v>31</v>
      </c>
      <c r="D1" s="53"/>
      <c r="E1" s="53"/>
      <c r="F1" s="77" t="s">
        <v>4</v>
      </c>
      <c r="G1" s="78"/>
      <c r="H1" s="79"/>
      <c r="I1" s="77" t="s">
        <v>5</v>
      </c>
      <c r="J1" s="78"/>
      <c r="K1" s="79"/>
      <c r="L1" s="77" t="s">
        <v>6</v>
      </c>
      <c r="M1" s="78"/>
      <c r="N1" s="79"/>
      <c r="O1" s="77" t="s">
        <v>7</v>
      </c>
      <c r="P1" s="78"/>
      <c r="Q1" s="79"/>
      <c r="R1" s="77" t="s">
        <v>11</v>
      </c>
      <c r="S1" s="78"/>
      <c r="T1" s="79"/>
      <c r="U1" s="77" t="s">
        <v>14</v>
      </c>
      <c r="V1" s="78"/>
      <c r="W1" s="79"/>
      <c r="X1" s="77" t="s">
        <v>16</v>
      </c>
      <c r="Y1" s="78"/>
      <c r="Z1" s="79"/>
      <c r="AA1" s="77" t="s">
        <v>15</v>
      </c>
      <c r="AB1" s="78"/>
      <c r="AC1" s="79"/>
      <c r="AD1" s="77" t="s">
        <v>17</v>
      </c>
      <c r="AE1" s="78"/>
      <c r="AF1" s="79"/>
      <c r="AG1" s="77" t="s">
        <v>18</v>
      </c>
      <c r="AH1" s="78"/>
      <c r="AI1" s="79"/>
      <c r="AJ1" s="77" t="s">
        <v>19</v>
      </c>
      <c r="AK1" s="78"/>
      <c r="AL1" s="79"/>
      <c r="AM1" s="77" t="s">
        <v>20</v>
      </c>
      <c r="AN1" s="78"/>
      <c r="AO1" s="79"/>
      <c r="AP1" s="77" t="s">
        <v>21</v>
      </c>
      <c r="AQ1" s="78"/>
      <c r="AR1" s="79"/>
    </row>
    <row r="2" spans="1:45" s="25" customFormat="1" ht="44.4" customHeight="1" x14ac:dyDescent="0.3">
      <c r="A2" s="73"/>
      <c r="B2" s="73"/>
      <c r="C2" s="75"/>
      <c r="D2" s="70" t="s">
        <v>65</v>
      </c>
      <c r="E2" s="54"/>
      <c r="F2" s="72" t="s">
        <v>3</v>
      </c>
      <c r="G2" s="80"/>
      <c r="H2" s="72"/>
      <c r="I2" s="72" t="s">
        <v>8</v>
      </c>
      <c r="J2" s="80"/>
      <c r="K2" s="72"/>
      <c r="L2" s="72" t="s">
        <v>9</v>
      </c>
      <c r="M2" s="80"/>
      <c r="N2" s="72"/>
      <c r="O2" s="72" t="s">
        <v>10</v>
      </c>
      <c r="P2" s="72"/>
      <c r="Q2" s="72"/>
      <c r="R2" s="72" t="s">
        <v>12</v>
      </c>
      <c r="S2" s="72"/>
      <c r="T2" s="72"/>
      <c r="U2" s="72" t="s">
        <v>13</v>
      </c>
      <c r="V2" s="72"/>
      <c r="W2" s="72"/>
      <c r="X2" s="72" t="s">
        <v>28</v>
      </c>
      <c r="Y2" s="72"/>
      <c r="Z2" s="72"/>
      <c r="AA2" s="72" t="s">
        <v>27</v>
      </c>
      <c r="AB2" s="72"/>
      <c r="AC2" s="72"/>
      <c r="AD2" s="72" t="s">
        <v>26</v>
      </c>
      <c r="AE2" s="72"/>
      <c r="AF2" s="72"/>
      <c r="AG2" s="72" t="s">
        <v>25</v>
      </c>
      <c r="AH2" s="72"/>
      <c r="AI2" s="72"/>
      <c r="AJ2" s="72" t="s">
        <v>24</v>
      </c>
      <c r="AK2" s="72"/>
      <c r="AL2" s="72"/>
      <c r="AM2" s="72" t="s">
        <v>23</v>
      </c>
      <c r="AN2" s="72"/>
      <c r="AO2" s="72"/>
      <c r="AP2" s="72" t="s">
        <v>22</v>
      </c>
      <c r="AQ2" s="72"/>
      <c r="AR2" s="72"/>
    </row>
    <row r="3" spans="1:45" s="29" customFormat="1" ht="43.8" thickBot="1" x14ac:dyDescent="0.35">
      <c r="A3" s="74"/>
      <c r="B3" s="74"/>
      <c r="C3" s="76"/>
      <c r="D3" s="71"/>
      <c r="E3" s="55" t="s">
        <v>66</v>
      </c>
      <c r="F3" s="26" t="s">
        <v>0</v>
      </c>
      <c r="G3" s="27" t="s">
        <v>1</v>
      </c>
      <c r="H3" s="28" t="s">
        <v>2</v>
      </c>
      <c r="I3" s="26" t="s">
        <v>0</v>
      </c>
      <c r="J3" s="27" t="s">
        <v>1</v>
      </c>
      <c r="K3" s="28" t="s">
        <v>2</v>
      </c>
      <c r="L3" s="26" t="s">
        <v>0</v>
      </c>
      <c r="M3" s="27" t="s">
        <v>1</v>
      </c>
      <c r="N3" s="27" t="s">
        <v>2</v>
      </c>
      <c r="O3" s="26" t="s">
        <v>0</v>
      </c>
      <c r="P3" s="27" t="s">
        <v>1</v>
      </c>
      <c r="Q3" s="27" t="s">
        <v>2</v>
      </c>
      <c r="R3" s="26" t="s">
        <v>0</v>
      </c>
      <c r="S3" s="27" t="s">
        <v>1</v>
      </c>
      <c r="T3" s="28" t="s">
        <v>2</v>
      </c>
      <c r="U3" s="26" t="s">
        <v>0</v>
      </c>
      <c r="V3" s="27" t="s">
        <v>1</v>
      </c>
      <c r="W3" s="28" t="s">
        <v>2</v>
      </c>
      <c r="X3" s="26" t="s">
        <v>0</v>
      </c>
      <c r="Y3" s="27" t="s">
        <v>1</v>
      </c>
      <c r="Z3" s="28" t="s">
        <v>2</v>
      </c>
      <c r="AA3" s="26" t="s">
        <v>0</v>
      </c>
      <c r="AB3" s="27" t="s">
        <v>1</v>
      </c>
      <c r="AC3" s="28" t="s">
        <v>2</v>
      </c>
      <c r="AD3" s="26" t="s">
        <v>0</v>
      </c>
      <c r="AE3" s="27" t="s">
        <v>1</v>
      </c>
      <c r="AF3" s="28" t="s">
        <v>2</v>
      </c>
      <c r="AG3" s="26" t="s">
        <v>0</v>
      </c>
      <c r="AH3" s="27" t="s">
        <v>1</v>
      </c>
      <c r="AI3" s="28" t="s">
        <v>2</v>
      </c>
      <c r="AJ3" s="26" t="s">
        <v>0</v>
      </c>
      <c r="AK3" s="27" t="s">
        <v>1</v>
      </c>
      <c r="AL3" s="28" t="s">
        <v>2</v>
      </c>
      <c r="AM3" s="26" t="s">
        <v>0</v>
      </c>
      <c r="AN3" s="27" t="s">
        <v>1</v>
      </c>
      <c r="AO3" s="28" t="s">
        <v>2</v>
      </c>
      <c r="AP3" s="26" t="s">
        <v>0</v>
      </c>
      <c r="AQ3" s="27" t="s">
        <v>1</v>
      </c>
      <c r="AR3" s="28" t="s">
        <v>2</v>
      </c>
    </row>
    <row r="4" spans="1:45" x14ac:dyDescent="0.3">
      <c r="A4" s="2">
        <v>40773</v>
      </c>
      <c r="B4" s="1" t="s">
        <v>32</v>
      </c>
      <c r="C4" s="12" t="s">
        <v>33</v>
      </c>
      <c r="D4" s="10">
        <v>10</v>
      </c>
      <c r="E4" s="66">
        <f>420/(420-D4)</f>
        <v>1.024390243902439</v>
      </c>
      <c r="F4" s="1">
        <v>0</v>
      </c>
      <c r="G4" s="1">
        <v>0</v>
      </c>
      <c r="H4" s="1">
        <v>0</v>
      </c>
      <c r="I4" s="15">
        <v>0</v>
      </c>
      <c r="J4" s="1">
        <v>0</v>
      </c>
      <c r="K4" s="1">
        <v>0</v>
      </c>
      <c r="L4" s="15">
        <v>0</v>
      </c>
      <c r="M4" s="1">
        <v>0</v>
      </c>
      <c r="N4" s="1">
        <v>0</v>
      </c>
      <c r="O4" s="16">
        <v>0</v>
      </c>
      <c r="P4" s="1">
        <v>0</v>
      </c>
      <c r="Q4" s="1">
        <v>0</v>
      </c>
      <c r="R4" s="16">
        <v>0</v>
      </c>
      <c r="S4" s="1">
        <v>0</v>
      </c>
      <c r="T4" s="1">
        <v>0</v>
      </c>
      <c r="U4" s="15">
        <v>1</v>
      </c>
      <c r="V4" s="1">
        <v>0</v>
      </c>
      <c r="W4" s="1">
        <v>0</v>
      </c>
      <c r="X4" s="15">
        <v>0</v>
      </c>
      <c r="Y4" s="1">
        <v>0</v>
      </c>
      <c r="Z4" s="1">
        <v>0</v>
      </c>
      <c r="AA4" s="15">
        <v>0</v>
      </c>
      <c r="AB4" s="1">
        <v>0</v>
      </c>
      <c r="AC4" s="1">
        <v>0</v>
      </c>
      <c r="AD4" s="15">
        <v>122</v>
      </c>
      <c r="AE4" s="1">
        <v>0</v>
      </c>
      <c r="AF4" s="1">
        <v>200</v>
      </c>
      <c r="AG4" s="15">
        <v>47</v>
      </c>
      <c r="AH4" s="1">
        <v>6</v>
      </c>
      <c r="AI4" s="1">
        <v>0</v>
      </c>
      <c r="AJ4" s="15">
        <v>0</v>
      </c>
      <c r="AK4" s="1">
        <v>0</v>
      </c>
      <c r="AL4" s="1">
        <v>0</v>
      </c>
      <c r="AM4" s="15">
        <v>0</v>
      </c>
      <c r="AN4" s="1">
        <v>0</v>
      </c>
      <c r="AO4" s="1">
        <v>0</v>
      </c>
      <c r="AP4" s="15">
        <v>0</v>
      </c>
      <c r="AQ4" s="1">
        <v>0</v>
      </c>
      <c r="AR4" s="1">
        <v>0</v>
      </c>
      <c r="AS4" s="20"/>
    </row>
    <row r="5" spans="1:45" x14ac:dyDescent="0.3">
      <c r="A5" s="2">
        <v>40773</v>
      </c>
      <c r="B5" s="1" t="s">
        <v>32</v>
      </c>
      <c r="C5" s="12" t="s">
        <v>34</v>
      </c>
      <c r="D5" s="10">
        <v>5</v>
      </c>
      <c r="E5" s="66">
        <f t="shared" ref="E5:E43" si="0">420/(420-D5)</f>
        <v>1.0120481927710843</v>
      </c>
      <c r="F5" s="1">
        <v>0</v>
      </c>
      <c r="G5" s="1">
        <v>0</v>
      </c>
      <c r="H5" s="1">
        <v>0</v>
      </c>
      <c r="I5" s="16">
        <v>0</v>
      </c>
      <c r="J5" s="1">
        <v>0</v>
      </c>
      <c r="K5" s="1">
        <v>0</v>
      </c>
      <c r="L5" s="16">
        <v>0</v>
      </c>
      <c r="M5" s="1">
        <v>0</v>
      </c>
      <c r="N5" s="1">
        <v>0</v>
      </c>
      <c r="O5" s="16">
        <v>0</v>
      </c>
      <c r="P5" s="1">
        <v>0</v>
      </c>
      <c r="Q5" s="1">
        <v>0</v>
      </c>
      <c r="R5" s="16">
        <v>0</v>
      </c>
      <c r="S5" s="1">
        <v>0</v>
      </c>
      <c r="T5" s="1">
        <v>0</v>
      </c>
      <c r="U5" s="16">
        <v>0</v>
      </c>
      <c r="V5" s="1">
        <v>0</v>
      </c>
      <c r="W5" s="1">
        <v>0</v>
      </c>
      <c r="X5" s="16">
        <v>0</v>
      </c>
      <c r="Y5" s="1">
        <v>0</v>
      </c>
      <c r="Z5" s="1">
        <v>0</v>
      </c>
      <c r="AA5" s="16">
        <v>0</v>
      </c>
      <c r="AB5" s="1">
        <v>0</v>
      </c>
      <c r="AC5" s="1">
        <v>0</v>
      </c>
      <c r="AD5" s="16">
        <v>137</v>
      </c>
      <c r="AE5" s="1">
        <v>0</v>
      </c>
      <c r="AF5" s="1">
        <v>365</v>
      </c>
      <c r="AG5" s="16">
        <v>11</v>
      </c>
      <c r="AH5" s="1">
        <v>3</v>
      </c>
      <c r="AI5" s="1">
        <v>0</v>
      </c>
      <c r="AJ5" s="16">
        <v>0</v>
      </c>
      <c r="AK5" s="1">
        <v>0</v>
      </c>
      <c r="AL5" s="1">
        <v>0</v>
      </c>
      <c r="AM5" s="16">
        <v>1</v>
      </c>
      <c r="AN5" s="1">
        <v>1</v>
      </c>
      <c r="AO5" s="1">
        <v>0</v>
      </c>
      <c r="AP5" s="16">
        <v>0</v>
      </c>
      <c r="AQ5" s="1">
        <v>0</v>
      </c>
      <c r="AR5" s="1">
        <v>0</v>
      </c>
      <c r="AS5" s="21"/>
    </row>
    <row r="6" spans="1:45" x14ac:dyDescent="0.3">
      <c r="A6" s="2">
        <v>40773</v>
      </c>
      <c r="B6" s="1" t="s">
        <v>32</v>
      </c>
      <c r="C6" s="12" t="s">
        <v>35</v>
      </c>
      <c r="D6" s="10">
        <v>0</v>
      </c>
      <c r="E6" s="66">
        <f t="shared" si="0"/>
        <v>1</v>
      </c>
      <c r="F6" s="1">
        <v>0</v>
      </c>
      <c r="G6" s="1">
        <v>0</v>
      </c>
      <c r="H6" s="1">
        <v>0</v>
      </c>
      <c r="I6" s="16">
        <v>0</v>
      </c>
      <c r="J6" s="1">
        <v>0</v>
      </c>
      <c r="K6" s="1">
        <v>0</v>
      </c>
      <c r="L6" s="16">
        <v>0</v>
      </c>
      <c r="M6" s="1">
        <v>0</v>
      </c>
      <c r="N6" s="1">
        <v>0</v>
      </c>
      <c r="O6" s="16">
        <v>0</v>
      </c>
      <c r="P6" s="1">
        <v>0</v>
      </c>
      <c r="Q6" s="1">
        <v>0</v>
      </c>
      <c r="R6" s="16">
        <v>0</v>
      </c>
      <c r="S6" s="1">
        <v>0</v>
      </c>
      <c r="T6" s="1">
        <v>0</v>
      </c>
      <c r="U6" s="16">
        <v>0</v>
      </c>
      <c r="V6" s="1">
        <v>0</v>
      </c>
      <c r="W6" s="1">
        <v>0</v>
      </c>
      <c r="X6" s="16">
        <v>0</v>
      </c>
      <c r="Y6" s="1">
        <v>0</v>
      </c>
      <c r="Z6" s="1">
        <v>0</v>
      </c>
      <c r="AA6" s="16">
        <v>0</v>
      </c>
      <c r="AB6" s="1">
        <v>0</v>
      </c>
      <c r="AC6" s="1">
        <v>0</v>
      </c>
      <c r="AD6" s="16">
        <v>30</v>
      </c>
      <c r="AE6" s="1">
        <v>0</v>
      </c>
      <c r="AF6" s="1">
        <v>152</v>
      </c>
      <c r="AG6" s="16">
        <v>0</v>
      </c>
      <c r="AH6" s="1">
        <v>2</v>
      </c>
      <c r="AI6" s="1">
        <v>0</v>
      </c>
      <c r="AJ6" s="16">
        <v>0</v>
      </c>
      <c r="AK6" s="1">
        <v>0</v>
      </c>
      <c r="AL6" s="1">
        <v>0</v>
      </c>
      <c r="AM6" s="16">
        <v>0</v>
      </c>
      <c r="AN6" s="1">
        <v>0</v>
      </c>
      <c r="AO6" s="1">
        <v>0</v>
      </c>
      <c r="AP6" s="16">
        <v>0</v>
      </c>
      <c r="AQ6" s="1">
        <v>0</v>
      </c>
      <c r="AR6" s="1">
        <v>0</v>
      </c>
      <c r="AS6" s="21"/>
    </row>
    <row r="7" spans="1:45" x14ac:dyDescent="0.3">
      <c r="A7" s="2">
        <v>40773</v>
      </c>
      <c r="B7" s="1" t="s">
        <v>32</v>
      </c>
      <c r="C7" s="12" t="s">
        <v>36</v>
      </c>
      <c r="D7" s="10">
        <v>0</v>
      </c>
      <c r="E7" s="66">
        <f t="shared" si="0"/>
        <v>1</v>
      </c>
      <c r="F7" s="1">
        <v>0</v>
      </c>
      <c r="G7" s="1">
        <v>0</v>
      </c>
      <c r="H7" s="1">
        <v>0</v>
      </c>
      <c r="I7" s="16">
        <v>0</v>
      </c>
      <c r="J7" s="1">
        <v>0</v>
      </c>
      <c r="K7" s="1">
        <v>0</v>
      </c>
      <c r="L7" s="16">
        <v>0</v>
      </c>
      <c r="M7" s="1">
        <v>0</v>
      </c>
      <c r="N7" s="1">
        <v>0</v>
      </c>
      <c r="O7" s="16">
        <v>0</v>
      </c>
      <c r="P7" s="1">
        <v>0</v>
      </c>
      <c r="Q7" s="1">
        <v>0</v>
      </c>
      <c r="R7" s="16">
        <v>2</v>
      </c>
      <c r="S7" s="1">
        <v>0</v>
      </c>
      <c r="T7" s="1">
        <v>0</v>
      </c>
      <c r="U7" s="16">
        <v>0</v>
      </c>
      <c r="V7" s="1">
        <v>0</v>
      </c>
      <c r="W7" s="1">
        <v>0</v>
      </c>
      <c r="X7" s="16">
        <v>0</v>
      </c>
      <c r="Y7" s="1">
        <v>0</v>
      </c>
      <c r="Z7" s="1">
        <v>0</v>
      </c>
      <c r="AA7" s="16">
        <v>0</v>
      </c>
      <c r="AB7" s="1">
        <v>0</v>
      </c>
      <c r="AC7" s="1">
        <v>0</v>
      </c>
      <c r="AD7" s="16">
        <v>61</v>
      </c>
      <c r="AE7" s="1">
        <v>2</v>
      </c>
      <c r="AF7" s="1">
        <v>83</v>
      </c>
      <c r="AG7" s="16">
        <v>36</v>
      </c>
      <c r="AH7" s="1">
        <v>3</v>
      </c>
      <c r="AI7" s="1">
        <v>0</v>
      </c>
      <c r="AJ7" s="16">
        <v>0</v>
      </c>
      <c r="AK7" s="1">
        <v>0</v>
      </c>
      <c r="AL7" s="1">
        <v>0</v>
      </c>
      <c r="AM7" s="16">
        <v>2</v>
      </c>
      <c r="AN7" s="1">
        <v>0</v>
      </c>
      <c r="AO7" s="1">
        <v>0</v>
      </c>
      <c r="AP7" s="16">
        <v>0</v>
      </c>
      <c r="AQ7" s="1">
        <v>0</v>
      </c>
      <c r="AR7" s="1">
        <v>0</v>
      </c>
      <c r="AS7" s="21"/>
    </row>
    <row r="8" spans="1:45" s="3" customFormat="1" x14ac:dyDescent="0.3">
      <c r="A8" s="5">
        <v>40773</v>
      </c>
      <c r="B8" s="4" t="s">
        <v>32</v>
      </c>
      <c r="C8" s="13" t="s">
        <v>37</v>
      </c>
      <c r="D8" s="4">
        <v>14</v>
      </c>
      <c r="E8" s="67">
        <f t="shared" si="0"/>
        <v>1.0344827586206897</v>
      </c>
      <c r="F8" s="4">
        <v>0</v>
      </c>
      <c r="G8" s="4">
        <v>0</v>
      </c>
      <c r="H8" s="4">
        <v>0</v>
      </c>
      <c r="I8" s="17">
        <v>0</v>
      </c>
      <c r="J8" s="4">
        <v>0</v>
      </c>
      <c r="K8" s="4">
        <v>0</v>
      </c>
      <c r="L8" s="17">
        <v>0</v>
      </c>
      <c r="M8" s="4">
        <v>0</v>
      </c>
      <c r="N8" s="4">
        <v>0</v>
      </c>
      <c r="O8" s="17">
        <v>0</v>
      </c>
      <c r="P8" s="4">
        <v>0</v>
      </c>
      <c r="Q8" s="4">
        <v>0</v>
      </c>
      <c r="R8" s="17">
        <v>0</v>
      </c>
      <c r="S8" s="4">
        <v>0</v>
      </c>
      <c r="T8" s="4">
        <v>0</v>
      </c>
      <c r="U8" s="17">
        <v>0</v>
      </c>
      <c r="V8" s="4">
        <v>0</v>
      </c>
      <c r="W8" s="4">
        <v>0</v>
      </c>
      <c r="X8" s="17">
        <v>0</v>
      </c>
      <c r="Y8" s="4">
        <v>0</v>
      </c>
      <c r="Z8" s="4">
        <v>0</v>
      </c>
      <c r="AA8" s="17">
        <v>0</v>
      </c>
      <c r="AB8" s="4">
        <v>0</v>
      </c>
      <c r="AC8" s="4">
        <v>0</v>
      </c>
      <c r="AD8" s="17">
        <v>30</v>
      </c>
      <c r="AE8" s="4">
        <v>0</v>
      </c>
      <c r="AF8" s="4">
        <v>105</v>
      </c>
      <c r="AG8" s="17">
        <v>8</v>
      </c>
      <c r="AH8" s="4">
        <v>0</v>
      </c>
      <c r="AI8" s="4">
        <v>0</v>
      </c>
      <c r="AJ8" s="17">
        <v>0</v>
      </c>
      <c r="AK8" s="4">
        <v>0</v>
      </c>
      <c r="AL8" s="4">
        <v>0</v>
      </c>
      <c r="AM8" s="17">
        <v>1</v>
      </c>
      <c r="AN8" s="4">
        <v>0</v>
      </c>
      <c r="AO8" s="4">
        <v>0</v>
      </c>
      <c r="AP8" s="17">
        <v>0</v>
      </c>
      <c r="AQ8" s="4">
        <v>0</v>
      </c>
      <c r="AR8" s="4">
        <v>0</v>
      </c>
      <c r="AS8" s="22"/>
    </row>
    <row r="9" spans="1:45" x14ac:dyDescent="0.3">
      <c r="A9" s="2">
        <v>40773</v>
      </c>
      <c r="B9" s="1" t="s">
        <v>38</v>
      </c>
      <c r="C9" s="12" t="s">
        <v>33</v>
      </c>
      <c r="D9" s="10">
        <v>0</v>
      </c>
      <c r="E9" s="66">
        <f t="shared" si="0"/>
        <v>1</v>
      </c>
      <c r="F9" s="1">
        <v>0</v>
      </c>
      <c r="G9" s="1">
        <v>0</v>
      </c>
      <c r="H9" s="1">
        <v>0</v>
      </c>
      <c r="I9" s="16">
        <v>0</v>
      </c>
      <c r="J9" s="1">
        <v>0</v>
      </c>
      <c r="K9" s="1">
        <v>0</v>
      </c>
      <c r="L9" s="16">
        <v>0</v>
      </c>
      <c r="M9" s="1">
        <v>0</v>
      </c>
      <c r="N9" s="1">
        <v>0</v>
      </c>
      <c r="O9" s="16">
        <v>0</v>
      </c>
      <c r="P9" s="1">
        <v>0</v>
      </c>
      <c r="Q9" s="1">
        <v>0</v>
      </c>
      <c r="R9" s="16">
        <v>0</v>
      </c>
      <c r="S9" s="1">
        <v>0</v>
      </c>
      <c r="T9" s="1">
        <v>0</v>
      </c>
      <c r="U9" s="16">
        <v>0</v>
      </c>
      <c r="V9" s="1">
        <v>0</v>
      </c>
      <c r="W9" s="1">
        <v>0</v>
      </c>
      <c r="X9" s="16">
        <v>0</v>
      </c>
      <c r="Y9" s="1">
        <v>0</v>
      </c>
      <c r="Z9" s="1">
        <v>0</v>
      </c>
      <c r="AA9" s="16">
        <v>0</v>
      </c>
      <c r="AB9" s="1">
        <v>0</v>
      </c>
      <c r="AC9" s="1">
        <v>0</v>
      </c>
      <c r="AD9" s="16">
        <v>115</v>
      </c>
      <c r="AE9" s="1">
        <v>4</v>
      </c>
      <c r="AF9" s="1">
        <v>169</v>
      </c>
      <c r="AG9" s="16">
        <v>66</v>
      </c>
      <c r="AH9" s="1">
        <v>6</v>
      </c>
      <c r="AI9" s="1">
        <v>0</v>
      </c>
      <c r="AJ9" s="16">
        <v>0</v>
      </c>
      <c r="AK9" s="1">
        <v>0</v>
      </c>
      <c r="AL9" s="1">
        <v>0</v>
      </c>
      <c r="AM9" s="16">
        <v>0</v>
      </c>
      <c r="AN9" s="1">
        <v>0</v>
      </c>
      <c r="AO9" s="1">
        <v>0</v>
      </c>
      <c r="AP9" s="16">
        <v>0</v>
      </c>
      <c r="AQ9" s="1">
        <v>0</v>
      </c>
      <c r="AR9" s="1">
        <v>0</v>
      </c>
      <c r="AS9" s="21"/>
    </row>
    <row r="10" spans="1:45" x14ac:dyDescent="0.3">
      <c r="A10" s="2">
        <v>40773</v>
      </c>
      <c r="B10" s="1" t="s">
        <v>38</v>
      </c>
      <c r="C10" s="12" t="s">
        <v>34</v>
      </c>
      <c r="D10" s="10">
        <v>5</v>
      </c>
      <c r="E10" s="66">
        <f t="shared" si="0"/>
        <v>1.0120481927710843</v>
      </c>
      <c r="F10" s="1">
        <v>0</v>
      </c>
      <c r="G10" s="1">
        <v>0</v>
      </c>
      <c r="H10" s="1">
        <v>0</v>
      </c>
      <c r="I10" s="16">
        <v>0</v>
      </c>
      <c r="J10" s="1">
        <v>0</v>
      </c>
      <c r="K10" s="1">
        <v>0</v>
      </c>
      <c r="L10" s="16">
        <v>0</v>
      </c>
      <c r="M10" s="1">
        <v>0</v>
      </c>
      <c r="N10" s="1">
        <v>0</v>
      </c>
      <c r="O10" s="16">
        <v>0</v>
      </c>
      <c r="P10" s="1">
        <v>0</v>
      </c>
      <c r="Q10" s="1">
        <v>0</v>
      </c>
      <c r="R10" s="16">
        <v>0</v>
      </c>
      <c r="S10" s="1">
        <v>0</v>
      </c>
      <c r="T10" s="1">
        <v>0</v>
      </c>
      <c r="U10" s="16">
        <v>0</v>
      </c>
      <c r="V10" s="1">
        <v>0</v>
      </c>
      <c r="W10" s="1">
        <v>0</v>
      </c>
      <c r="X10" s="16">
        <v>0</v>
      </c>
      <c r="Y10" s="1">
        <v>0</v>
      </c>
      <c r="Z10" s="1">
        <v>0</v>
      </c>
      <c r="AA10" s="16">
        <v>0</v>
      </c>
      <c r="AB10" s="1">
        <v>0</v>
      </c>
      <c r="AC10" s="1">
        <v>0</v>
      </c>
      <c r="AD10" s="16">
        <v>122</v>
      </c>
      <c r="AE10" s="1">
        <v>2</v>
      </c>
      <c r="AF10" s="1">
        <v>269</v>
      </c>
      <c r="AG10" s="16">
        <v>24</v>
      </c>
      <c r="AH10" s="1">
        <v>0</v>
      </c>
      <c r="AI10" s="1">
        <v>0</v>
      </c>
      <c r="AJ10" s="16">
        <v>0</v>
      </c>
      <c r="AK10" s="1">
        <v>0</v>
      </c>
      <c r="AL10" s="1">
        <v>0</v>
      </c>
      <c r="AM10" s="16">
        <v>0</v>
      </c>
      <c r="AN10" s="1">
        <v>0</v>
      </c>
      <c r="AO10" s="1">
        <v>0</v>
      </c>
      <c r="AP10" s="16">
        <v>1</v>
      </c>
      <c r="AQ10" s="1">
        <v>0</v>
      </c>
      <c r="AR10" s="1">
        <v>0</v>
      </c>
      <c r="AS10" s="21"/>
    </row>
    <row r="11" spans="1:45" x14ac:dyDescent="0.3">
      <c r="A11" s="2">
        <v>40773</v>
      </c>
      <c r="B11" s="1" t="s">
        <v>38</v>
      </c>
      <c r="C11" s="12" t="s">
        <v>35</v>
      </c>
      <c r="D11" s="10">
        <v>0</v>
      </c>
      <c r="E11" s="66">
        <f t="shared" si="0"/>
        <v>1</v>
      </c>
      <c r="F11" s="1">
        <v>0</v>
      </c>
      <c r="G11" s="1">
        <v>0</v>
      </c>
      <c r="H11" s="1">
        <v>0</v>
      </c>
      <c r="I11" s="16">
        <v>0</v>
      </c>
      <c r="J11" s="1">
        <v>0</v>
      </c>
      <c r="K11" s="1">
        <v>0</v>
      </c>
      <c r="L11" s="16">
        <v>0</v>
      </c>
      <c r="M11" s="1">
        <v>0</v>
      </c>
      <c r="N11" s="1">
        <v>0</v>
      </c>
      <c r="O11" s="16">
        <v>0</v>
      </c>
      <c r="P11" s="1">
        <v>0</v>
      </c>
      <c r="Q11" s="1">
        <v>0</v>
      </c>
      <c r="R11" s="16">
        <v>0</v>
      </c>
      <c r="S11" s="1">
        <v>0</v>
      </c>
      <c r="T11" s="1">
        <v>0</v>
      </c>
      <c r="U11" s="16">
        <v>0</v>
      </c>
      <c r="V11" s="1">
        <v>0</v>
      </c>
      <c r="W11" s="1">
        <v>0</v>
      </c>
      <c r="X11" s="16">
        <v>0</v>
      </c>
      <c r="Y11" s="1">
        <v>0</v>
      </c>
      <c r="Z11" s="1">
        <v>0</v>
      </c>
      <c r="AA11" s="16">
        <v>0</v>
      </c>
      <c r="AB11" s="1">
        <v>0</v>
      </c>
      <c r="AC11" s="1">
        <v>0</v>
      </c>
      <c r="AD11" s="16">
        <v>42</v>
      </c>
      <c r="AE11" s="1">
        <v>0</v>
      </c>
      <c r="AF11" s="1">
        <v>207</v>
      </c>
      <c r="AG11" s="16">
        <v>2</v>
      </c>
      <c r="AH11" s="1">
        <v>1</v>
      </c>
      <c r="AI11" s="1">
        <v>0</v>
      </c>
      <c r="AJ11" s="16">
        <v>0</v>
      </c>
      <c r="AK11" s="1">
        <v>0</v>
      </c>
      <c r="AL11" s="1">
        <v>0</v>
      </c>
      <c r="AM11" s="16">
        <v>0</v>
      </c>
      <c r="AN11" s="1">
        <v>0</v>
      </c>
      <c r="AO11" s="1">
        <v>0</v>
      </c>
      <c r="AP11" s="16">
        <v>0</v>
      </c>
      <c r="AQ11" s="1">
        <v>0</v>
      </c>
      <c r="AR11" s="1">
        <v>0</v>
      </c>
      <c r="AS11" s="21"/>
    </row>
    <row r="12" spans="1:45" x14ac:dyDescent="0.3">
      <c r="A12" s="2">
        <v>40773</v>
      </c>
      <c r="B12" s="1" t="s">
        <v>38</v>
      </c>
      <c r="C12" s="12" t="s">
        <v>36</v>
      </c>
      <c r="D12" s="10">
        <v>0</v>
      </c>
      <c r="E12" s="66">
        <f t="shared" si="0"/>
        <v>1</v>
      </c>
      <c r="F12" s="1">
        <v>17</v>
      </c>
      <c r="G12" s="1">
        <v>0</v>
      </c>
      <c r="H12" s="1">
        <v>0</v>
      </c>
      <c r="I12" s="16">
        <v>0</v>
      </c>
      <c r="J12" s="1">
        <v>0</v>
      </c>
      <c r="K12" s="1">
        <v>0</v>
      </c>
      <c r="L12" s="16">
        <v>0</v>
      </c>
      <c r="M12" s="1">
        <v>0</v>
      </c>
      <c r="N12" s="1">
        <v>0</v>
      </c>
      <c r="O12" s="16">
        <v>0</v>
      </c>
      <c r="P12" s="1">
        <v>0</v>
      </c>
      <c r="Q12" s="1">
        <v>0</v>
      </c>
      <c r="R12" s="16">
        <v>1</v>
      </c>
      <c r="S12" s="1">
        <v>0</v>
      </c>
      <c r="T12" s="1">
        <v>0</v>
      </c>
      <c r="U12" s="16">
        <v>0</v>
      </c>
      <c r="V12" s="1">
        <v>0</v>
      </c>
      <c r="W12" s="1">
        <v>0</v>
      </c>
      <c r="X12" s="16">
        <v>0</v>
      </c>
      <c r="Y12" s="1">
        <v>0</v>
      </c>
      <c r="Z12" s="1">
        <v>0</v>
      </c>
      <c r="AA12" s="16">
        <v>0</v>
      </c>
      <c r="AB12" s="1">
        <v>0</v>
      </c>
      <c r="AC12" s="1">
        <v>0</v>
      </c>
      <c r="AD12" s="16">
        <v>60</v>
      </c>
      <c r="AE12" s="1">
        <v>4</v>
      </c>
      <c r="AF12" s="1">
        <v>81</v>
      </c>
      <c r="AG12" s="16">
        <v>14</v>
      </c>
      <c r="AH12" s="1">
        <v>1</v>
      </c>
      <c r="AI12" s="1">
        <v>0</v>
      </c>
      <c r="AJ12" s="16">
        <v>0</v>
      </c>
      <c r="AK12" s="1">
        <v>0</v>
      </c>
      <c r="AL12" s="1">
        <v>0</v>
      </c>
      <c r="AM12" s="16">
        <v>81</v>
      </c>
      <c r="AN12" s="1">
        <v>18</v>
      </c>
      <c r="AO12" s="1">
        <v>0</v>
      </c>
      <c r="AP12" s="16">
        <v>0</v>
      </c>
      <c r="AQ12" s="1">
        <v>0</v>
      </c>
      <c r="AR12" s="1">
        <v>0</v>
      </c>
      <c r="AS12" s="21"/>
    </row>
    <row r="13" spans="1:45" s="8" customFormat="1" ht="15" thickBot="1" x14ac:dyDescent="0.35">
      <c r="A13" s="6">
        <v>40773</v>
      </c>
      <c r="B13" s="7" t="s">
        <v>38</v>
      </c>
      <c r="C13" s="14" t="s">
        <v>37</v>
      </c>
      <c r="D13" s="7">
        <v>0</v>
      </c>
      <c r="E13" s="65">
        <f t="shared" si="0"/>
        <v>1</v>
      </c>
      <c r="F13" s="7">
        <v>0</v>
      </c>
      <c r="G13" s="7">
        <v>0</v>
      </c>
      <c r="H13" s="7">
        <v>0</v>
      </c>
      <c r="I13" s="18">
        <v>0</v>
      </c>
      <c r="J13" s="7">
        <v>0</v>
      </c>
      <c r="K13" s="7">
        <v>0</v>
      </c>
      <c r="L13" s="18">
        <v>0</v>
      </c>
      <c r="M13" s="7">
        <v>0</v>
      </c>
      <c r="N13" s="7">
        <v>0</v>
      </c>
      <c r="O13" s="18">
        <v>0</v>
      </c>
      <c r="P13" s="7">
        <v>0</v>
      </c>
      <c r="Q13" s="7">
        <v>0</v>
      </c>
      <c r="R13" s="18">
        <v>0</v>
      </c>
      <c r="S13" s="7">
        <v>0</v>
      </c>
      <c r="T13" s="7">
        <v>0</v>
      </c>
      <c r="U13" s="18">
        <v>0</v>
      </c>
      <c r="V13" s="7">
        <v>0</v>
      </c>
      <c r="W13" s="7">
        <v>0</v>
      </c>
      <c r="X13" s="18">
        <v>0</v>
      </c>
      <c r="Y13" s="7">
        <v>0</v>
      </c>
      <c r="Z13" s="7">
        <v>0</v>
      </c>
      <c r="AA13" s="18">
        <v>0</v>
      </c>
      <c r="AB13" s="7">
        <v>0</v>
      </c>
      <c r="AC13" s="7">
        <v>0</v>
      </c>
      <c r="AD13" s="18">
        <v>26</v>
      </c>
      <c r="AE13" s="7">
        <v>0</v>
      </c>
      <c r="AF13" s="7">
        <v>71</v>
      </c>
      <c r="AG13" s="18">
        <v>0</v>
      </c>
      <c r="AH13" s="7">
        <v>0</v>
      </c>
      <c r="AI13" s="7">
        <v>0</v>
      </c>
      <c r="AJ13" s="18">
        <v>0</v>
      </c>
      <c r="AK13" s="7">
        <v>0</v>
      </c>
      <c r="AL13" s="7">
        <v>0</v>
      </c>
      <c r="AM13" s="18">
        <v>12</v>
      </c>
      <c r="AN13" s="7">
        <v>0</v>
      </c>
      <c r="AO13" s="7">
        <v>0</v>
      </c>
      <c r="AP13" s="18">
        <v>0</v>
      </c>
      <c r="AQ13" s="7">
        <v>0</v>
      </c>
      <c r="AR13" s="7">
        <v>0</v>
      </c>
      <c r="AS13" s="23"/>
    </row>
    <row r="14" spans="1:45" x14ac:dyDescent="0.3">
      <c r="A14" s="2">
        <v>40774</v>
      </c>
      <c r="B14" s="1" t="s">
        <v>32</v>
      </c>
      <c r="C14" s="12" t="s">
        <v>33</v>
      </c>
      <c r="D14" s="10">
        <v>4</v>
      </c>
      <c r="E14" s="66">
        <f t="shared" si="0"/>
        <v>1.0096153846153846</v>
      </c>
      <c r="F14" s="1">
        <v>0</v>
      </c>
      <c r="G14" s="1">
        <v>0</v>
      </c>
      <c r="H14" s="1">
        <v>0</v>
      </c>
      <c r="I14" s="16">
        <v>0</v>
      </c>
      <c r="J14" s="1">
        <v>0</v>
      </c>
      <c r="K14" s="1">
        <v>0</v>
      </c>
      <c r="L14" s="16">
        <v>0</v>
      </c>
      <c r="M14" s="1">
        <v>0</v>
      </c>
      <c r="N14" s="1">
        <v>0</v>
      </c>
      <c r="O14" s="16">
        <v>0</v>
      </c>
      <c r="P14" s="1">
        <v>0</v>
      </c>
      <c r="Q14" s="1">
        <v>0</v>
      </c>
      <c r="R14" s="16">
        <v>0</v>
      </c>
      <c r="S14" s="1">
        <v>0</v>
      </c>
      <c r="T14" s="1">
        <v>0</v>
      </c>
      <c r="U14" s="16">
        <v>1</v>
      </c>
      <c r="V14" s="1">
        <v>0</v>
      </c>
      <c r="W14" s="1">
        <v>1</v>
      </c>
      <c r="X14" s="16">
        <v>0</v>
      </c>
      <c r="Y14" s="1">
        <v>0</v>
      </c>
      <c r="Z14" s="1">
        <v>0</v>
      </c>
      <c r="AA14" s="16">
        <v>0</v>
      </c>
      <c r="AB14" s="1">
        <v>0</v>
      </c>
      <c r="AC14" s="1">
        <v>0</v>
      </c>
      <c r="AD14" s="16">
        <v>92</v>
      </c>
      <c r="AE14" s="1">
        <v>1</v>
      </c>
      <c r="AF14" s="1">
        <v>145</v>
      </c>
      <c r="AG14" s="16">
        <v>31</v>
      </c>
      <c r="AH14" s="1">
        <v>3</v>
      </c>
      <c r="AI14" s="1">
        <v>0</v>
      </c>
      <c r="AJ14" s="16">
        <v>0</v>
      </c>
      <c r="AK14" s="1">
        <v>0</v>
      </c>
      <c r="AL14" s="1">
        <v>0</v>
      </c>
      <c r="AM14" s="16">
        <v>0</v>
      </c>
      <c r="AN14" s="1">
        <v>0</v>
      </c>
      <c r="AO14" s="1">
        <v>0</v>
      </c>
      <c r="AP14" s="16">
        <v>2</v>
      </c>
      <c r="AQ14" s="1">
        <v>0</v>
      </c>
      <c r="AR14" s="1">
        <v>0</v>
      </c>
      <c r="AS14" s="21"/>
    </row>
    <row r="15" spans="1:45" x14ac:dyDescent="0.3">
      <c r="A15" s="2">
        <v>40774</v>
      </c>
      <c r="B15" s="1" t="s">
        <v>32</v>
      </c>
      <c r="C15" s="12" t="s">
        <v>34</v>
      </c>
      <c r="D15" s="10">
        <v>0</v>
      </c>
      <c r="E15" s="66">
        <f t="shared" si="0"/>
        <v>1</v>
      </c>
      <c r="F15" s="1">
        <v>0</v>
      </c>
      <c r="G15" s="1">
        <v>0</v>
      </c>
      <c r="H15" s="1">
        <v>0</v>
      </c>
      <c r="I15" s="16">
        <v>0</v>
      </c>
      <c r="J15" s="1">
        <v>0</v>
      </c>
      <c r="K15" s="1">
        <v>0</v>
      </c>
      <c r="L15" s="16">
        <v>0</v>
      </c>
      <c r="M15" s="1">
        <v>0</v>
      </c>
      <c r="N15" s="1">
        <v>0</v>
      </c>
      <c r="O15" s="16">
        <v>0</v>
      </c>
      <c r="P15" s="1">
        <v>0</v>
      </c>
      <c r="Q15" s="1">
        <v>0</v>
      </c>
      <c r="R15" s="16">
        <v>0</v>
      </c>
      <c r="S15" s="1">
        <v>0</v>
      </c>
      <c r="T15" s="1">
        <v>0</v>
      </c>
      <c r="U15" s="16">
        <v>0</v>
      </c>
      <c r="V15" s="1">
        <v>0</v>
      </c>
      <c r="W15" s="1">
        <v>0</v>
      </c>
      <c r="X15" s="16">
        <v>0</v>
      </c>
      <c r="Y15" s="1">
        <v>0</v>
      </c>
      <c r="Z15" s="1">
        <v>0</v>
      </c>
      <c r="AA15" s="16">
        <v>0</v>
      </c>
      <c r="AB15" s="1">
        <v>0</v>
      </c>
      <c r="AC15" s="1">
        <v>0</v>
      </c>
      <c r="AD15" s="16">
        <v>133</v>
      </c>
      <c r="AE15" s="1">
        <v>0</v>
      </c>
      <c r="AF15" s="1">
        <v>333</v>
      </c>
      <c r="AG15" s="16">
        <v>13</v>
      </c>
      <c r="AH15" s="1">
        <v>1</v>
      </c>
      <c r="AI15" s="1">
        <v>0</v>
      </c>
      <c r="AJ15" s="16">
        <v>0</v>
      </c>
      <c r="AK15" s="1">
        <v>0</v>
      </c>
      <c r="AL15" s="1">
        <v>0</v>
      </c>
      <c r="AM15" s="16">
        <v>1</v>
      </c>
      <c r="AN15" s="1">
        <v>0</v>
      </c>
      <c r="AO15" s="1">
        <v>0</v>
      </c>
      <c r="AP15" s="16">
        <v>0</v>
      </c>
      <c r="AQ15" s="1">
        <v>0</v>
      </c>
      <c r="AR15" s="1">
        <v>0</v>
      </c>
      <c r="AS15" s="21"/>
    </row>
    <row r="16" spans="1:45" x14ac:dyDescent="0.3">
      <c r="A16" s="2">
        <v>40774</v>
      </c>
      <c r="B16" s="1" t="s">
        <v>32</v>
      </c>
      <c r="C16" s="12" t="s">
        <v>35</v>
      </c>
      <c r="D16" s="10">
        <v>0</v>
      </c>
      <c r="E16" s="66">
        <f t="shared" si="0"/>
        <v>1</v>
      </c>
      <c r="F16" s="1">
        <v>0</v>
      </c>
      <c r="G16" s="1">
        <v>0</v>
      </c>
      <c r="H16" s="1">
        <v>0</v>
      </c>
      <c r="I16" s="16">
        <v>0</v>
      </c>
      <c r="J16" s="1">
        <v>0</v>
      </c>
      <c r="K16" s="1">
        <v>0</v>
      </c>
      <c r="L16" s="16">
        <v>0</v>
      </c>
      <c r="M16" s="1">
        <v>0</v>
      </c>
      <c r="N16" s="1">
        <v>0</v>
      </c>
      <c r="O16" s="16">
        <v>0</v>
      </c>
      <c r="P16" s="1">
        <v>0</v>
      </c>
      <c r="Q16" s="1">
        <v>0</v>
      </c>
      <c r="R16" s="16">
        <v>0</v>
      </c>
      <c r="S16" s="1">
        <v>0</v>
      </c>
      <c r="T16" s="1">
        <v>0</v>
      </c>
      <c r="U16" s="16">
        <v>0</v>
      </c>
      <c r="V16" s="1">
        <v>0</v>
      </c>
      <c r="W16" s="1">
        <v>0</v>
      </c>
      <c r="X16" s="16">
        <v>0</v>
      </c>
      <c r="Y16" s="1">
        <v>0</v>
      </c>
      <c r="Z16" s="1">
        <v>0</v>
      </c>
      <c r="AA16" s="16">
        <v>0</v>
      </c>
      <c r="AB16" s="1">
        <v>0</v>
      </c>
      <c r="AC16" s="1">
        <v>0</v>
      </c>
      <c r="AD16" s="16">
        <v>38</v>
      </c>
      <c r="AE16" s="1">
        <v>0</v>
      </c>
      <c r="AF16" s="1">
        <v>236</v>
      </c>
      <c r="AG16" s="16">
        <v>1</v>
      </c>
      <c r="AH16" s="1">
        <v>0</v>
      </c>
      <c r="AI16" s="1">
        <v>0</v>
      </c>
      <c r="AJ16" s="16">
        <v>0</v>
      </c>
      <c r="AK16" s="1">
        <v>0</v>
      </c>
      <c r="AL16" s="1">
        <v>0</v>
      </c>
      <c r="AM16" s="16">
        <v>0</v>
      </c>
      <c r="AN16" s="1">
        <v>0</v>
      </c>
      <c r="AO16" s="1">
        <v>0</v>
      </c>
      <c r="AP16" s="16">
        <v>0</v>
      </c>
      <c r="AQ16" s="1">
        <v>0</v>
      </c>
      <c r="AR16" s="1">
        <v>0</v>
      </c>
      <c r="AS16" s="21"/>
    </row>
    <row r="17" spans="1:45" x14ac:dyDescent="0.3">
      <c r="A17" s="2">
        <v>40774</v>
      </c>
      <c r="B17" s="1" t="s">
        <v>32</v>
      </c>
      <c r="C17" s="12" t="s">
        <v>36</v>
      </c>
      <c r="D17" s="10">
        <v>4</v>
      </c>
      <c r="E17" s="66">
        <f t="shared" si="0"/>
        <v>1.0096153846153846</v>
      </c>
      <c r="F17" s="1">
        <v>0</v>
      </c>
      <c r="G17" s="1">
        <v>0</v>
      </c>
      <c r="H17" s="1">
        <v>0</v>
      </c>
      <c r="I17" s="16">
        <v>0</v>
      </c>
      <c r="J17" s="1">
        <v>0</v>
      </c>
      <c r="K17" s="1">
        <v>0</v>
      </c>
      <c r="L17" s="16">
        <v>0</v>
      </c>
      <c r="M17" s="1">
        <v>0</v>
      </c>
      <c r="N17" s="1">
        <v>0</v>
      </c>
      <c r="O17" s="16">
        <v>0</v>
      </c>
      <c r="P17" s="1">
        <v>0</v>
      </c>
      <c r="Q17" s="1">
        <v>0</v>
      </c>
      <c r="R17" s="16">
        <v>5</v>
      </c>
      <c r="S17" s="1">
        <v>0</v>
      </c>
      <c r="T17" s="1">
        <v>0</v>
      </c>
      <c r="U17" s="16">
        <v>1</v>
      </c>
      <c r="V17" s="1">
        <v>0</v>
      </c>
      <c r="W17" s="1">
        <v>0</v>
      </c>
      <c r="X17" s="16">
        <v>0</v>
      </c>
      <c r="Y17" s="1">
        <v>0</v>
      </c>
      <c r="Z17" s="1">
        <v>0</v>
      </c>
      <c r="AA17" s="16">
        <v>0</v>
      </c>
      <c r="AB17" s="1">
        <v>0</v>
      </c>
      <c r="AC17" s="1">
        <v>0</v>
      </c>
      <c r="AD17" s="16">
        <v>70</v>
      </c>
      <c r="AE17" s="1">
        <v>0</v>
      </c>
      <c r="AF17" s="1">
        <v>145</v>
      </c>
      <c r="AG17" s="16">
        <v>25</v>
      </c>
      <c r="AH17" s="1">
        <v>4</v>
      </c>
      <c r="AI17" s="1">
        <v>0</v>
      </c>
      <c r="AJ17" s="16">
        <v>0</v>
      </c>
      <c r="AK17" s="1">
        <v>0</v>
      </c>
      <c r="AL17" s="1">
        <v>0</v>
      </c>
      <c r="AM17" s="16">
        <v>9</v>
      </c>
      <c r="AN17" s="1">
        <v>1</v>
      </c>
      <c r="AO17" s="1">
        <v>0</v>
      </c>
      <c r="AP17" s="16">
        <v>1</v>
      </c>
      <c r="AQ17" s="1">
        <v>0</v>
      </c>
      <c r="AR17" s="1">
        <v>0</v>
      </c>
      <c r="AS17" s="21"/>
    </row>
    <row r="18" spans="1:45" s="3" customFormat="1" x14ac:dyDescent="0.3">
      <c r="A18" s="5">
        <v>40774</v>
      </c>
      <c r="B18" s="4" t="s">
        <v>32</v>
      </c>
      <c r="C18" s="13" t="s">
        <v>37</v>
      </c>
      <c r="D18" s="4">
        <v>2</v>
      </c>
      <c r="E18" s="67">
        <f t="shared" si="0"/>
        <v>1.0047846889952152</v>
      </c>
      <c r="F18" s="4">
        <v>0</v>
      </c>
      <c r="G18" s="4">
        <v>0</v>
      </c>
      <c r="H18" s="4">
        <v>0</v>
      </c>
      <c r="I18" s="17">
        <v>0</v>
      </c>
      <c r="J18" s="4">
        <v>0</v>
      </c>
      <c r="K18" s="4">
        <v>0</v>
      </c>
      <c r="L18" s="17">
        <v>0</v>
      </c>
      <c r="M18" s="4">
        <v>0</v>
      </c>
      <c r="N18" s="4">
        <v>0</v>
      </c>
      <c r="O18" s="17">
        <v>0</v>
      </c>
      <c r="P18" s="4">
        <v>0</v>
      </c>
      <c r="Q18" s="4">
        <v>0</v>
      </c>
      <c r="R18" s="17">
        <v>0</v>
      </c>
      <c r="S18" s="4">
        <v>0</v>
      </c>
      <c r="T18" s="4">
        <v>0</v>
      </c>
      <c r="U18" s="17">
        <v>0</v>
      </c>
      <c r="V18" s="4">
        <v>0</v>
      </c>
      <c r="W18" s="4">
        <v>0</v>
      </c>
      <c r="X18" s="17">
        <v>0</v>
      </c>
      <c r="Y18" s="4">
        <v>0</v>
      </c>
      <c r="Z18" s="4">
        <v>0</v>
      </c>
      <c r="AA18" s="17">
        <v>0</v>
      </c>
      <c r="AB18" s="4">
        <v>0</v>
      </c>
      <c r="AC18" s="4">
        <v>0</v>
      </c>
      <c r="AD18" s="17">
        <v>23</v>
      </c>
      <c r="AE18" s="4">
        <v>0</v>
      </c>
      <c r="AF18" s="4">
        <v>43</v>
      </c>
      <c r="AG18" s="17">
        <v>0</v>
      </c>
      <c r="AH18" s="4">
        <v>0</v>
      </c>
      <c r="AI18" s="4">
        <v>0</v>
      </c>
      <c r="AJ18" s="17">
        <v>0</v>
      </c>
      <c r="AK18" s="4">
        <v>0</v>
      </c>
      <c r="AL18" s="4">
        <v>0</v>
      </c>
      <c r="AM18" s="17">
        <v>4</v>
      </c>
      <c r="AN18" s="4">
        <v>0</v>
      </c>
      <c r="AO18" s="4">
        <v>0</v>
      </c>
      <c r="AP18" s="17">
        <v>0</v>
      </c>
      <c r="AQ18" s="4">
        <v>0</v>
      </c>
      <c r="AR18" s="4">
        <v>0</v>
      </c>
      <c r="AS18" s="22"/>
    </row>
    <row r="19" spans="1:45" x14ac:dyDescent="0.3">
      <c r="A19" s="2">
        <v>40774</v>
      </c>
      <c r="B19" s="1" t="s">
        <v>38</v>
      </c>
      <c r="C19" s="12" t="s">
        <v>33</v>
      </c>
      <c r="D19" s="10">
        <v>0</v>
      </c>
      <c r="E19" s="66">
        <f t="shared" si="0"/>
        <v>1</v>
      </c>
      <c r="F19" s="1">
        <v>0</v>
      </c>
      <c r="G19" s="1">
        <v>0</v>
      </c>
      <c r="H19" s="1">
        <v>0</v>
      </c>
      <c r="I19" s="16">
        <v>0</v>
      </c>
      <c r="J19" s="1">
        <v>0</v>
      </c>
      <c r="K19" s="1">
        <v>0</v>
      </c>
      <c r="L19" s="16">
        <v>0</v>
      </c>
      <c r="M19" s="1">
        <v>0</v>
      </c>
      <c r="N19" s="1">
        <v>0</v>
      </c>
      <c r="O19" s="16">
        <v>0</v>
      </c>
      <c r="P19" s="1">
        <v>0</v>
      </c>
      <c r="Q19" s="1">
        <v>0</v>
      </c>
      <c r="R19" s="16">
        <v>1</v>
      </c>
      <c r="S19" s="1">
        <v>0</v>
      </c>
      <c r="T19" s="1">
        <v>0</v>
      </c>
      <c r="U19" s="16">
        <v>0</v>
      </c>
      <c r="V19" s="1">
        <v>0</v>
      </c>
      <c r="W19" s="1">
        <v>0</v>
      </c>
      <c r="X19" s="16">
        <v>0</v>
      </c>
      <c r="Y19" s="1">
        <v>0</v>
      </c>
      <c r="Z19" s="1">
        <v>0</v>
      </c>
      <c r="AA19" s="16">
        <v>3</v>
      </c>
      <c r="AB19" s="1">
        <v>1</v>
      </c>
      <c r="AC19" s="1">
        <v>0</v>
      </c>
      <c r="AD19" s="16">
        <v>118</v>
      </c>
      <c r="AE19" s="1">
        <v>7</v>
      </c>
      <c r="AF19" s="1">
        <v>148</v>
      </c>
      <c r="AG19" s="16">
        <v>65</v>
      </c>
      <c r="AH19" s="1">
        <v>4</v>
      </c>
      <c r="AI19" s="1">
        <v>0</v>
      </c>
      <c r="AJ19" s="16">
        <v>0</v>
      </c>
      <c r="AK19" s="1">
        <v>0</v>
      </c>
      <c r="AL19" s="1">
        <v>0</v>
      </c>
      <c r="AM19" s="16">
        <v>0</v>
      </c>
      <c r="AN19" s="1">
        <v>0</v>
      </c>
      <c r="AO19" s="1">
        <v>0</v>
      </c>
      <c r="AP19" s="16">
        <v>0</v>
      </c>
      <c r="AQ19" s="1">
        <v>0</v>
      </c>
      <c r="AR19" s="1">
        <v>0</v>
      </c>
      <c r="AS19" s="21"/>
    </row>
    <row r="20" spans="1:45" x14ac:dyDescent="0.3">
      <c r="A20" s="2">
        <v>40774</v>
      </c>
      <c r="B20" s="1" t="s">
        <v>38</v>
      </c>
      <c r="C20" s="12" t="s">
        <v>34</v>
      </c>
      <c r="D20" s="10">
        <v>0</v>
      </c>
      <c r="E20" s="66">
        <f t="shared" si="0"/>
        <v>1</v>
      </c>
      <c r="F20" s="1">
        <v>0</v>
      </c>
      <c r="G20" s="1">
        <v>0</v>
      </c>
      <c r="H20" s="1">
        <v>0</v>
      </c>
      <c r="I20" s="16">
        <v>0</v>
      </c>
      <c r="J20" s="1">
        <v>0</v>
      </c>
      <c r="K20" s="1">
        <v>0</v>
      </c>
      <c r="L20" s="16">
        <v>0</v>
      </c>
      <c r="M20" s="1">
        <v>0</v>
      </c>
      <c r="N20" s="1">
        <v>0</v>
      </c>
      <c r="O20" s="16">
        <v>0</v>
      </c>
      <c r="P20" s="1">
        <v>0</v>
      </c>
      <c r="Q20" s="1">
        <v>0</v>
      </c>
      <c r="R20" s="16">
        <v>0</v>
      </c>
      <c r="S20" s="1">
        <v>0</v>
      </c>
      <c r="T20" s="1">
        <v>0</v>
      </c>
      <c r="U20" s="16">
        <v>0</v>
      </c>
      <c r="V20" s="1">
        <v>0</v>
      </c>
      <c r="W20" s="1">
        <v>0</v>
      </c>
      <c r="X20" s="16">
        <v>0</v>
      </c>
      <c r="Y20" s="1">
        <v>0</v>
      </c>
      <c r="Z20" s="1">
        <v>0</v>
      </c>
      <c r="AA20" s="16">
        <v>0</v>
      </c>
      <c r="AB20" s="1">
        <v>0</v>
      </c>
      <c r="AC20" s="1">
        <v>0</v>
      </c>
      <c r="AD20" s="16">
        <v>58</v>
      </c>
      <c r="AE20" s="1">
        <v>0</v>
      </c>
      <c r="AF20" s="1">
        <v>138</v>
      </c>
      <c r="AG20" s="16">
        <v>17</v>
      </c>
      <c r="AH20" s="1">
        <v>0</v>
      </c>
      <c r="AI20" s="1">
        <v>0</v>
      </c>
      <c r="AJ20" s="16">
        <v>0</v>
      </c>
      <c r="AK20" s="1">
        <v>0</v>
      </c>
      <c r="AL20" s="1">
        <v>0</v>
      </c>
      <c r="AM20" s="16">
        <v>0</v>
      </c>
      <c r="AN20" s="1">
        <v>0</v>
      </c>
      <c r="AO20" s="1">
        <v>0</v>
      </c>
      <c r="AP20" s="16">
        <v>0</v>
      </c>
      <c r="AQ20" s="1">
        <v>0</v>
      </c>
      <c r="AR20" s="1">
        <v>0</v>
      </c>
      <c r="AS20" s="21"/>
    </row>
    <row r="21" spans="1:45" x14ac:dyDescent="0.3">
      <c r="A21" s="2">
        <v>40774</v>
      </c>
      <c r="B21" s="1" t="s">
        <v>38</v>
      </c>
      <c r="C21" s="12" t="s">
        <v>35</v>
      </c>
      <c r="D21" s="10">
        <v>0</v>
      </c>
      <c r="E21" s="66">
        <f t="shared" si="0"/>
        <v>1</v>
      </c>
      <c r="F21" s="1">
        <v>0</v>
      </c>
      <c r="G21" s="1">
        <v>0</v>
      </c>
      <c r="H21" s="1">
        <v>0</v>
      </c>
      <c r="I21" s="16">
        <v>0</v>
      </c>
      <c r="J21" s="1">
        <v>0</v>
      </c>
      <c r="K21" s="1">
        <v>0</v>
      </c>
      <c r="L21" s="16">
        <v>0</v>
      </c>
      <c r="M21" s="1">
        <v>0</v>
      </c>
      <c r="N21" s="1">
        <v>0</v>
      </c>
      <c r="O21" s="16">
        <v>0</v>
      </c>
      <c r="P21" s="1">
        <v>0</v>
      </c>
      <c r="Q21" s="1">
        <v>0</v>
      </c>
      <c r="R21" s="16">
        <v>0</v>
      </c>
      <c r="S21" s="1">
        <v>0</v>
      </c>
      <c r="T21" s="1">
        <v>0</v>
      </c>
      <c r="U21" s="16">
        <v>0</v>
      </c>
      <c r="V21" s="1">
        <v>0</v>
      </c>
      <c r="W21" s="1">
        <v>0</v>
      </c>
      <c r="X21" s="16">
        <v>0</v>
      </c>
      <c r="Y21" s="1">
        <v>0</v>
      </c>
      <c r="Z21" s="1">
        <v>0</v>
      </c>
      <c r="AA21" s="16">
        <v>0</v>
      </c>
      <c r="AB21" s="1">
        <v>0</v>
      </c>
      <c r="AC21" s="1">
        <v>0</v>
      </c>
      <c r="AD21" s="16">
        <v>34</v>
      </c>
      <c r="AE21" s="1">
        <v>0</v>
      </c>
      <c r="AF21" s="1">
        <v>155</v>
      </c>
      <c r="AG21" s="16">
        <v>13</v>
      </c>
      <c r="AH21" s="1">
        <v>0</v>
      </c>
      <c r="AI21" s="1">
        <v>0</v>
      </c>
      <c r="AJ21" s="16">
        <v>0</v>
      </c>
      <c r="AK21" s="1">
        <v>0</v>
      </c>
      <c r="AL21" s="1">
        <v>0</v>
      </c>
      <c r="AM21" s="16">
        <v>0</v>
      </c>
      <c r="AN21" s="1">
        <v>0</v>
      </c>
      <c r="AO21" s="1">
        <v>0</v>
      </c>
      <c r="AP21" s="16">
        <v>0</v>
      </c>
      <c r="AQ21" s="1">
        <v>0</v>
      </c>
      <c r="AR21" s="1">
        <v>0</v>
      </c>
      <c r="AS21" s="21"/>
    </row>
    <row r="22" spans="1:45" s="11" customFormat="1" x14ac:dyDescent="0.3">
      <c r="A22" s="9">
        <v>40774</v>
      </c>
      <c r="B22" s="10" t="s">
        <v>38</v>
      </c>
      <c r="C22" s="12" t="s">
        <v>36</v>
      </c>
      <c r="D22" s="10">
        <v>0</v>
      </c>
      <c r="E22" s="66">
        <f t="shared" si="0"/>
        <v>1</v>
      </c>
      <c r="F22" s="10">
        <v>24</v>
      </c>
      <c r="G22" s="10">
        <v>0</v>
      </c>
      <c r="H22" s="10">
        <v>0</v>
      </c>
      <c r="I22" s="16">
        <v>0</v>
      </c>
      <c r="J22" s="10">
        <v>0</v>
      </c>
      <c r="K22" s="10">
        <v>0</v>
      </c>
      <c r="L22" s="16">
        <v>0</v>
      </c>
      <c r="M22" s="10">
        <v>0</v>
      </c>
      <c r="N22" s="10">
        <v>0</v>
      </c>
      <c r="O22" s="16">
        <v>0</v>
      </c>
      <c r="P22" s="10">
        <v>0</v>
      </c>
      <c r="Q22" s="10">
        <v>0</v>
      </c>
      <c r="R22" s="16">
        <v>3</v>
      </c>
      <c r="S22" s="10">
        <v>0</v>
      </c>
      <c r="T22" s="10">
        <v>0</v>
      </c>
      <c r="U22" s="16">
        <v>0</v>
      </c>
      <c r="V22" s="10">
        <v>0</v>
      </c>
      <c r="W22" s="10">
        <v>0</v>
      </c>
      <c r="X22" s="16">
        <v>0</v>
      </c>
      <c r="Y22" s="10">
        <v>0</v>
      </c>
      <c r="Z22" s="10">
        <v>0</v>
      </c>
      <c r="AA22" s="16">
        <v>0</v>
      </c>
      <c r="AB22" s="10">
        <v>0</v>
      </c>
      <c r="AC22" s="10">
        <v>0</v>
      </c>
      <c r="AD22" s="16">
        <v>38</v>
      </c>
      <c r="AE22" s="10">
        <v>1</v>
      </c>
      <c r="AF22" s="10">
        <v>48</v>
      </c>
      <c r="AG22" s="16">
        <v>8</v>
      </c>
      <c r="AH22" s="10">
        <v>0</v>
      </c>
      <c r="AI22" s="10">
        <v>0</v>
      </c>
      <c r="AJ22" s="16">
        <v>0</v>
      </c>
      <c r="AK22" s="10">
        <v>0</v>
      </c>
      <c r="AL22" s="10">
        <v>0</v>
      </c>
      <c r="AM22" s="16">
        <v>96</v>
      </c>
      <c r="AN22" s="10">
        <v>16</v>
      </c>
      <c r="AO22" s="10">
        <v>0</v>
      </c>
      <c r="AP22" s="16">
        <v>0</v>
      </c>
      <c r="AQ22" s="10">
        <v>0</v>
      </c>
      <c r="AR22" s="10">
        <v>0</v>
      </c>
      <c r="AS22" s="21"/>
    </row>
    <row r="23" spans="1:45" s="8" customFormat="1" ht="15" thickBot="1" x14ac:dyDescent="0.35">
      <c r="A23" s="6">
        <v>40774</v>
      </c>
      <c r="B23" s="7" t="s">
        <v>38</v>
      </c>
      <c r="C23" s="14" t="s">
        <v>37</v>
      </c>
      <c r="D23" s="7">
        <v>5</v>
      </c>
      <c r="E23" s="65">
        <f t="shared" si="0"/>
        <v>1.0120481927710843</v>
      </c>
      <c r="F23" s="7">
        <v>0</v>
      </c>
      <c r="G23" s="7">
        <v>0</v>
      </c>
      <c r="H23" s="7">
        <v>0</v>
      </c>
      <c r="I23" s="18">
        <v>0</v>
      </c>
      <c r="J23" s="7">
        <v>0</v>
      </c>
      <c r="K23" s="7">
        <v>0</v>
      </c>
      <c r="L23" s="18">
        <v>0</v>
      </c>
      <c r="M23" s="7">
        <v>0</v>
      </c>
      <c r="N23" s="7">
        <v>0</v>
      </c>
      <c r="O23" s="18">
        <v>0</v>
      </c>
      <c r="P23" s="7">
        <v>0</v>
      </c>
      <c r="Q23" s="7">
        <v>0</v>
      </c>
      <c r="R23" s="18">
        <v>0</v>
      </c>
      <c r="S23" s="7">
        <v>0</v>
      </c>
      <c r="T23" s="7">
        <v>0</v>
      </c>
      <c r="U23" s="18">
        <v>0</v>
      </c>
      <c r="V23" s="7">
        <v>0</v>
      </c>
      <c r="W23" s="7">
        <v>0</v>
      </c>
      <c r="X23" s="18">
        <v>0</v>
      </c>
      <c r="Y23" s="7">
        <v>0</v>
      </c>
      <c r="Z23" s="7">
        <v>0</v>
      </c>
      <c r="AA23" s="18">
        <v>0</v>
      </c>
      <c r="AB23" s="7">
        <v>0</v>
      </c>
      <c r="AC23" s="7">
        <v>0</v>
      </c>
      <c r="AD23" s="18">
        <v>32</v>
      </c>
      <c r="AE23" s="7">
        <v>0</v>
      </c>
      <c r="AF23" s="7">
        <v>101</v>
      </c>
      <c r="AG23" s="18">
        <v>3</v>
      </c>
      <c r="AH23" s="7">
        <v>0</v>
      </c>
      <c r="AI23" s="7">
        <v>0</v>
      </c>
      <c r="AJ23" s="18">
        <v>0</v>
      </c>
      <c r="AK23" s="7">
        <v>0</v>
      </c>
      <c r="AL23" s="7">
        <v>0</v>
      </c>
      <c r="AM23" s="18">
        <v>0</v>
      </c>
      <c r="AN23" s="7">
        <v>0</v>
      </c>
      <c r="AO23" s="7">
        <v>0</v>
      </c>
      <c r="AP23" s="18">
        <v>0</v>
      </c>
      <c r="AQ23" s="7">
        <v>0</v>
      </c>
      <c r="AR23" s="7">
        <v>0</v>
      </c>
      <c r="AS23" s="23"/>
    </row>
    <row r="24" spans="1:45" x14ac:dyDescent="0.3">
      <c r="A24" s="2">
        <v>40775</v>
      </c>
      <c r="B24" s="1" t="s">
        <v>32</v>
      </c>
      <c r="C24" s="12" t="s">
        <v>33</v>
      </c>
      <c r="D24" s="10">
        <v>3</v>
      </c>
      <c r="E24" s="66">
        <f t="shared" si="0"/>
        <v>1.0071942446043165</v>
      </c>
      <c r="F24" s="1">
        <v>0</v>
      </c>
      <c r="G24" s="1">
        <v>0</v>
      </c>
      <c r="H24" s="1">
        <v>0</v>
      </c>
      <c r="I24" s="16">
        <v>0</v>
      </c>
      <c r="J24" s="1">
        <v>0</v>
      </c>
      <c r="K24" s="1">
        <v>0</v>
      </c>
      <c r="L24" s="16">
        <v>0</v>
      </c>
      <c r="M24" s="1">
        <v>0</v>
      </c>
      <c r="N24" s="1">
        <v>0</v>
      </c>
      <c r="O24" s="16">
        <v>0</v>
      </c>
      <c r="P24" s="1">
        <v>0</v>
      </c>
      <c r="Q24" s="1">
        <v>0</v>
      </c>
      <c r="R24" s="16">
        <v>0</v>
      </c>
      <c r="S24" s="1">
        <v>0</v>
      </c>
      <c r="T24" s="1">
        <v>0</v>
      </c>
      <c r="U24" s="16">
        <v>1</v>
      </c>
      <c r="V24" s="1">
        <v>0</v>
      </c>
      <c r="W24" s="1">
        <v>0</v>
      </c>
      <c r="X24" s="16">
        <v>0</v>
      </c>
      <c r="Y24" s="1">
        <v>0</v>
      </c>
      <c r="Z24" s="1">
        <v>0</v>
      </c>
      <c r="AA24" s="16">
        <v>0</v>
      </c>
      <c r="AB24" s="1">
        <v>0</v>
      </c>
      <c r="AC24" s="1">
        <v>0</v>
      </c>
      <c r="AD24" s="16">
        <v>241</v>
      </c>
      <c r="AE24" s="1">
        <v>6</v>
      </c>
      <c r="AF24" s="1">
        <v>284</v>
      </c>
      <c r="AG24" s="16">
        <v>92</v>
      </c>
      <c r="AH24" s="1">
        <v>30</v>
      </c>
      <c r="AI24" s="1">
        <v>0</v>
      </c>
      <c r="AJ24" s="16">
        <v>0</v>
      </c>
      <c r="AK24" s="1">
        <v>0</v>
      </c>
      <c r="AL24" s="1">
        <v>0</v>
      </c>
      <c r="AM24" s="16">
        <v>0</v>
      </c>
      <c r="AN24" s="1">
        <v>0</v>
      </c>
      <c r="AO24" s="1">
        <v>0</v>
      </c>
      <c r="AP24" s="16">
        <v>0</v>
      </c>
      <c r="AQ24" s="1">
        <v>0</v>
      </c>
      <c r="AR24" s="1">
        <v>0</v>
      </c>
      <c r="AS24" s="21"/>
    </row>
    <row r="25" spans="1:45" x14ac:dyDescent="0.3">
      <c r="A25" s="2">
        <v>40775</v>
      </c>
      <c r="B25" s="1" t="s">
        <v>32</v>
      </c>
      <c r="C25" s="12" t="s">
        <v>34</v>
      </c>
      <c r="D25" s="10">
        <v>0</v>
      </c>
      <c r="E25" s="66">
        <f t="shared" si="0"/>
        <v>1</v>
      </c>
      <c r="F25" s="1">
        <v>0</v>
      </c>
      <c r="G25" s="1">
        <v>0</v>
      </c>
      <c r="H25" s="1">
        <v>0</v>
      </c>
      <c r="I25" s="16">
        <v>0</v>
      </c>
      <c r="J25" s="1">
        <v>0</v>
      </c>
      <c r="K25" s="1">
        <v>0</v>
      </c>
      <c r="L25" s="16">
        <v>0</v>
      </c>
      <c r="M25" s="1">
        <v>0</v>
      </c>
      <c r="N25" s="1">
        <v>0</v>
      </c>
      <c r="O25" s="16">
        <v>0</v>
      </c>
      <c r="P25" s="1">
        <v>0</v>
      </c>
      <c r="Q25" s="1">
        <v>0</v>
      </c>
      <c r="R25" s="16">
        <v>0</v>
      </c>
      <c r="S25" s="1">
        <v>0</v>
      </c>
      <c r="T25" s="1">
        <v>0</v>
      </c>
      <c r="U25" s="16">
        <v>0</v>
      </c>
      <c r="V25" s="1">
        <v>0</v>
      </c>
      <c r="W25" s="1">
        <v>0</v>
      </c>
      <c r="X25" s="16">
        <v>0</v>
      </c>
      <c r="Y25" s="1">
        <v>0</v>
      </c>
      <c r="Z25" s="1">
        <v>0</v>
      </c>
      <c r="AA25" s="16">
        <v>0</v>
      </c>
      <c r="AB25" s="1">
        <v>0</v>
      </c>
      <c r="AC25" s="1">
        <v>0</v>
      </c>
      <c r="AD25" s="16">
        <v>270</v>
      </c>
      <c r="AE25" s="1">
        <v>1</v>
      </c>
      <c r="AF25" s="1">
        <v>343</v>
      </c>
      <c r="AG25" s="16">
        <v>69</v>
      </c>
      <c r="AH25" s="1">
        <v>14</v>
      </c>
      <c r="AI25" s="1">
        <v>0</v>
      </c>
      <c r="AJ25" s="16">
        <v>0</v>
      </c>
      <c r="AK25" s="1">
        <v>0</v>
      </c>
      <c r="AL25" s="1">
        <v>0</v>
      </c>
      <c r="AM25" s="16">
        <v>0</v>
      </c>
      <c r="AN25" s="1">
        <v>0</v>
      </c>
      <c r="AO25" s="1">
        <v>0</v>
      </c>
      <c r="AP25" s="16">
        <v>0</v>
      </c>
      <c r="AQ25" s="1">
        <v>0</v>
      </c>
      <c r="AR25" s="1">
        <v>0</v>
      </c>
      <c r="AS25" s="21"/>
    </row>
    <row r="26" spans="1:45" x14ac:dyDescent="0.3">
      <c r="A26" s="2">
        <v>40775</v>
      </c>
      <c r="B26" s="1" t="s">
        <v>32</v>
      </c>
      <c r="C26" s="12" t="s">
        <v>35</v>
      </c>
      <c r="D26" s="10">
        <v>0</v>
      </c>
      <c r="E26" s="66">
        <f t="shared" si="0"/>
        <v>1</v>
      </c>
      <c r="F26" s="1">
        <v>0</v>
      </c>
      <c r="G26" s="1">
        <v>0</v>
      </c>
      <c r="H26" s="1">
        <v>0</v>
      </c>
      <c r="I26" s="16">
        <v>0</v>
      </c>
      <c r="J26" s="1">
        <v>0</v>
      </c>
      <c r="K26" s="1">
        <v>0</v>
      </c>
      <c r="L26" s="16">
        <v>0</v>
      </c>
      <c r="M26" s="1">
        <v>0</v>
      </c>
      <c r="N26" s="1">
        <v>0</v>
      </c>
      <c r="O26" s="16">
        <v>0</v>
      </c>
      <c r="P26" s="1">
        <v>0</v>
      </c>
      <c r="Q26" s="1">
        <v>0</v>
      </c>
      <c r="R26" s="16">
        <v>0</v>
      </c>
      <c r="S26" s="1">
        <v>0</v>
      </c>
      <c r="T26" s="1">
        <v>0</v>
      </c>
      <c r="U26" s="16">
        <v>0</v>
      </c>
      <c r="V26" s="1">
        <v>0</v>
      </c>
      <c r="W26" s="1">
        <v>0</v>
      </c>
      <c r="X26" s="16">
        <v>0</v>
      </c>
      <c r="Y26" s="1">
        <v>0</v>
      </c>
      <c r="Z26" s="1">
        <v>0</v>
      </c>
      <c r="AA26" s="16">
        <v>0</v>
      </c>
      <c r="AB26" s="1">
        <v>0</v>
      </c>
      <c r="AC26" s="1">
        <v>0</v>
      </c>
      <c r="AD26" s="16">
        <v>42</v>
      </c>
      <c r="AE26" s="1">
        <v>0</v>
      </c>
      <c r="AF26" s="1">
        <v>81</v>
      </c>
      <c r="AG26" s="16">
        <v>10</v>
      </c>
      <c r="AH26" s="1">
        <v>3</v>
      </c>
      <c r="AI26" s="1">
        <v>0</v>
      </c>
      <c r="AJ26" s="16">
        <v>0</v>
      </c>
      <c r="AK26" s="1">
        <v>0</v>
      </c>
      <c r="AL26" s="1">
        <v>0</v>
      </c>
      <c r="AM26" s="16">
        <v>0</v>
      </c>
      <c r="AN26" s="1">
        <v>0</v>
      </c>
      <c r="AO26" s="1">
        <v>0</v>
      </c>
      <c r="AP26" s="16">
        <v>0</v>
      </c>
      <c r="AQ26" s="1">
        <v>0</v>
      </c>
      <c r="AR26" s="1">
        <v>0</v>
      </c>
      <c r="AS26" s="21"/>
    </row>
    <row r="27" spans="1:45" x14ac:dyDescent="0.3">
      <c r="A27" s="2">
        <v>40775</v>
      </c>
      <c r="B27" s="1" t="s">
        <v>32</v>
      </c>
      <c r="C27" s="12" t="s">
        <v>36</v>
      </c>
      <c r="D27" s="10">
        <v>0</v>
      </c>
      <c r="E27" s="66">
        <f t="shared" si="0"/>
        <v>1</v>
      </c>
      <c r="F27" s="1">
        <v>0</v>
      </c>
      <c r="G27" s="1">
        <v>0</v>
      </c>
      <c r="H27" s="1">
        <v>0</v>
      </c>
      <c r="I27" s="16">
        <v>0</v>
      </c>
      <c r="J27" s="1">
        <v>0</v>
      </c>
      <c r="K27" s="1">
        <v>0</v>
      </c>
      <c r="L27" s="16">
        <v>0</v>
      </c>
      <c r="M27" s="1">
        <v>0</v>
      </c>
      <c r="N27" s="1">
        <v>0</v>
      </c>
      <c r="O27" s="16">
        <v>0</v>
      </c>
      <c r="P27" s="1">
        <v>0</v>
      </c>
      <c r="Q27" s="1">
        <v>0</v>
      </c>
      <c r="R27" s="16">
        <v>4</v>
      </c>
      <c r="S27" s="1">
        <v>0</v>
      </c>
      <c r="T27" s="1">
        <v>0</v>
      </c>
      <c r="U27" s="16">
        <v>4</v>
      </c>
      <c r="V27" s="1">
        <v>0</v>
      </c>
      <c r="W27" s="1">
        <v>0</v>
      </c>
      <c r="X27" s="16">
        <v>0</v>
      </c>
      <c r="Y27" s="1">
        <v>0</v>
      </c>
      <c r="Z27" s="1">
        <v>0</v>
      </c>
      <c r="AA27" s="16">
        <v>1</v>
      </c>
      <c r="AB27" s="1">
        <v>0</v>
      </c>
      <c r="AC27" s="1">
        <v>0</v>
      </c>
      <c r="AD27" s="16">
        <v>106</v>
      </c>
      <c r="AE27" s="1">
        <v>1</v>
      </c>
      <c r="AF27" s="1">
        <v>143</v>
      </c>
      <c r="AG27" s="16">
        <v>86</v>
      </c>
      <c r="AH27" s="1">
        <v>23</v>
      </c>
      <c r="AI27" s="1">
        <v>0</v>
      </c>
      <c r="AJ27" s="16">
        <v>0</v>
      </c>
      <c r="AK27" s="1">
        <v>0</v>
      </c>
      <c r="AL27" s="1">
        <v>0</v>
      </c>
      <c r="AM27" s="16">
        <v>25</v>
      </c>
      <c r="AN27" s="1">
        <v>4</v>
      </c>
      <c r="AO27" s="1">
        <v>0</v>
      </c>
      <c r="AP27" s="16">
        <v>0</v>
      </c>
      <c r="AQ27" s="1">
        <v>0</v>
      </c>
      <c r="AR27" s="1">
        <v>0</v>
      </c>
      <c r="AS27" s="21"/>
    </row>
    <row r="28" spans="1:45" s="3" customFormat="1" x14ac:dyDescent="0.3">
      <c r="A28" s="5">
        <v>40775</v>
      </c>
      <c r="B28" s="4" t="s">
        <v>32</v>
      </c>
      <c r="C28" s="13" t="s">
        <v>37</v>
      </c>
      <c r="D28" s="4">
        <v>0</v>
      </c>
      <c r="E28" s="67">
        <f t="shared" si="0"/>
        <v>1</v>
      </c>
      <c r="F28" s="4">
        <v>0</v>
      </c>
      <c r="G28" s="4">
        <v>0</v>
      </c>
      <c r="H28" s="4">
        <v>0</v>
      </c>
      <c r="I28" s="17">
        <v>0</v>
      </c>
      <c r="J28" s="4">
        <v>0</v>
      </c>
      <c r="K28" s="4">
        <v>0</v>
      </c>
      <c r="L28" s="17">
        <v>0</v>
      </c>
      <c r="M28" s="4">
        <v>0</v>
      </c>
      <c r="N28" s="4">
        <v>0</v>
      </c>
      <c r="O28" s="17">
        <v>0</v>
      </c>
      <c r="P28" s="4">
        <v>0</v>
      </c>
      <c r="Q28" s="4">
        <v>0</v>
      </c>
      <c r="R28" s="17">
        <v>0</v>
      </c>
      <c r="S28" s="4">
        <v>0</v>
      </c>
      <c r="T28" s="4">
        <v>0</v>
      </c>
      <c r="U28" s="17">
        <v>0</v>
      </c>
      <c r="V28" s="4">
        <v>0</v>
      </c>
      <c r="W28" s="4">
        <v>0</v>
      </c>
      <c r="X28" s="17">
        <v>0</v>
      </c>
      <c r="Y28" s="4">
        <v>0</v>
      </c>
      <c r="Z28" s="4">
        <v>0</v>
      </c>
      <c r="AA28" s="17">
        <v>0</v>
      </c>
      <c r="AB28" s="4">
        <v>0</v>
      </c>
      <c r="AC28" s="4">
        <v>0</v>
      </c>
      <c r="AD28" s="17">
        <v>39</v>
      </c>
      <c r="AE28" s="4">
        <v>0</v>
      </c>
      <c r="AF28" s="4">
        <v>64</v>
      </c>
      <c r="AG28" s="17">
        <v>8</v>
      </c>
      <c r="AH28" s="4">
        <v>1</v>
      </c>
      <c r="AI28" s="4">
        <v>0</v>
      </c>
      <c r="AJ28" s="17">
        <v>0</v>
      </c>
      <c r="AK28" s="4">
        <v>0</v>
      </c>
      <c r="AL28" s="4">
        <v>0</v>
      </c>
      <c r="AM28" s="17">
        <v>0</v>
      </c>
      <c r="AN28" s="4">
        <v>0</v>
      </c>
      <c r="AO28" s="4">
        <v>0</v>
      </c>
      <c r="AP28" s="17">
        <v>0</v>
      </c>
      <c r="AQ28" s="4">
        <v>0</v>
      </c>
      <c r="AR28" s="4">
        <v>0</v>
      </c>
      <c r="AS28" s="22"/>
    </row>
    <row r="29" spans="1:45" x14ac:dyDescent="0.3">
      <c r="A29" s="2">
        <v>40775</v>
      </c>
      <c r="B29" s="1" t="s">
        <v>38</v>
      </c>
      <c r="C29" s="12" t="s">
        <v>33</v>
      </c>
      <c r="D29" s="10">
        <v>0</v>
      </c>
      <c r="E29" s="66">
        <f t="shared" si="0"/>
        <v>1</v>
      </c>
      <c r="F29" s="1">
        <v>0</v>
      </c>
      <c r="G29" s="1">
        <v>0</v>
      </c>
      <c r="H29" s="1">
        <v>0</v>
      </c>
      <c r="I29" s="16">
        <v>0</v>
      </c>
      <c r="J29" s="1">
        <v>0</v>
      </c>
      <c r="K29" s="1">
        <v>0</v>
      </c>
      <c r="L29" s="16">
        <v>0</v>
      </c>
      <c r="M29" s="1">
        <v>0</v>
      </c>
      <c r="N29" s="1">
        <v>0</v>
      </c>
      <c r="O29" s="16">
        <v>0</v>
      </c>
      <c r="P29" s="1">
        <v>0</v>
      </c>
      <c r="Q29" s="1">
        <v>0</v>
      </c>
      <c r="R29" s="16">
        <v>0</v>
      </c>
      <c r="S29" s="1">
        <v>0</v>
      </c>
      <c r="T29" s="1">
        <v>0</v>
      </c>
      <c r="U29" s="16">
        <v>1</v>
      </c>
      <c r="V29" s="1">
        <v>0</v>
      </c>
      <c r="W29" s="1">
        <v>0</v>
      </c>
      <c r="X29" s="16">
        <v>0</v>
      </c>
      <c r="Y29" s="1">
        <v>0</v>
      </c>
      <c r="Z29" s="1">
        <v>0</v>
      </c>
      <c r="AA29" s="16">
        <v>0</v>
      </c>
      <c r="AB29" s="1">
        <v>0</v>
      </c>
      <c r="AC29" s="1">
        <v>0</v>
      </c>
      <c r="AD29" s="16">
        <v>184</v>
      </c>
      <c r="AE29" s="1">
        <v>13</v>
      </c>
      <c r="AF29" s="1">
        <v>227</v>
      </c>
      <c r="AG29" s="16">
        <v>152</v>
      </c>
      <c r="AH29" s="1">
        <v>6</v>
      </c>
      <c r="AI29" s="1">
        <v>0</v>
      </c>
      <c r="AJ29" s="16">
        <v>0</v>
      </c>
      <c r="AK29" s="1">
        <v>0</v>
      </c>
      <c r="AL29" s="1">
        <v>0</v>
      </c>
      <c r="AM29" s="16">
        <v>0</v>
      </c>
      <c r="AN29" s="1">
        <v>0</v>
      </c>
      <c r="AO29" s="1">
        <v>0</v>
      </c>
      <c r="AP29" s="16">
        <v>2</v>
      </c>
      <c r="AQ29" s="1">
        <v>0</v>
      </c>
      <c r="AR29" s="1">
        <v>0</v>
      </c>
      <c r="AS29" s="21"/>
    </row>
    <row r="30" spans="1:45" x14ac:dyDescent="0.3">
      <c r="A30" s="2">
        <v>40775</v>
      </c>
      <c r="B30" s="1" t="s">
        <v>38</v>
      </c>
      <c r="C30" s="12" t="s">
        <v>34</v>
      </c>
      <c r="D30" s="10">
        <v>4</v>
      </c>
      <c r="E30" s="66">
        <f t="shared" si="0"/>
        <v>1.0096153846153846</v>
      </c>
      <c r="F30" s="1">
        <v>0</v>
      </c>
      <c r="G30" s="1">
        <v>0</v>
      </c>
      <c r="H30" s="1">
        <v>0</v>
      </c>
      <c r="I30" s="16">
        <v>0</v>
      </c>
      <c r="J30" s="1">
        <v>0</v>
      </c>
      <c r="K30" s="1">
        <v>0</v>
      </c>
      <c r="L30" s="16">
        <v>0</v>
      </c>
      <c r="M30" s="1">
        <v>0</v>
      </c>
      <c r="N30" s="1">
        <v>0</v>
      </c>
      <c r="O30" s="16">
        <v>0</v>
      </c>
      <c r="P30" s="1">
        <v>0</v>
      </c>
      <c r="Q30" s="1">
        <v>0</v>
      </c>
      <c r="R30" s="16">
        <v>0</v>
      </c>
      <c r="S30" s="1">
        <v>0</v>
      </c>
      <c r="T30" s="1">
        <v>0</v>
      </c>
      <c r="U30" s="16">
        <v>0</v>
      </c>
      <c r="V30" s="1">
        <v>0</v>
      </c>
      <c r="W30" s="1">
        <v>0</v>
      </c>
      <c r="X30" s="16">
        <v>0</v>
      </c>
      <c r="Y30" s="1">
        <v>0</v>
      </c>
      <c r="Z30" s="1">
        <v>0</v>
      </c>
      <c r="AA30" s="16">
        <v>0</v>
      </c>
      <c r="AB30" s="1">
        <v>0</v>
      </c>
      <c r="AC30" s="1">
        <v>0</v>
      </c>
      <c r="AD30" s="16">
        <v>189</v>
      </c>
      <c r="AE30" s="1">
        <v>15</v>
      </c>
      <c r="AF30" s="1">
        <v>256</v>
      </c>
      <c r="AG30" s="16">
        <v>99</v>
      </c>
      <c r="AH30" s="1">
        <v>5</v>
      </c>
      <c r="AI30" s="1">
        <v>0</v>
      </c>
      <c r="AJ30" s="16">
        <v>0</v>
      </c>
      <c r="AK30" s="1">
        <v>0</v>
      </c>
      <c r="AL30" s="1">
        <v>0</v>
      </c>
      <c r="AM30" s="16">
        <v>3</v>
      </c>
      <c r="AN30" s="1">
        <v>0</v>
      </c>
      <c r="AO30" s="1">
        <v>0</v>
      </c>
      <c r="AP30" s="16">
        <v>0</v>
      </c>
      <c r="AQ30" s="1">
        <v>0</v>
      </c>
      <c r="AR30" s="1">
        <v>0</v>
      </c>
      <c r="AS30" s="21"/>
    </row>
    <row r="31" spans="1:45" x14ac:dyDescent="0.3">
      <c r="A31" s="2">
        <v>40775</v>
      </c>
      <c r="B31" s="1" t="s">
        <v>38</v>
      </c>
      <c r="C31" s="12" t="s">
        <v>35</v>
      </c>
      <c r="D31" s="10">
        <v>0</v>
      </c>
      <c r="E31" s="66">
        <f t="shared" si="0"/>
        <v>1</v>
      </c>
      <c r="F31" s="1">
        <v>0</v>
      </c>
      <c r="G31" s="1">
        <v>0</v>
      </c>
      <c r="H31" s="1">
        <v>0</v>
      </c>
      <c r="I31" s="16">
        <v>0</v>
      </c>
      <c r="J31" s="1">
        <v>0</v>
      </c>
      <c r="K31" s="1">
        <v>0</v>
      </c>
      <c r="L31" s="16">
        <v>0</v>
      </c>
      <c r="M31" s="1">
        <v>0</v>
      </c>
      <c r="N31" s="1">
        <v>0</v>
      </c>
      <c r="O31" s="16">
        <v>0</v>
      </c>
      <c r="P31" s="1">
        <v>0</v>
      </c>
      <c r="Q31" s="1">
        <v>0</v>
      </c>
      <c r="R31" s="16">
        <v>0</v>
      </c>
      <c r="S31" s="1">
        <v>0</v>
      </c>
      <c r="T31" s="1">
        <v>0</v>
      </c>
      <c r="U31" s="16">
        <v>0</v>
      </c>
      <c r="V31" s="1">
        <v>0</v>
      </c>
      <c r="W31" s="1">
        <v>0</v>
      </c>
      <c r="X31" s="16">
        <v>0</v>
      </c>
      <c r="Y31" s="1">
        <v>0</v>
      </c>
      <c r="Z31" s="1">
        <v>0</v>
      </c>
      <c r="AA31" s="16">
        <v>0</v>
      </c>
      <c r="AB31" s="1">
        <v>0</v>
      </c>
      <c r="AC31" s="1">
        <v>0</v>
      </c>
      <c r="AD31" s="16">
        <v>30</v>
      </c>
      <c r="AE31" s="1">
        <v>0</v>
      </c>
      <c r="AF31" s="1">
        <v>47</v>
      </c>
      <c r="AG31" s="16">
        <v>19</v>
      </c>
      <c r="AH31" s="1">
        <v>1</v>
      </c>
      <c r="AI31" s="1">
        <v>0</v>
      </c>
      <c r="AJ31" s="16">
        <v>0</v>
      </c>
      <c r="AK31" s="1">
        <v>0</v>
      </c>
      <c r="AL31" s="1">
        <v>0</v>
      </c>
      <c r="AM31" s="16">
        <v>0</v>
      </c>
      <c r="AN31" s="1">
        <v>0</v>
      </c>
      <c r="AO31" s="1">
        <v>0</v>
      </c>
      <c r="AP31" s="16">
        <v>0</v>
      </c>
      <c r="AQ31" s="1">
        <v>0</v>
      </c>
      <c r="AR31" s="1">
        <v>0</v>
      </c>
      <c r="AS31" s="21"/>
    </row>
    <row r="32" spans="1:45" s="11" customFormat="1" x14ac:dyDescent="0.3">
      <c r="A32" s="9">
        <v>40775</v>
      </c>
      <c r="B32" s="10" t="s">
        <v>38</v>
      </c>
      <c r="C32" s="12" t="s">
        <v>36</v>
      </c>
      <c r="D32" s="10">
        <v>8</v>
      </c>
      <c r="E32" s="66">
        <f t="shared" si="0"/>
        <v>1.0194174757281553</v>
      </c>
      <c r="F32" s="10">
        <v>23</v>
      </c>
      <c r="G32" s="10">
        <v>1</v>
      </c>
      <c r="H32" s="10">
        <v>0</v>
      </c>
      <c r="I32" s="16">
        <v>0</v>
      </c>
      <c r="J32" s="10">
        <v>0</v>
      </c>
      <c r="K32" s="10">
        <v>0</v>
      </c>
      <c r="L32" s="16">
        <v>0</v>
      </c>
      <c r="M32" s="10">
        <v>0</v>
      </c>
      <c r="N32" s="10">
        <v>0</v>
      </c>
      <c r="O32" s="16">
        <v>0</v>
      </c>
      <c r="P32" s="10">
        <v>0</v>
      </c>
      <c r="Q32" s="10">
        <v>0</v>
      </c>
      <c r="R32" s="16">
        <v>4</v>
      </c>
      <c r="S32" s="10">
        <v>0</v>
      </c>
      <c r="T32" s="10">
        <v>0</v>
      </c>
      <c r="U32" s="16">
        <v>0</v>
      </c>
      <c r="V32" s="10">
        <v>0</v>
      </c>
      <c r="W32" s="10">
        <v>0</v>
      </c>
      <c r="X32" s="16">
        <v>0</v>
      </c>
      <c r="Y32" s="10">
        <v>0</v>
      </c>
      <c r="Z32" s="10">
        <v>0</v>
      </c>
      <c r="AA32" s="16">
        <v>12</v>
      </c>
      <c r="AB32" s="10">
        <v>8</v>
      </c>
      <c r="AC32" s="10">
        <v>0</v>
      </c>
      <c r="AD32" s="16">
        <v>121</v>
      </c>
      <c r="AE32" s="10">
        <v>9</v>
      </c>
      <c r="AF32" s="10">
        <v>110</v>
      </c>
      <c r="AG32" s="16">
        <v>30</v>
      </c>
      <c r="AH32" s="10">
        <v>0</v>
      </c>
      <c r="AI32" s="10">
        <v>0</v>
      </c>
      <c r="AJ32" s="16">
        <v>0</v>
      </c>
      <c r="AK32" s="10">
        <v>0</v>
      </c>
      <c r="AL32" s="10">
        <v>0</v>
      </c>
      <c r="AM32" s="16">
        <v>128</v>
      </c>
      <c r="AN32" s="10">
        <v>34</v>
      </c>
      <c r="AO32" s="10">
        <v>0</v>
      </c>
      <c r="AP32" s="16">
        <v>1</v>
      </c>
      <c r="AQ32" s="10">
        <v>0</v>
      </c>
      <c r="AR32" s="10">
        <v>0</v>
      </c>
      <c r="AS32" s="21"/>
    </row>
    <row r="33" spans="1:45" s="8" customFormat="1" ht="15" thickBot="1" x14ac:dyDescent="0.35">
      <c r="A33" s="6">
        <v>40775</v>
      </c>
      <c r="B33" s="7" t="s">
        <v>38</v>
      </c>
      <c r="C33" s="14" t="s">
        <v>37</v>
      </c>
      <c r="D33" s="7">
        <v>0</v>
      </c>
      <c r="E33" s="65">
        <f t="shared" si="0"/>
        <v>1</v>
      </c>
      <c r="F33" s="7">
        <v>0</v>
      </c>
      <c r="G33" s="7">
        <v>0</v>
      </c>
      <c r="H33" s="7">
        <v>0</v>
      </c>
      <c r="I33" s="18">
        <v>0</v>
      </c>
      <c r="J33" s="7">
        <v>0</v>
      </c>
      <c r="K33" s="7">
        <v>0</v>
      </c>
      <c r="L33" s="18">
        <v>0</v>
      </c>
      <c r="M33" s="7">
        <v>0</v>
      </c>
      <c r="N33" s="7">
        <v>0</v>
      </c>
      <c r="O33" s="18">
        <v>0</v>
      </c>
      <c r="P33" s="7">
        <v>0</v>
      </c>
      <c r="Q33" s="7">
        <v>0</v>
      </c>
      <c r="R33" s="18">
        <v>0</v>
      </c>
      <c r="S33" s="7">
        <v>0</v>
      </c>
      <c r="T33" s="7">
        <v>0</v>
      </c>
      <c r="U33" s="18">
        <v>1</v>
      </c>
      <c r="V33" s="7">
        <v>0</v>
      </c>
      <c r="W33" s="7">
        <v>0</v>
      </c>
      <c r="X33" s="18">
        <v>0</v>
      </c>
      <c r="Y33" s="7">
        <v>0</v>
      </c>
      <c r="Z33" s="7">
        <v>0</v>
      </c>
      <c r="AA33" s="18">
        <v>0</v>
      </c>
      <c r="AB33" s="7">
        <v>0</v>
      </c>
      <c r="AC33" s="7">
        <v>0</v>
      </c>
      <c r="AD33" s="18">
        <v>54</v>
      </c>
      <c r="AE33" s="7">
        <v>0</v>
      </c>
      <c r="AF33" s="7">
        <v>76</v>
      </c>
      <c r="AG33" s="18">
        <v>9</v>
      </c>
      <c r="AH33" s="7">
        <v>0</v>
      </c>
      <c r="AI33" s="7">
        <v>0</v>
      </c>
      <c r="AJ33" s="18">
        <v>0</v>
      </c>
      <c r="AK33" s="7">
        <v>0</v>
      </c>
      <c r="AL33" s="7">
        <v>0</v>
      </c>
      <c r="AM33" s="18">
        <v>27</v>
      </c>
      <c r="AN33" s="7">
        <v>2</v>
      </c>
      <c r="AO33" s="7">
        <v>0</v>
      </c>
      <c r="AP33" s="18">
        <v>0</v>
      </c>
      <c r="AQ33" s="7">
        <v>0</v>
      </c>
      <c r="AR33" s="7">
        <v>0</v>
      </c>
      <c r="AS33" s="23"/>
    </row>
    <row r="34" spans="1:45" x14ac:dyDescent="0.3">
      <c r="A34" s="2">
        <v>40776</v>
      </c>
      <c r="B34" s="1" t="s">
        <v>32</v>
      </c>
      <c r="C34" s="12" t="s">
        <v>33</v>
      </c>
      <c r="D34" s="10">
        <v>0</v>
      </c>
      <c r="E34" s="66">
        <f t="shared" si="0"/>
        <v>1</v>
      </c>
      <c r="F34" s="1">
        <v>0</v>
      </c>
      <c r="G34" s="1">
        <v>0</v>
      </c>
      <c r="H34" s="1">
        <v>0</v>
      </c>
      <c r="I34" s="16">
        <v>0</v>
      </c>
      <c r="J34" s="1">
        <v>0</v>
      </c>
      <c r="K34" s="1">
        <v>0</v>
      </c>
      <c r="L34" s="16">
        <v>0</v>
      </c>
      <c r="M34" s="1">
        <v>0</v>
      </c>
      <c r="N34" s="1">
        <v>0</v>
      </c>
      <c r="O34" s="16">
        <v>0</v>
      </c>
      <c r="P34" s="1">
        <v>0</v>
      </c>
      <c r="Q34" s="1">
        <v>0</v>
      </c>
      <c r="R34" s="16">
        <v>0</v>
      </c>
      <c r="S34" s="1">
        <v>0</v>
      </c>
      <c r="T34" s="1">
        <v>0</v>
      </c>
      <c r="U34" s="19">
        <v>0</v>
      </c>
      <c r="V34" s="1">
        <v>1</v>
      </c>
      <c r="W34" s="1">
        <v>0</v>
      </c>
      <c r="X34" s="16">
        <v>0</v>
      </c>
      <c r="Y34" s="1">
        <v>0</v>
      </c>
      <c r="Z34" s="1">
        <v>0</v>
      </c>
      <c r="AA34" s="16">
        <v>0</v>
      </c>
      <c r="AB34" s="1">
        <v>0</v>
      </c>
      <c r="AC34" s="1">
        <v>0</v>
      </c>
      <c r="AD34" s="16">
        <v>217</v>
      </c>
      <c r="AE34" s="1">
        <v>1</v>
      </c>
      <c r="AF34" s="1">
        <v>265</v>
      </c>
      <c r="AG34" s="16">
        <v>69</v>
      </c>
      <c r="AH34" s="1">
        <v>17</v>
      </c>
      <c r="AI34" s="1">
        <v>0</v>
      </c>
      <c r="AJ34" s="16">
        <v>0</v>
      </c>
      <c r="AK34" s="1">
        <v>0</v>
      </c>
      <c r="AL34" s="1">
        <v>0</v>
      </c>
      <c r="AM34" s="16">
        <v>0</v>
      </c>
      <c r="AN34" s="1">
        <v>0</v>
      </c>
      <c r="AO34" s="1">
        <v>0</v>
      </c>
      <c r="AP34" s="16">
        <v>0</v>
      </c>
      <c r="AQ34" s="1">
        <v>0</v>
      </c>
      <c r="AR34" s="1">
        <v>0</v>
      </c>
      <c r="AS34" s="21"/>
    </row>
    <row r="35" spans="1:45" x14ac:dyDescent="0.3">
      <c r="A35" s="2">
        <v>40776</v>
      </c>
      <c r="B35" s="1" t="s">
        <v>32</v>
      </c>
      <c r="C35" s="12" t="s">
        <v>34</v>
      </c>
      <c r="D35" s="10">
        <v>0</v>
      </c>
      <c r="E35" s="66">
        <f t="shared" si="0"/>
        <v>1</v>
      </c>
      <c r="F35" s="1">
        <v>0</v>
      </c>
      <c r="G35" s="1">
        <v>0</v>
      </c>
      <c r="H35" s="1">
        <v>0</v>
      </c>
      <c r="I35" s="16">
        <v>0</v>
      </c>
      <c r="J35" s="1">
        <v>0</v>
      </c>
      <c r="K35" s="1">
        <v>0</v>
      </c>
      <c r="L35" s="16">
        <v>0</v>
      </c>
      <c r="M35" s="1">
        <v>0</v>
      </c>
      <c r="N35" s="1">
        <v>0</v>
      </c>
      <c r="O35" s="16">
        <v>0</v>
      </c>
      <c r="P35" s="1">
        <v>0</v>
      </c>
      <c r="Q35" s="1">
        <v>0</v>
      </c>
      <c r="R35" s="16">
        <v>0</v>
      </c>
      <c r="S35" s="1">
        <v>0</v>
      </c>
      <c r="T35" s="1">
        <v>0</v>
      </c>
      <c r="U35" s="16">
        <v>0</v>
      </c>
      <c r="V35" s="1">
        <v>0</v>
      </c>
      <c r="W35" s="1">
        <v>0</v>
      </c>
      <c r="X35" s="16">
        <v>0</v>
      </c>
      <c r="Y35" s="1">
        <v>0</v>
      </c>
      <c r="Z35" s="1">
        <v>0</v>
      </c>
      <c r="AA35" s="16">
        <v>0</v>
      </c>
      <c r="AB35" s="1">
        <v>0</v>
      </c>
      <c r="AC35" s="1">
        <v>0</v>
      </c>
      <c r="AD35" s="16">
        <v>225</v>
      </c>
      <c r="AE35" s="1">
        <v>1</v>
      </c>
      <c r="AF35" s="1">
        <v>322</v>
      </c>
      <c r="AG35" s="16">
        <v>70</v>
      </c>
      <c r="AH35" s="1">
        <v>5</v>
      </c>
      <c r="AI35" s="1">
        <v>0</v>
      </c>
      <c r="AJ35" s="16">
        <v>0</v>
      </c>
      <c r="AK35" s="1">
        <v>0</v>
      </c>
      <c r="AL35" s="1">
        <v>0</v>
      </c>
      <c r="AM35" s="16">
        <v>1</v>
      </c>
      <c r="AN35" s="1">
        <v>0</v>
      </c>
      <c r="AO35" s="1">
        <v>0</v>
      </c>
      <c r="AP35" s="16">
        <v>0</v>
      </c>
      <c r="AQ35" s="1">
        <v>0</v>
      </c>
      <c r="AR35" s="1">
        <v>0</v>
      </c>
      <c r="AS35" s="21"/>
    </row>
    <row r="36" spans="1:45" x14ac:dyDescent="0.3">
      <c r="A36" s="2">
        <v>40776</v>
      </c>
      <c r="B36" s="1" t="s">
        <v>32</v>
      </c>
      <c r="C36" s="12" t="s">
        <v>35</v>
      </c>
      <c r="D36" s="10">
        <v>0</v>
      </c>
      <c r="E36" s="66">
        <f t="shared" si="0"/>
        <v>1</v>
      </c>
      <c r="F36" s="1">
        <v>0</v>
      </c>
      <c r="G36" s="1">
        <v>0</v>
      </c>
      <c r="H36" s="1">
        <v>0</v>
      </c>
      <c r="I36" s="16">
        <v>0</v>
      </c>
      <c r="J36" s="1">
        <v>0</v>
      </c>
      <c r="K36" s="1">
        <v>0</v>
      </c>
      <c r="L36" s="16">
        <v>0</v>
      </c>
      <c r="M36" s="1">
        <v>0</v>
      </c>
      <c r="N36" s="1">
        <v>0</v>
      </c>
      <c r="O36" s="16">
        <v>0</v>
      </c>
      <c r="P36" s="1">
        <v>0</v>
      </c>
      <c r="Q36" s="1">
        <v>0</v>
      </c>
      <c r="R36" s="16">
        <v>0</v>
      </c>
      <c r="S36" s="1">
        <v>0</v>
      </c>
      <c r="T36" s="1">
        <v>0</v>
      </c>
      <c r="U36" s="16">
        <v>0</v>
      </c>
      <c r="V36" s="1">
        <v>0</v>
      </c>
      <c r="W36" s="1">
        <v>0</v>
      </c>
      <c r="X36" s="16">
        <v>0</v>
      </c>
      <c r="Y36" s="1">
        <v>0</v>
      </c>
      <c r="Z36" s="1">
        <v>0</v>
      </c>
      <c r="AA36" s="16">
        <v>0</v>
      </c>
      <c r="AB36" s="1">
        <v>0</v>
      </c>
      <c r="AC36" s="1">
        <v>0</v>
      </c>
      <c r="AD36" s="16">
        <v>38</v>
      </c>
      <c r="AE36" s="1">
        <v>0</v>
      </c>
      <c r="AF36" s="1">
        <v>79</v>
      </c>
      <c r="AG36" s="16">
        <v>8</v>
      </c>
      <c r="AH36" s="1">
        <v>1</v>
      </c>
      <c r="AI36" s="1">
        <v>0</v>
      </c>
      <c r="AJ36" s="16">
        <v>0</v>
      </c>
      <c r="AK36" s="1">
        <v>0</v>
      </c>
      <c r="AL36" s="1">
        <v>0</v>
      </c>
      <c r="AM36" s="16">
        <v>2</v>
      </c>
      <c r="AN36" s="1">
        <v>0</v>
      </c>
      <c r="AO36" s="1">
        <v>0</v>
      </c>
      <c r="AP36" s="16">
        <v>0</v>
      </c>
      <c r="AQ36" s="1">
        <v>0</v>
      </c>
      <c r="AR36" s="1">
        <v>0</v>
      </c>
      <c r="AS36" s="21"/>
    </row>
    <row r="37" spans="1:45" x14ac:dyDescent="0.3">
      <c r="A37" s="2">
        <v>40776</v>
      </c>
      <c r="B37" s="1" t="s">
        <v>32</v>
      </c>
      <c r="C37" s="12" t="s">
        <v>36</v>
      </c>
      <c r="D37" s="10">
        <v>0</v>
      </c>
      <c r="E37" s="66">
        <f t="shared" si="0"/>
        <v>1</v>
      </c>
      <c r="F37" s="1">
        <v>0</v>
      </c>
      <c r="G37" s="1">
        <v>0</v>
      </c>
      <c r="H37" s="1">
        <v>0</v>
      </c>
      <c r="I37" s="16">
        <v>0</v>
      </c>
      <c r="J37" s="1">
        <v>0</v>
      </c>
      <c r="K37" s="1">
        <v>0</v>
      </c>
      <c r="L37" s="16">
        <v>0</v>
      </c>
      <c r="M37" s="1">
        <v>0</v>
      </c>
      <c r="N37" s="1">
        <v>0</v>
      </c>
      <c r="O37" s="16">
        <v>0</v>
      </c>
      <c r="P37" s="1">
        <v>0</v>
      </c>
      <c r="Q37" s="1">
        <v>0</v>
      </c>
      <c r="R37" s="16">
        <v>9</v>
      </c>
      <c r="S37" s="1">
        <v>0</v>
      </c>
      <c r="T37" s="1">
        <v>0</v>
      </c>
      <c r="U37" s="16">
        <v>2</v>
      </c>
      <c r="V37" s="1">
        <v>0</v>
      </c>
      <c r="W37" s="1">
        <v>0</v>
      </c>
      <c r="X37" s="16">
        <v>0</v>
      </c>
      <c r="Y37" s="1">
        <v>0</v>
      </c>
      <c r="Z37" s="1">
        <v>0</v>
      </c>
      <c r="AA37" s="16">
        <v>1</v>
      </c>
      <c r="AB37" s="1">
        <v>0</v>
      </c>
      <c r="AC37" s="1">
        <v>0</v>
      </c>
      <c r="AD37" s="16">
        <v>120</v>
      </c>
      <c r="AE37" s="1">
        <v>0</v>
      </c>
      <c r="AF37" s="1">
        <v>176</v>
      </c>
      <c r="AG37" s="16">
        <v>91</v>
      </c>
      <c r="AH37" s="1">
        <v>8</v>
      </c>
      <c r="AI37" s="1">
        <v>0</v>
      </c>
      <c r="AJ37" s="16">
        <v>0</v>
      </c>
      <c r="AK37" s="1">
        <v>0</v>
      </c>
      <c r="AL37" s="1">
        <v>0</v>
      </c>
      <c r="AM37" s="16">
        <v>24</v>
      </c>
      <c r="AN37" s="1">
        <v>8</v>
      </c>
      <c r="AO37" s="1">
        <v>0</v>
      </c>
      <c r="AP37" s="16">
        <v>0</v>
      </c>
      <c r="AQ37" s="1">
        <v>0</v>
      </c>
      <c r="AR37" s="1">
        <v>0</v>
      </c>
      <c r="AS37" s="21"/>
    </row>
    <row r="38" spans="1:45" s="3" customFormat="1" x14ac:dyDescent="0.3">
      <c r="A38" s="5">
        <v>40776</v>
      </c>
      <c r="B38" s="4" t="s">
        <v>32</v>
      </c>
      <c r="C38" s="13" t="s">
        <v>37</v>
      </c>
      <c r="D38" s="4">
        <v>0</v>
      </c>
      <c r="E38" s="67">
        <f t="shared" si="0"/>
        <v>1</v>
      </c>
      <c r="F38" s="4">
        <v>0</v>
      </c>
      <c r="G38" s="4">
        <v>0</v>
      </c>
      <c r="H38" s="4">
        <v>0</v>
      </c>
      <c r="I38" s="17">
        <v>0</v>
      </c>
      <c r="J38" s="4">
        <v>0</v>
      </c>
      <c r="K38" s="4">
        <v>0</v>
      </c>
      <c r="L38" s="17">
        <v>0</v>
      </c>
      <c r="M38" s="4">
        <v>0</v>
      </c>
      <c r="N38" s="4">
        <v>0</v>
      </c>
      <c r="O38" s="17">
        <v>0</v>
      </c>
      <c r="P38" s="4">
        <v>0</v>
      </c>
      <c r="Q38" s="4">
        <v>0</v>
      </c>
      <c r="R38" s="17">
        <v>0</v>
      </c>
      <c r="S38" s="4">
        <v>0</v>
      </c>
      <c r="T38" s="4">
        <v>0</v>
      </c>
      <c r="U38" s="17">
        <v>0</v>
      </c>
      <c r="V38" s="4">
        <v>0</v>
      </c>
      <c r="W38" s="4">
        <v>0</v>
      </c>
      <c r="X38" s="17">
        <v>0</v>
      </c>
      <c r="Y38" s="4">
        <v>0</v>
      </c>
      <c r="Z38" s="4">
        <v>0</v>
      </c>
      <c r="AA38" s="17">
        <v>0</v>
      </c>
      <c r="AB38" s="4">
        <v>0</v>
      </c>
      <c r="AC38" s="4">
        <v>0</v>
      </c>
      <c r="AD38" s="17">
        <v>32</v>
      </c>
      <c r="AE38" s="4">
        <v>0</v>
      </c>
      <c r="AF38" s="4">
        <v>67</v>
      </c>
      <c r="AG38" s="17">
        <v>8</v>
      </c>
      <c r="AH38" s="4">
        <v>0</v>
      </c>
      <c r="AI38" s="4">
        <v>0</v>
      </c>
      <c r="AJ38" s="17">
        <v>0</v>
      </c>
      <c r="AK38" s="4">
        <v>0</v>
      </c>
      <c r="AL38" s="4">
        <v>0</v>
      </c>
      <c r="AM38" s="17">
        <v>0</v>
      </c>
      <c r="AN38" s="4">
        <v>0</v>
      </c>
      <c r="AO38" s="4">
        <v>0</v>
      </c>
      <c r="AP38" s="17">
        <v>0</v>
      </c>
      <c r="AQ38" s="4">
        <v>0</v>
      </c>
      <c r="AR38" s="4">
        <v>0</v>
      </c>
      <c r="AS38" s="22"/>
    </row>
    <row r="39" spans="1:45" x14ac:dyDescent="0.3">
      <c r="A39" s="2">
        <v>40776</v>
      </c>
      <c r="B39" s="1" t="s">
        <v>38</v>
      </c>
      <c r="C39" s="12" t="s">
        <v>33</v>
      </c>
      <c r="D39" s="10">
        <v>7</v>
      </c>
      <c r="E39" s="66">
        <f t="shared" si="0"/>
        <v>1.0169491525423728</v>
      </c>
      <c r="F39" s="1">
        <v>0</v>
      </c>
      <c r="G39" s="1">
        <v>0</v>
      </c>
      <c r="H39" s="1">
        <v>0</v>
      </c>
      <c r="I39" s="16">
        <v>0</v>
      </c>
      <c r="J39" s="1">
        <v>0</v>
      </c>
      <c r="K39" s="1">
        <v>0</v>
      </c>
      <c r="L39" s="16">
        <v>0</v>
      </c>
      <c r="M39" s="1">
        <v>0</v>
      </c>
      <c r="N39" s="1">
        <v>0</v>
      </c>
      <c r="O39" s="16">
        <v>0</v>
      </c>
      <c r="P39" s="1">
        <v>0</v>
      </c>
      <c r="Q39" s="1">
        <v>0</v>
      </c>
      <c r="R39" s="16">
        <v>0</v>
      </c>
      <c r="S39" s="1">
        <v>0</v>
      </c>
      <c r="T39" s="1">
        <v>0</v>
      </c>
      <c r="U39" s="16">
        <v>3</v>
      </c>
      <c r="V39" s="1">
        <v>0</v>
      </c>
      <c r="W39" s="1">
        <v>0</v>
      </c>
      <c r="X39" s="16">
        <v>0</v>
      </c>
      <c r="Y39" s="1">
        <v>0</v>
      </c>
      <c r="Z39" s="1">
        <v>0</v>
      </c>
      <c r="AA39" s="16">
        <v>0</v>
      </c>
      <c r="AB39" s="1">
        <v>0</v>
      </c>
      <c r="AC39" s="1">
        <v>0</v>
      </c>
      <c r="AD39" s="16">
        <v>260</v>
      </c>
      <c r="AE39" s="1">
        <v>24</v>
      </c>
      <c r="AF39" s="1">
        <v>311</v>
      </c>
      <c r="AG39" s="16">
        <v>216</v>
      </c>
      <c r="AH39" s="1">
        <v>26</v>
      </c>
      <c r="AI39" s="1">
        <v>0</v>
      </c>
      <c r="AJ39" s="16">
        <v>0</v>
      </c>
      <c r="AK39" s="1">
        <v>0</v>
      </c>
      <c r="AL39" s="1">
        <v>0</v>
      </c>
      <c r="AM39" s="16">
        <v>5</v>
      </c>
      <c r="AN39" s="1">
        <v>0</v>
      </c>
      <c r="AO39" s="1">
        <v>0</v>
      </c>
      <c r="AP39" s="16">
        <v>2</v>
      </c>
      <c r="AQ39" s="1">
        <v>0</v>
      </c>
      <c r="AR39" s="1">
        <v>0</v>
      </c>
      <c r="AS39" s="21"/>
    </row>
    <row r="40" spans="1:45" x14ac:dyDescent="0.3">
      <c r="A40" s="2">
        <v>40776</v>
      </c>
      <c r="B40" s="1" t="s">
        <v>38</v>
      </c>
      <c r="C40" s="12" t="s">
        <v>34</v>
      </c>
      <c r="D40" s="10">
        <v>6</v>
      </c>
      <c r="E40" s="66">
        <f t="shared" si="0"/>
        <v>1.0144927536231885</v>
      </c>
      <c r="F40" s="1">
        <v>0</v>
      </c>
      <c r="G40" s="1">
        <v>0</v>
      </c>
      <c r="H40" s="1">
        <v>0</v>
      </c>
      <c r="I40" s="16">
        <v>0</v>
      </c>
      <c r="J40" s="1">
        <v>0</v>
      </c>
      <c r="K40" s="1">
        <v>0</v>
      </c>
      <c r="L40" s="16">
        <v>0</v>
      </c>
      <c r="M40" s="1">
        <v>0</v>
      </c>
      <c r="N40" s="1">
        <v>0</v>
      </c>
      <c r="O40" s="16">
        <v>0</v>
      </c>
      <c r="P40" s="1">
        <v>0</v>
      </c>
      <c r="Q40" s="1">
        <v>0</v>
      </c>
      <c r="R40" s="16">
        <v>0</v>
      </c>
      <c r="S40" s="1">
        <v>0</v>
      </c>
      <c r="T40" s="1">
        <v>0</v>
      </c>
      <c r="U40" s="16">
        <v>0</v>
      </c>
      <c r="V40" s="1">
        <v>0</v>
      </c>
      <c r="W40" s="1">
        <v>0</v>
      </c>
      <c r="X40" s="16">
        <v>0</v>
      </c>
      <c r="Y40" s="1">
        <v>0</v>
      </c>
      <c r="Z40" s="1">
        <v>0</v>
      </c>
      <c r="AA40" s="16">
        <v>0</v>
      </c>
      <c r="AB40" s="1">
        <v>0</v>
      </c>
      <c r="AC40" s="1">
        <v>0</v>
      </c>
      <c r="AD40" s="16">
        <v>122</v>
      </c>
      <c r="AE40" s="1">
        <v>1</v>
      </c>
      <c r="AF40" s="1">
        <v>147</v>
      </c>
      <c r="AG40" s="16">
        <v>38</v>
      </c>
      <c r="AH40" s="1">
        <v>8</v>
      </c>
      <c r="AI40" s="1">
        <v>0</v>
      </c>
      <c r="AJ40" s="16">
        <v>0</v>
      </c>
      <c r="AK40" s="1">
        <v>0</v>
      </c>
      <c r="AL40" s="1">
        <v>0</v>
      </c>
      <c r="AM40" s="16">
        <v>5</v>
      </c>
      <c r="AN40" s="1">
        <v>0</v>
      </c>
      <c r="AO40" s="1">
        <v>0</v>
      </c>
      <c r="AP40" s="16">
        <v>2</v>
      </c>
      <c r="AQ40" s="1">
        <v>0</v>
      </c>
      <c r="AR40" s="1">
        <v>0</v>
      </c>
      <c r="AS40" s="21"/>
    </row>
    <row r="41" spans="1:45" x14ac:dyDescent="0.3">
      <c r="A41" s="2">
        <v>40776</v>
      </c>
      <c r="B41" s="1" t="s">
        <v>38</v>
      </c>
      <c r="C41" s="12" t="s">
        <v>35</v>
      </c>
      <c r="D41" s="10">
        <v>0</v>
      </c>
      <c r="E41" s="66">
        <f t="shared" si="0"/>
        <v>1</v>
      </c>
      <c r="F41" s="1">
        <v>0</v>
      </c>
      <c r="G41" s="1">
        <v>0</v>
      </c>
      <c r="H41" s="1">
        <v>0</v>
      </c>
      <c r="I41" s="16">
        <v>0</v>
      </c>
      <c r="J41" s="1">
        <v>0</v>
      </c>
      <c r="K41" s="1">
        <v>0</v>
      </c>
      <c r="L41" s="16">
        <v>0</v>
      </c>
      <c r="M41" s="1">
        <v>0</v>
      </c>
      <c r="N41" s="1">
        <v>0</v>
      </c>
      <c r="O41" s="16">
        <v>0</v>
      </c>
      <c r="P41" s="1">
        <v>0</v>
      </c>
      <c r="Q41" s="1">
        <v>0</v>
      </c>
      <c r="R41" s="16">
        <v>0</v>
      </c>
      <c r="S41" s="1">
        <v>0</v>
      </c>
      <c r="T41" s="1">
        <v>0</v>
      </c>
      <c r="U41" s="16">
        <v>0</v>
      </c>
      <c r="V41" s="1">
        <v>0</v>
      </c>
      <c r="W41" s="1">
        <v>0</v>
      </c>
      <c r="X41" s="16">
        <v>0</v>
      </c>
      <c r="Y41" s="1">
        <v>0</v>
      </c>
      <c r="Z41" s="1">
        <v>0</v>
      </c>
      <c r="AA41" s="16">
        <v>0</v>
      </c>
      <c r="AB41" s="1">
        <v>0</v>
      </c>
      <c r="AC41" s="1">
        <v>0</v>
      </c>
      <c r="AD41" s="16">
        <v>41</v>
      </c>
      <c r="AE41" s="1">
        <v>1</v>
      </c>
      <c r="AF41" s="1">
        <v>74</v>
      </c>
      <c r="AG41" s="16">
        <v>21</v>
      </c>
      <c r="AH41" s="1">
        <v>3</v>
      </c>
      <c r="AI41" s="1">
        <v>0</v>
      </c>
      <c r="AJ41" s="16">
        <v>0</v>
      </c>
      <c r="AK41" s="1">
        <v>0</v>
      </c>
      <c r="AL41" s="1">
        <v>0</v>
      </c>
      <c r="AM41" s="16">
        <v>0</v>
      </c>
      <c r="AN41" s="1">
        <v>0</v>
      </c>
      <c r="AO41" s="1">
        <v>0</v>
      </c>
      <c r="AP41" s="16">
        <v>0</v>
      </c>
      <c r="AQ41" s="1">
        <v>0</v>
      </c>
      <c r="AR41" s="1">
        <v>0</v>
      </c>
      <c r="AS41" s="21"/>
    </row>
    <row r="42" spans="1:45" x14ac:dyDescent="0.3">
      <c r="A42" s="2">
        <v>40776</v>
      </c>
      <c r="B42" s="1" t="s">
        <v>38</v>
      </c>
      <c r="C42" s="12" t="s">
        <v>36</v>
      </c>
      <c r="D42" s="10">
        <v>0</v>
      </c>
      <c r="E42" s="66">
        <f t="shared" si="0"/>
        <v>1</v>
      </c>
      <c r="F42" s="1">
        <v>8</v>
      </c>
      <c r="G42" s="1">
        <v>0</v>
      </c>
      <c r="H42" s="1">
        <v>0</v>
      </c>
      <c r="I42" s="16">
        <v>0</v>
      </c>
      <c r="J42" s="1">
        <v>0</v>
      </c>
      <c r="K42" s="1">
        <v>0</v>
      </c>
      <c r="L42" s="16">
        <v>0</v>
      </c>
      <c r="M42" s="1">
        <v>0</v>
      </c>
      <c r="N42" s="1">
        <v>0</v>
      </c>
      <c r="O42" s="16">
        <v>0</v>
      </c>
      <c r="P42" s="1">
        <v>0</v>
      </c>
      <c r="Q42" s="1">
        <v>0</v>
      </c>
      <c r="R42" s="16">
        <v>2</v>
      </c>
      <c r="S42" s="1">
        <v>0</v>
      </c>
      <c r="T42" s="1">
        <v>0</v>
      </c>
      <c r="U42" s="16">
        <v>2</v>
      </c>
      <c r="V42" s="1">
        <v>0</v>
      </c>
      <c r="W42" s="1">
        <v>0</v>
      </c>
      <c r="X42" s="16">
        <v>0</v>
      </c>
      <c r="Y42" s="1">
        <v>0</v>
      </c>
      <c r="Z42" s="1">
        <v>0</v>
      </c>
      <c r="AA42" s="16">
        <v>4</v>
      </c>
      <c r="AB42" s="1">
        <v>0</v>
      </c>
      <c r="AC42" s="1">
        <v>0</v>
      </c>
      <c r="AD42" s="16">
        <v>128</v>
      </c>
      <c r="AE42" s="1">
        <v>5</v>
      </c>
      <c r="AF42" s="1">
        <v>128</v>
      </c>
      <c r="AG42" s="16">
        <v>80</v>
      </c>
      <c r="AH42" s="1">
        <v>15</v>
      </c>
      <c r="AI42" s="1">
        <v>0</v>
      </c>
      <c r="AJ42" s="16">
        <v>0</v>
      </c>
      <c r="AK42" s="1">
        <v>0</v>
      </c>
      <c r="AL42" s="1">
        <v>0</v>
      </c>
      <c r="AM42" s="16">
        <v>159</v>
      </c>
      <c r="AN42" s="1">
        <v>20</v>
      </c>
      <c r="AO42" s="1">
        <v>0</v>
      </c>
      <c r="AP42" s="16">
        <v>2</v>
      </c>
      <c r="AQ42" s="1">
        <v>0</v>
      </c>
      <c r="AR42" s="1">
        <v>0</v>
      </c>
      <c r="AS42" s="21"/>
    </row>
    <row r="43" spans="1:45" s="8" customFormat="1" ht="15" thickBot="1" x14ac:dyDescent="0.35">
      <c r="A43" s="6">
        <v>40776</v>
      </c>
      <c r="B43" s="7" t="s">
        <v>38</v>
      </c>
      <c r="C43" s="14" t="s">
        <v>37</v>
      </c>
      <c r="D43" s="7">
        <v>0</v>
      </c>
      <c r="E43" s="65">
        <f t="shared" si="0"/>
        <v>1</v>
      </c>
      <c r="F43" s="7">
        <v>0</v>
      </c>
      <c r="G43" s="7">
        <v>0</v>
      </c>
      <c r="H43" s="7">
        <v>0</v>
      </c>
      <c r="I43" s="18">
        <v>0</v>
      </c>
      <c r="J43" s="7">
        <v>0</v>
      </c>
      <c r="K43" s="7">
        <v>0</v>
      </c>
      <c r="L43" s="18">
        <v>0</v>
      </c>
      <c r="M43" s="7">
        <v>0</v>
      </c>
      <c r="N43" s="7">
        <v>0</v>
      </c>
      <c r="O43" s="18">
        <v>0</v>
      </c>
      <c r="P43" s="7">
        <v>0</v>
      </c>
      <c r="Q43" s="7">
        <v>0</v>
      </c>
      <c r="R43" s="18">
        <v>0</v>
      </c>
      <c r="S43" s="7">
        <v>0</v>
      </c>
      <c r="T43" s="7">
        <v>0</v>
      </c>
      <c r="U43" s="18">
        <v>0</v>
      </c>
      <c r="V43" s="7">
        <v>0</v>
      </c>
      <c r="W43" s="7">
        <v>0</v>
      </c>
      <c r="X43" s="18">
        <v>0</v>
      </c>
      <c r="Y43" s="7">
        <v>0</v>
      </c>
      <c r="Z43" s="7">
        <v>0</v>
      </c>
      <c r="AA43" s="18">
        <v>1</v>
      </c>
      <c r="AB43" s="7">
        <v>0</v>
      </c>
      <c r="AC43" s="7">
        <v>0</v>
      </c>
      <c r="AD43" s="18">
        <v>51</v>
      </c>
      <c r="AE43" s="7">
        <v>1</v>
      </c>
      <c r="AF43" s="7">
        <v>68</v>
      </c>
      <c r="AG43" s="18">
        <v>21</v>
      </c>
      <c r="AH43" s="7">
        <v>0</v>
      </c>
      <c r="AI43" s="7">
        <v>0</v>
      </c>
      <c r="AJ43" s="18">
        <v>0</v>
      </c>
      <c r="AK43" s="7">
        <v>0</v>
      </c>
      <c r="AL43" s="7">
        <v>0</v>
      </c>
      <c r="AM43" s="18">
        <v>13</v>
      </c>
      <c r="AN43" s="7">
        <v>1</v>
      </c>
      <c r="AO43" s="7">
        <v>0</v>
      </c>
      <c r="AP43" s="18">
        <v>1</v>
      </c>
      <c r="AQ43" s="7">
        <v>0</v>
      </c>
      <c r="AR43" s="7">
        <v>0</v>
      </c>
      <c r="AS43" s="23"/>
    </row>
    <row r="44" spans="1:45" x14ac:dyDescent="0.3">
      <c r="F44" s="1">
        <f>SUM(F4:F43)</f>
        <v>72</v>
      </c>
      <c r="G44" s="1">
        <f t="shared" ref="G44:AR44" si="1">SUM(G4:G43)</f>
        <v>1</v>
      </c>
      <c r="H44" s="1">
        <f t="shared" si="1"/>
        <v>0</v>
      </c>
      <c r="I44" s="1">
        <f t="shared" si="1"/>
        <v>0</v>
      </c>
      <c r="J44" s="1">
        <f t="shared" si="1"/>
        <v>0</v>
      </c>
      <c r="K44" s="1">
        <f t="shared" si="1"/>
        <v>0</v>
      </c>
      <c r="L44" s="1">
        <f t="shared" si="1"/>
        <v>0</v>
      </c>
      <c r="M44" s="1">
        <f t="shared" si="1"/>
        <v>0</v>
      </c>
      <c r="N44" s="1">
        <f t="shared" si="1"/>
        <v>0</v>
      </c>
      <c r="O44" s="1">
        <f t="shared" si="1"/>
        <v>0</v>
      </c>
      <c r="P44" s="1">
        <f t="shared" si="1"/>
        <v>0</v>
      </c>
      <c r="Q44" s="1">
        <f t="shared" si="1"/>
        <v>0</v>
      </c>
      <c r="R44" s="1">
        <f t="shared" si="1"/>
        <v>31</v>
      </c>
      <c r="S44" s="1">
        <f t="shared" si="1"/>
        <v>0</v>
      </c>
      <c r="T44" s="1">
        <f t="shared" si="1"/>
        <v>0</v>
      </c>
      <c r="U44" s="1">
        <f t="shared" si="1"/>
        <v>17</v>
      </c>
      <c r="V44" s="1">
        <f t="shared" si="1"/>
        <v>1</v>
      </c>
      <c r="W44" s="1">
        <f t="shared" si="1"/>
        <v>1</v>
      </c>
      <c r="X44" s="1">
        <f t="shared" si="1"/>
        <v>0</v>
      </c>
      <c r="Y44" s="1">
        <f t="shared" si="1"/>
        <v>0</v>
      </c>
      <c r="Z44" s="1">
        <f t="shared" si="1"/>
        <v>0</v>
      </c>
      <c r="AA44" s="1">
        <f t="shared" si="1"/>
        <v>22</v>
      </c>
      <c r="AB44" s="1">
        <f t="shared" si="1"/>
        <v>9</v>
      </c>
      <c r="AC44" s="1">
        <f t="shared" si="1"/>
        <v>0</v>
      </c>
      <c r="AD44" s="1">
        <f t="shared" si="1"/>
        <v>3891</v>
      </c>
      <c r="AE44" s="1">
        <f t="shared" si="1"/>
        <v>100</v>
      </c>
      <c r="AF44" s="1">
        <f t="shared" si="1"/>
        <v>6462</v>
      </c>
      <c r="AG44" s="1">
        <f t="shared" si="1"/>
        <v>1580</v>
      </c>
      <c r="AH44" s="1">
        <f t="shared" si="1"/>
        <v>200</v>
      </c>
      <c r="AI44" s="1">
        <f t="shared" si="1"/>
        <v>0</v>
      </c>
      <c r="AJ44" s="1">
        <f t="shared" si="1"/>
        <v>0</v>
      </c>
      <c r="AK44" s="1">
        <f t="shared" si="1"/>
        <v>0</v>
      </c>
      <c r="AL44" s="1">
        <f t="shared" si="1"/>
        <v>0</v>
      </c>
      <c r="AM44" s="1">
        <f t="shared" si="1"/>
        <v>599</v>
      </c>
      <c r="AN44" s="1">
        <f t="shared" si="1"/>
        <v>105</v>
      </c>
      <c r="AO44" s="1">
        <f t="shared" si="1"/>
        <v>0</v>
      </c>
      <c r="AP44" s="1">
        <f t="shared" si="1"/>
        <v>14</v>
      </c>
      <c r="AQ44" s="1">
        <f t="shared" si="1"/>
        <v>0</v>
      </c>
      <c r="AR44" s="1">
        <f t="shared" si="1"/>
        <v>0</v>
      </c>
    </row>
  </sheetData>
  <mergeCells count="30">
    <mergeCell ref="I1:K1"/>
    <mergeCell ref="AG1:AI1"/>
    <mergeCell ref="AJ1:AL1"/>
    <mergeCell ref="AM1:AO1"/>
    <mergeCell ref="AP1:AR1"/>
    <mergeCell ref="U1:W1"/>
    <mergeCell ref="A1:A3"/>
    <mergeCell ref="B1:B3"/>
    <mergeCell ref="C1:C3"/>
    <mergeCell ref="AD1:AF1"/>
    <mergeCell ref="AA1:AC1"/>
    <mergeCell ref="X1:Z1"/>
    <mergeCell ref="F2:H2"/>
    <mergeCell ref="I2:K2"/>
    <mergeCell ref="O2:Q2"/>
    <mergeCell ref="L2:N2"/>
    <mergeCell ref="R2:T2"/>
    <mergeCell ref="U2:W2"/>
    <mergeCell ref="F1:H1"/>
    <mergeCell ref="R1:T1"/>
    <mergeCell ref="O1:Q1"/>
    <mergeCell ref="L1:N1"/>
    <mergeCell ref="D2:D3"/>
    <mergeCell ref="AP2:AR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3"/>
  <sheetViews>
    <sheetView zoomScale="80" zoomScaleNormal="80" workbookViewId="0">
      <selection activeCell="A4" sqref="A4"/>
    </sheetView>
  </sheetViews>
  <sheetFormatPr defaultColWidth="5.77734375" defaultRowHeight="14.4" x14ac:dyDescent="0.3"/>
  <cols>
    <col min="1" max="1" width="11.5546875" customWidth="1"/>
    <col min="2" max="2" width="9.21875" style="1" customWidth="1"/>
    <col min="3" max="5" width="9.6640625" style="1" customWidth="1"/>
    <col min="6" max="44" width="6.77734375" style="1" customWidth="1"/>
  </cols>
  <sheetData>
    <row r="1" spans="1:45" s="24" customFormat="1" x14ac:dyDescent="0.3">
      <c r="A1" s="73" t="s">
        <v>29</v>
      </c>
      <c r="B1" s="73" t="s">
        <v>30</v>
      </c>
      <c r="C1" s="75" t="s">
        <v>31</v>
      </c>
      <c r="D1" s="53"/>
      <c r="E1" s="53"/>
      <c r="F1" s="77" t="s">
        <v>4</v>
      </c>
      <c r="G1" s="78"/>
      <c r="H1" s="79"/>
      <c r="I1" s="77" t="s">
        <v>5</v>
      </c>
      <c r="J1" s="78"/>
      <c r="K1" s="79"/>
      <c r="L1" s="77" t="s">
        <v>6</v>
      </c>
      <c r="M1" s="78"/>
      <c r="N1" s="79"/>
      <c r="O1" s="77" t="s">
        <v>7</v>
      </c>
      <c r="P1" s="78"/>
      <c r="Q1" s="79"/>
      <c r="R1" s="77" t="s">
        <v>11</v>
      </c>
      <c r="S1" s="78"/>
      <c r="T1" s="79"/>
      <c r="U1" s="77" t="s">
        <v>14</v>
      </c>
      <c r="V1" s="78"/>
      <c r="W1" s="79"/>
      <c r="X1" s="77" t="s">
        <v>16</v>
      </c>
      <c r="Y1" s="78"/>
      <c r="Z1" s="79"/>
      <c r="AA1" s="77" t="s">
        <v>15</v>
      </c>
      <c r="AB1" s="78"/>
      <c r="AC1" s="79"/>
      <c r="AD1" s="77" t="s">
        <v>17</v>
      </c>
      <c r="AE1" s="78"/>
      <c r="AF1" s="79"/>
      <c r="AG1" s="77" t="s">
        <v>18</v>
      </c>
      <c r="AH1" s="78"/>
      <c r="AI1" s="79"/>
      <c r="AJ1" s="77" t="s">
        <v>19</v>
      </c>
      <c r="AK1" s="78"/>
      <c r="AL1" s="79"/>
      <c r="AM1" s="77" t="s">
        <v>20</v>
      </c>
      <c r="AN1" s="78"/>
      <c r="AO1" s="79"/>
      <c r="AP1" s="77" t="s">
        <v>21</v>
      </c>
      <c r="AQ1" s="78"/>
      <c r="AR1" s="79"/>
    </row>
    <row r="2" spans="1:45" s="25" customFormat="1" ht="44.4" customHeight="1" x14ac:dyDescent="0.3">
      <c r="A2" s="73"/>
      <c r="B2" s="73"/>
      <c r="C2" s="75"/>
      <c r="D2" s="81" t="s">
        <v>65</v>
      </c>
      <c r="E2" s="54"/>
      <c r="F2" s="72" t="s">
        <v>3</v>
      </c>
      <c r="G2" s="80"/>
      <c r="H2" s="72"/>
      <c r="I2" s="72" t="s">
        <v>8</v>
      </c>
      <c r="J2" s="80"/>
      <c r="K2" s="72"/>
      <c r="L2" s="72" t="s">
        <v>9</v>
      </c>
      <c r="M2" s="80"/>
      <c r="N2" s="72"/>
      <c r="O2" s="72" t="s">
        <v>10</v>
      </c>
      <c r="P2" s="72"/>
      <c r="Q2" s="72"/>
      <c r="R2" s="72" t="s">
        <v>12</v>
      </c>
      <c r="S2" s="72"/>
      <c r="T2" s="72"/>
      <c r="U2" s="72" t="s">
        <v>13</v>
      </c>
      <c r="V2" s="72"/>
      <c r="W2" s="72"/>
      <c r="X2" s="72" t="s">
        <v>28</v>
      </c>
      <c r="Y2" s="72"/>
      <c r="Z2" s="72"/>
      <c r="AA2" s="72" t="s">
        <v>27</v>
      </c>
      <c r="AB2" s="72"/>
      <c r="AC2" s="72"/>
      <c r="AD2" s="72" t="s">
        <v>26</v>
      </c>
      <c r="AE2" s="72"/>
      <c r="AF2" s="72"/>
      <c r="AG2" s="72" t="s">
        <v>25</v>
      </c>
      <c r="AH2" s="72"/>
      <c r="AI2" s="72"/>
      <c r="AJ2" s="72" t="s">
        <v>24</v>
      </c>
      <c r="AK2" s="72"/>
      <c r="AL2" s="72"/>
      <c r="AM2" s="72" t="s">
        <v>23</v>
      </c>
      <c r="AN2" s="72"/>
      <c r="AO2" s="72"/>
      <c r="AP2" s="72" t="s">
        <v>22</v>
      </c>
      <c r="AQ2" s="72"/>
      <c r="AR2" s="72"/>
    </row>
    <row r="3" spans="1:45" s="29" customFormat="1" ht="43.8" thickBot="1" x14ac:dyDescent="0.35">
      <c r="A3" s="74"/>
      <c r="B3" s="74"/>
      <c r="C3" s="76"/>
      <c r="D3" s="82"/>
      <c r="E3" s="55" t="s">
        <v>67</v>
      </c>
      <c r="F3" s="26" t="s">
        <v>0</v>
      </c>
      <c r="G3" s="27" t="s">
        <v>1</v>
      </c>
      <c r="H3" s="28" t="s">
        <v>2</v>
      </c>
      <c r="I3" s="26" t="s">
        <v>0</v>
      </c>
      <c r="J3" s="27" t="s">
        <v>1</v>
      </c>
      <c r="K3" s="28" t="s">
        <v>2</v>
      </c>
      <c r="L3" s="26" t="s">
        <v>0</v>
      </c>
      <c r="M3" s="27" t="s">
        <v>1</v>
      </c>
      <c r="N3" s="27" t="s">
        <v>2</v>
      </c>
      <c r="O3" s="26" t="s">
        <v>0</v>
      </c>
      <c r="P3" s="27" t="s">
        <v>1</v>
      </c>
      <c r="Q3" s="27" t="s">
        <v>2</v>
      </c>
      <c r="R3" s="26" t="s">
        <v>0</v>
      </c>
      <c r="S3" s="27" t="s">
        <v>1</v>
      </c>
      <c r="T3" s="28" t="s">
        <v>2</v>
      </c>
      <c r="U3" s="26" t="s">
        <v>0</v>
      </c>
      <c r="V3" s="27" t="s">
        <v>1</v>
      </c>
      <c r="W3" s="28" t="s">
        <v>2</v>
      </c>
      <c r="X3" s="26" t="s">
        <v>0</v>
      </c>
      <c r="Y3" s="27" t="s">
        <v>1</v>
      </c>
      <c r="Z3" s="28" t="s">
        <v>2</v>
      </c>
      <c r="AA3" s="26" t="s">
        <v>0</v>
      </c>
      <c r="AB3" s="27" t="s">
        <v>1</v>
      </c>
      <c r="AC3" s="28" t="s">
        <v>2</v>
      </c>
      <c r="AD3" s="26" t="s">
        <v>0</v>
      </c>
      <c r="AE3" s="27" t="s">
        <v>1</v>
      </c>
      <c r="AF3" s="28" t="s">
        <v>2</v>
      </c>
      <c r="AG3" s="26" t="s">
        <v>0</v>
      </c>
      <c r="AH3" s="27" t="s">
        <v>1</v>
      </c>
      <c r="AI3" s="28" t="s">
        <v>2</v>
      </c>
      <c r="AJ3" s="26" t="s">
        <v>0</v>
      </c>
      <c r="AK3" s="27" t="s">
        <v>1</v>
      </c>
      <c r="AL3" s="28" t="s">
        <v>2</v>
      </c>
      <c r="AM3" s="26" t="s">
        <v>0</v>
      </c>
      <c r="AN3" s="27" t="s">
        <v>1</v>
      </c>
      <c r="AO3" s="28" t="s">
        <v>2</v>
      </c>
      <c r="AP3" s="26" t="s">
        <v>0</v>
      </c>
      <c r="AQ3" s="27" t="s">
        <v>1</v>
      </c>
      <c r="AR3" s="28" t="s">
        <v>2</v>
      </c>
    </row>
    <row r="4" spans="1:45" x14ac:dyDescent="0.3">
      <c r="A4" s="2">
        <v>40773</v>
      </c>
      <c r="B4" s="1" t="s">
        <v>32</v>
      </c>
      <c r="C4" s="12" t="s">
        <v>33</v>
      </c>
      <c r="D4" s="10">
        <v>10</v>
      </c>
      <c r="E4" s="56">
        <f>420/(420-D4)</f>
        <v>1.024390243902439</v>
      </c>
      <c r="F4" s="58">
        <f>'Raw Counts'!F4*$E4</f>
        <v>0</v>
      </c>
      <c r="G4" s="58">
        <f>'Raw Counts'!G4*$E4</f>
        <v>0</v>
      </c>
      <c r="H4" s="58">
        <f>'Raw Counts'!H4*$E4</f>
        <v>0</v>
      </c>
      <c r="I4" s="58">
        <f>'Raw Counts'!I4*$E4</f>
        <v>0</v>
      </c>
      <c r="J4" s="58">
        <f>'Raw Counts'!J4*$E4</f>
        <v>0</v>
      </c>
      <c r="K4" s="58">
        <f>'Raw Counts'!K4*$E4</f>
        <v>0</v>
      </c>
      <c r="L4" s="58">
        <f>'Raw Counts'!L4*$E4</f>
        <v>0</v>
      </c>
      <c r="M4" s="58">
        <f>'Raw Counts'!M4*$E4</f>
        <v>0</v>
      </c>
      <c r="N4" s="58">
        <f>'Raw Counts'!N4*$E4</f>
        <v>0</v>
      </c>
      <c r="O4" s="58">
        <f>'Raw Counts'!O4*$E4</f>
        <v>0</v>
      </c>
      <c r="P4" s="58">
        <f>'Raw Counts'!P4*$E4</f>
        <v>0</v>
      </c>
      <c r="Q4" s="58">
        <f>'Raw Counts'!Q4*$E4</f>
        <v>0</v>
      </c>
      <c r="R4" s="58">
        <f>'Raw Counts'!R4*$E4</f>
        <v>0</v>
      </c>
      <c r="S4" s="58">
        <f>'Raw Counts'!S4*$E4</f>
        <v>0</v>
      </c>
      <c r="T4" s="58">
        <f>'Raw Counts'!T4*$E4</f>
        <v>0</v>
      </c>
      <c r="U4" s="58">
        <f>'Raw Counts'!U4*$E4</f>
        <v>1.024390243902439</v>
      </c>
      <c r="V4" s="58">
        <f>'Raw Counts'!V4*$E4</f>
        <v>0</v>
      </c>
      <c r="W4" s="58">
        <f>'Raw Counts'!W4*$E4</f>
        <v>0</v>
      </c>
      <c r="X4" s="58">
        <f>'Raw Counts'!X4*$E4</f>
        <v>0</v>
      </c>
      <c r="Y4" s="58">
        <f>'Raw Counts'!Y4*$E4</f>
        <v>0</v>
      </c>
      <c r="Z4" s="58">
        <f>'Raw Counts'!Z4*$E4</f>
        <v>0</v>
      </c>
      <c r="AA4" s="58">
        <f>'Raw Counts'!AA4*$E4</f>
        <v>0</v>
      </c>
      <c r="AB4" s="58">
        <f>'Raw Counts'!AB4*$E4</f>
        <v>0</v>
      </c>
      <c r="AC4" s="58">
        <f>'Raw Counts'!AC4*$E4</f>
        <v>0</v>
      </c>
      <c r="AD4" s="58">
        <f>'Raw Counts'!AD4*$E4</f>
        <v>124.97560975609757</v>
      </c>
      <c r="AE4" s="58">
        <f>'Raw Counts'!AE4*$E4</f>
        <v>0</v>
      </c>
      <c r="AF4" s="58">
        <f>'Raw Counts'!AF4*$E4</f>
        <v>204.8780487804878</v>
      </c>
      <c r="AG4" s="58">
        <f>'Raw Counts'!AG4*$E4</f>
        <v>48.146341463414636</v>
      </c>
      <c r="AH4" s="58">
        <f>'Raw Counts'!AH4*$E4</f>
        <v>6.1463414634146343</v>
      </c>
      <c r="AI4" s="58">
        <f>'Raw Counts'!AI4*$E4</f>
        <v>0</v>
      </c>
      <c r="AJ4" s="58">
        <f>'Raw Counts'!AJ4*$E4</f>
        <v>0</v>
      </c>
      <c r="AK4" s="58">
        <f>'Raw Counts'!AK4*$E4</f>
        <v>0</v>
      </c>
      <c r="AL4" s="58">
        <f>'Raw Counts'!AL4*$E4</f>
        <v>0</v>
      </c>
      <c r="AM4" s="58">
        <f>'Raw Counts'!AM4*$E4</f>
        <v>0</v>
      </c>
      <c r="AN4" s="58">
        <f>'Raw Counts'!AN4*$E4</f>
        <v>0</v>
      </c>
      <c r="AO4" s="58">
        <f>'Raw Counts'!AO4*$E4</f>
        <v>0</v>
      </c>
      <c r="AP4" s="58">
        <f>'Raw Counts'!AP4*$E4</f>
        <v>0</v>
      </c>
      <c r="AQ4" s="58">
        <f>'Raw Counts'!AQ4*$E4</f>
        <v>0</v>
      </c>
      <c r="AR4" s="58">
        <f>'Raw Counts'!AR4*$E4</f>
        <v>0</v>
      </c>
      <c r="AS4" s="62"/>
    </row>
    <row r="5" spans="1:45" x14ac:dyDescent="0.3">
      <c r="A5" s="2">
        <v>40773</v>
      </c>
      <c r="B5" s="1" t="s">
        <v>32</v>
      </c>
      <c r="C5" s="12" t="s">
        <v>34</v>
      </c>
      <c r="D5" s="10">
        <v>5</v>
      </c>
      <c r="E5" s="56">
        <f t="shared" ref="E5:E43" si="0">420/(420-D5)</f>
        <v>1.0120481927710843</v>
      </c>
      <c r="F5" s="58">
        <f>'Raw Counts'!F5*$E5</f>
        <v>0</v>
      </c>
      <c r="G5" s="58">
        <f>'Raw Counts'!G5*$E5</f>
        <v>0</v>
      </c>
      <c r="H5" s="58">
        <f>'Raw Counts'!H5*$E5</f>
        <v>0</v>
      </c>
      <c r="I5" s="58">
        <f>'Raw Counts'!I5*$E5</f>
        <v>0</v>
      </c>
      <c r="J5" s="58">
        <f>'Raw Counts'!J5*$E5</f>
        <v>0</v>
      </c>
      <c r="K5" s="58">
        <f>'Raw Counts'!K5*$E5</f>
        <v>0</v>
      </c>
      <c r="L5" s="58">
        <f>'Raw Counts'!L5*$E5</f>
        <v>0</v>
      </c>
      <c r="M5" s="58">
        <f>'Raw Counts'!M5*$E5</f>
        <v>0</v>
      </c>
      <c r="N5" s="58">
        <f>'Raw Counts'!N5*$E5</f>
        <v>0</v>
      </c>
      <c r="O5" s="58">
        <f>'Raw Counts'!O5*$E5</f>
        <v>0</v>
      </c>
      <c r="P5" s="58">
        <f>'Raw Counts'!P5*$E5</f>
        <v>0</v>
      </c>
      <c r="Q5" s="58">
        <f>'Raw Counts'!Q5*$E5</f>
        <v>0</v>
      </c>
      <c r="R5" s="58">
        <f>'Raw Counts'!R5*$E5</f>
        <v>0</v>
      </c>
      <c r="S5" s="58">
        <f>'Raw Counts'!S5*$E5</f>
        <v>0</v>
      </c>
      <c r="T5" s="58">
        <f>'Raw Counts'!T5*$E5</f>
        <v>0</v>
      </c>
      <c r="U5" s="58">
        <f>'Raw Counts'!U5*$E5</f>
        <v>0</v>
      </c>
      <c r="V5" s="58">
        <f>'Raw Counts'!V5*$E5</f>
        <v>0</v>
      </c>
      <c r="W5" s="58">
        <f>'Raw Counts'!W5*$E5</f>
        <v>0</v>
      </c>
      <c r="X5" s="58">
        <f>'Raw Counts'!X5*$E5</f>
        <v>0</v>
      </c>
      <c r="Y5" s="58">
        <f>'Raw Counts'!Y5*$E5</f>
        <v>0</v>
      </c>
      <c r="Z5" s="58">
        <f>'Raw Counts'!Z5*$E5</f>
        <v>0</v>
      </c>
      <c r="AA5" s="58">
        <f>'Raw Counts'!AA5*$E5</f>
        <v>0</v>
      </c>
      <c r="AB5" s="58">
        <f>'Raw Counts'!AB5*$E5</f>
        <v>0</v>
      </c>
      <c r="AC5" s="58">
        <f>'Raw Counts'!AC5*$E5</f>
        <v>0</v>
      </c>
      <c r="AD5" s="58">
        <f>'Raw Counts'!AD5*$E5</f>
        <v>138.65060240963854</v>
      </c>
      <c r="AE5" s="58">
        <f>'Raw Counts'!AE5*$E5</f>
        <v>0</v>
      </c>
      <c r="AF5" s="58">
        <f>'Raw Counts'!AF5*$E5</f>
        <v>369.39759036144574</v>
      </c>
      <c r="AG5" s="58">
        <f>'Raw Counts'!AG5*$E5</f>
        <v>11.132530120481928</v>
      </c>
      <c r="AH5" s="58">
        <f>'Raw Counts'!AH5*$E5</f>
        <v>3.0361445783132526</v>
      </c>
      <c r="AI5" s="58">
        <f>'Raw Counts'!AI5*$E5</f>
        <v>0</v>
      </c>
      <c r="AJ5" s="58">
        <f>'Raw Counts'!AJ5*$E5</f>
        <v>0</v>
      </c>
      <c r="AK5" s="58">
        <f>'Raw Counts'!AK5*$E5</f>
        <v>0</v>
      </c>
      <c r="AL5" s="58">
        <f>'Raw Counts'!AL5*$E5</f>
        <v>0</v>
      </c>
      <c r="AM5" s="58">
        <f>'Raw Counts'!AM5*$E5</f>
        <v>1.0120481927710843</v>
      </c>
      <c r="AN5" s="58">
        <f>'Raw Counts'!AN5*$E5</f>
        <v>1.0120481927710843</v>
      </c>
      <c r="AO5" s="58">
        <f>'Raw Counts'!AO5*$E5</f>
        <v>0</v>
      </c>
      <c r="AP5" s="58">
        <f>'Raw Counts'!AP5*$E5</f>
        <v>0</v>
      </c>
      <c r="AQ5" s="58">
        <f>'Raw Counts'!AQ5*$E5</f>
        <v>0</v>
      </c>
      <c r="AR5" s="58">
        <f>'Raw Counts'!AR5*$E5</f>
        <v>0</v>
      </c>
      <c r="AS5" s="21"/>
    </row>
    <row r="6" spans="1:45" x14ac:dyDescent="0.3">
      <c r="A6" s="2">
        <v>40773</v>
      </c>
      <c r="B6" s="1" t="s">
        <v>32</v>
      </c>
      <c r="C6" s="12" t="s">
        <v>35</v>
      </c>
      <c r="D6" s="10">
        <v>0</v>
      </c>
      <c r="E6" s="56">
        <f t="shared" si="0"/>
        <v>1</v>
      </c>
      <c r="F6" s="58">
        <f>'Raw Counts'!F6*$E6</f>
        <v>0</v>
      </c>
      <c r="G6" s="58">
        <f>'Raw Counts'!G6*$E6</f>
        <v>0</v>
      </c>
      <c r="H6" s="58">
        <f>'Raw Counts'!H6*$E6</f>
        <v>0</v>
      </c>
      <c r="I6" s="58">
        <f>'Raw Counts'!I6*$E6</f>
        <v>0</v>
      </c>
      <c r="J6" s="58">
        <f>'Raw Counts'!J6*$E6</f>
        <v>0</v>
      </c>
      <c r="K6" s="58">
        <f>'Raw Counts'!K6*$E6</f>
        <v>0</v>
      </c>
      <c r="L6" s="58">
        <f>'Raw Counts'!L6*$E6</f>
        <v>0</v>
      </c>
      <c r="M6" s="58">
        <f>'Raw Counts'!M6*$E6</f>
        <v>0</v>
      </c>
      <c r="N6" s="58">
        <f>'Raw Counts'!N6*$E6</f>
        <v>0</v>
      </c>
      <c r="O6" s="58">
        <f>'Raw Counts'!O6*$E6</f>
        <v>0</v>
      </c>
      <c r="P6" s="58">
        <f>'Raw Counts'!P6*$E6</f>
        <v>0</v>
      </c>
      <c r="Q6" s="58">
        <f>'Raw Counts'!Q6*$E6</f>
        <v>0</v>
      </c>
      <c r="R6" s="58">
        <f>'Raw Counts'!R6*$E6</f>
        <v>0</v>
      </c>
      <c r="S6" s="58">
        <f>'Raw Counts'!S6*$E6</f>
        <v>0</v>
      </c>
      <c r="T6" s="58">
        <f>'Raw Counts'!T6*$E6</f>
        <v>0</v>
      </c>
      <c r="U6" s="58">
        <f>'Raw Counts'!U6*$E6</f>
        <v>0</v>
      </c>
      <c r="V6" s="58">
        <f>'Raw Counts'!V6*$E6</f>
        <v>0</v>
      </c>
      <c r="W6" s="58">
        <f>'Raw Counts'!W6*$E6</f>
        <v>0</v>
      </c>
      <c r="X6" s="58">
        <f>'Raw Counts'!X6*$E6</f>
        <v>0</v>
      </c>
      <c r="Y6" s="58">
        <f>'Raw Counts'!Y6*$E6</f>
        <v>0</v>
      </c>
      <c r="Z6" s="58">
        <f>'Raw Counts'!Z6*$E6</f>
        <v>0</v>
      </c>
      <c r="AA6" s="58">
        <f>'Raw Counts'!AA6*$E6</f>
        <v>0</v>
      </c>
      <c r="AB6" s="58">
        <f>'Raw Counts'!AB6*$E6</f>
        <v>0</v>
      </c>
      <c r="AC6" s="58">
        <f>'Raw Counts'!AC6*$E6</f>
        <v>0</v>
      </c>
      <c r="AD6" s="58">
        <f>'Raw Counts'!AD6*$E6</f>
        <v>30</v>
      </c>
      <c r="AE6" s="58">
        <f>'Raw Counts'!AE6*$E6</f>
        <v>0</v>
      </c>
      <c r="AF6" s="58">
        <f>'Raw Counts'!AF6*$E6</f>
        <v>152</v>
      </c>
      <c r="AG6" s="58">
        <f>'Raw Counts'!AG6*$E6</f>
        <v>0</v>
      </c>
      <c r="AH6" s="58">
        <f>'Raw Counts'!AH6*$E6</f>
        <v>2</v>
      </c>
      <c r="AI6" s="58">
        <f>'Raw Counts'!AI6*$E6</f>
        <v>0</v>
      </c>
      <c r="AJ6" s="58">
        <f>'Raw Counts'!AJ6*$E6</f>
        <v>0</v>
      </c>
      <c r="AK6" s="58">
        <f>'Raw Counts'!AK6*$E6</f>
        <v>0</v>
      </c>
      <c r="AL6" s="58">
        <f>'Raw Counts'!AL6*$E6</f>
        <v>0</v>
      </c>
      <c r="AM6" s="58">
        <f>'Raw Counts'!AM6*$E6</f>
        <v>0</v>
      </c>
      <c r="AN6" s="58">
        <f>'Raw Counts'!AN6*$E6</f>
        <v>0</v>
      </c>
      <c r="AO6" s="58">
        <f>'Raw Counts'!AO6*$E6</f>
        <v>0</v>
      </c>
      <c r="AP6" s="58">
        <f>'Raw Counts'!AP6*$E6</f>
        <v>0</v>
      </c>
      <c r="AQ6" s="58">
        <f>'Raw Counts'!AQ6*$E6</f>
        <v>0</v>
      </c>
      <c r="AR6" s="58">
        <f>'Raw Counts'!AR6*$E6</f>
        <v>0</v>
      </c>
      <c r="AS6" s="21"/>
    </row>
    <row r="7" spans="1:45" x14ac:dyDescent="0.3">
      <c r="A7" s="2">
        <v>40773</v>
      </c>
      <c r="B7" s="1" t="s">
        <v>32</v>
      </c>
      <c r="C7" s="12" t="s">
        <v>36</v>
      </c>
      <c r="D7" s="10">
        <v>0</v>
      </c>
      <c r="E7" s="56">
        <f t="shared" si="0"/>
        <v>1</v>
      </c>
      <c r="F7" s="58">
        <f>'Raw Counts'!F7*$E7</f>
        <v>0</v>
      </c>
      <c r="G7" s="58">
        <f>'Raw Counts'!G7*$E7</f>
        <v>0</v>
      </c>
      <c r="H7" s="58">
        <f>'Raw Counts'!H7*$E7</f>
        <v>0</v>
      </c>
      <c r="I7" s="58">
        <f>'Raw Counts'!I7*$E7</f>
        <v>0</v>
      </c>
      <c r="J7" s="58">
        <f>'Raw Counts'!J7*$E7</f>
        <v>0</v>
      </c>
      <c r="K7" s="58">
        <f>'Raw Counts'!K7*$E7</f>
        <v>0</v>
      </c>
      <c r="L7" s="58">
        <f>'Raw Counts'!L7*$E7</f>
        <v>0</v>
      </c>
      <c r="M7" s="58">
        <f>'Raw Counts'!M7*$E7</f>
        <v>0</v>
      </c>
      <c r="N7" s="58">
        <f>'Raw Counts'!N7*$E7</f>
        <v>0</v>
      </c>
      <c r="O7" s="58">
        <f>'Raw Counts'!O7*$E7</f>
        <v>0</v>
      </c>
      <c r="P7" s="58">
        <f>'Raw Counts'!P7*$E7</f>
        <v>0</v>
      </c>
      <c r="Q7" s="58">
        <f>'Raw Counts'!Q7*$E7</f>
        <v>0</v>
      </c>
      <c r="R7" s="58">
        <f>'Raw Counts'!R7*$E7</f>
        <v>2</v>
      </c>
      <c r="S7" s="58">
        <f>'Raw Counts'!S7*$E7</f>
        <v>0</v>
      </c>
      <c r="T7" s="58">
        <f>'Raw Counts'!T7*$E7</f>
        <v>0</v>
      </c>
      <c r="U7" s="58">
        <f>'Raw Counts'!U7*$E7</f>
        <v>0</v>
      </c>
      <c r="V7" s="58">
        <f>'Raw Counts'!V7*$E7</f>
        <v>0</v>
      </c>
      <c r="W7" s="58">
        <f>'Raw Counts'!W7*$E7</f>
        <v>0</v>
      </c>
      <c r="X7" s="58">
        <f>'Raw Counts'!X7*$E7</f>
        <v>0</v>
      </c>
      <c r="Y7" s="58">
        <f>'Raw Counts'!Y7*$E7</f>
        <v>0</v>
      </c>
      <c r="Z7" s="58">
        <f>'Raw Counts'!Z7*$E7</f>
        <v>0</v>
      </c>
      <c r="AA7" s="58">
        <f>'Raw Counts'!AA7*$E7</f>
        <v>0</v>
      </c>
      <c r="AB7" s="58">
        <f>'Raw Counts'!AB7*$E7</f>
        <v>0</v>
      </c>
      <c r="AC7" s="58">
        <f>'Raw Counts'!AC7*$E7</f>
        <v>0</v>
      </c>
      <c r="AD7" s="58">
        <f>'Raw Counts'!AD7*$E7</f>
        <v>61</v>
      </c>
      <c r="AE7" s="58">
        <f>'Raw Counts'!AE7*$E7</f>
        <v>2</v>
      </c>
      <c r="AF7" s="58">
        <f>'Raw Counts'!AF7*$E7</f>
        <v>83</v>
      </c>
      <c r="AG7" s="58">
        <f>'Raw Counts'!AG7*$E7</f>
        <v>36</v>
      </c>
      <c r="AH7" s="58">
        <f>'Raw Counts'!AH7*$E7</f>
        <v>3</v>
      </c>
      <c r="AI7" s="58">
        <f>'Raw Counts'!AI7*$E7</f>
        <v>0</v>
      </c>
      <c r="AJ7" s="58">
        <f>'Raw Counts'!AJ7*$E7</f>
        <v>0</v>
      </c>
      <c r="AK7" s="58">
        <f>'Raw Counts'!AK7*$E7</f>
        <v>0</v>
      </c>
      <c r="AL7" s="58">
        <f>'Raw Counts'!AL7*$E7</f>
        <v>0</v>
      </c>
      <c r="AM7" s="58">
        <f>'Raw Counts'!AM7*$E7</f>
        <v>2</v>
      </c>
      <c r="AN7" s="58">
        <f>'Raw Counts'!AN7*$E7</f>
        <v>0</v>
      </c>
      <c r="AO7" s="58">
        <f>'Raw Counts'!AO7*$E7</f>
        <v>0</v>
      </c>
      <c r="AP7" s="58">
        <f>'Raw Counts'!AP7*$E7</f>
        <v>0</v>
      </c>
      <c r="AQ7" s="58">
        <f>'Raw Counts'!AQ7*$E7</f>
        <v>0</v>
      </c>
      <c r="AR7" s="58">
        <f>'Raw Counts'!AR7*$E7</f>
        <v>0</v>
      </c>
      <c r="AS7" s="21"/>
    </row>
    <row r="8" spans="1:45" s="3" customFormat="1" x14ac:dyDescent="0.3">
      <c r="A8" s="5">
        <v>40773</v>
      </c>
      <c r="B8" s="4" t="s">
        <v>32</v>
      </c>
      <c r="C8" s="13" t="s">
        <v>37</v>
      </c>
      <c r="D8" s="4">
        <v>14</v>
      </c>
      <c r="E8" s="57">
        <f t="shared" si="0"/>
        <v>1.0344827586206897</v>
      </c>
      <c r="F8" s="59">
        <f>'Raw Counts'!F8*$E8</f>
        <v>0</v>
      </c>
      <c r="G8" s="59">
        <f>'Raw Counts'!G8*$E8</f>
        <v>0</v>
      </c>
      <c r="H8" s="59">
        <f>'Raw Counts'!H8*$E8</f>
        <v>0</v>
      </c>
      <c r="I8" s="59">
        <f>'Raw Counts'!I8*$E8</f>
        <v>0</v>
      </c>
      <c r="J8" s="59">
        <f>'Raw Counts'!J8*$E8</f>
        <v>0</v>
      </c>
      <c r="K8" s="59">
        <f>'Raw Counts'!K8*$E8</f>
        <v>0</v>
      </c>
      <c r="L8" s="59">
        <f>'Raw Counts'!L8*$E8</f>
        <v>0</v>
      </c>
      <c r="M8" s="59">
        <f>'Raw Counts'!M8*$E8</f>
        <v>0</v>
      </c>
      <c r="N8" s="59">
        <f>'Raw Counts'!N8*$E8</f>
        <v>0</v>
      </c>
      <c r="O8" s="59">
        <f>'Raw Counts'!O8*$E8</f>
        <v>0</v>
      </c>
      <c r="P8" s="59">
        <f>'Raw Counts'!P8*$E8</f>
        <v>0</v>
      </c>
      <c r="Q8" s="59">
        <f>'Raw Counts'!Q8*$E8</f>
        <v>0</v>
      </c>
      <c r="R8" s="59">
        <f>'Raw Counts'!R8*$E8</f>
        <v>0</v>
      </c>
      <c r="S8" s="59">
        <f>'Raw Counts'!S8*$E8</f>
        <v>0</v>
      </c>
      <c r="T8" s="59">
        <f>'Raw Counts'!T8*$E8</f>
        <v>0</v>
      </c>
      <c r="U8" s="59">
        <f>'Raw Counts'!U8*$E8</f>
        <v>0</v>
      </c>
      <c r="V8" s="59">
        <f>'Raw Counts'!V8*$E8</f>
        <v>0</v>
      </c>
      <c r="W8" s="59">
        <f>'Raw Counts'!W8*$E8</f>
        <v>0</v>
      </c>
      <c r="X8" s="59">
        <f>'Raw Counts'!X8*$E8</f>
        <v>0</v>
      </c>
      <c r="Y8" s="59">
        <f>'Raw Counts'!Y8*$E8</f>
        <v>0</v>
      </c>
      <c r="Z8" s="59">
        <f>'Raw Counts'!Z8*$E8</f>
        <v>0</v>
      </c>
      <c r="AA8" s="59">
        <f>'Raw Counts'!AA8*$E8</f>
        <v>0</v>
      </c>
      <c r="AB8" s="59">
        <f>'Raw Counts'!AB8*$E8</f>
        <v>0</v>
      </c>
      <c r="AC8" s="59">
        <f>'Raw Counts'!AC8*$E8</f>
        <v>0</v>
      </c>
      <c r="AD8" s="59">
        <f>'Raw Counts'!AD8*$E8</f>
        <v>31.03448275862069</v>
      </c>
      <c r="AE8" s="59">
        <f>'Raw Counts'!AE8*$E8</f>
        <v>0</v>
      </c>
      <c r="AF8" s="59">
        <f>'Raw Counts'!AF8*$E8</f>
        <v>108.62068965517243</v>
      </c>
      <c r="AG8" s="59">
        <f>'Raw Counts'!AG8*$E8</f>
        <v>8.2758620689655178</v>
      </c>
      <c r="AH8" s="59">
        <f>'Raw Counts'!AH8*$E8</f>
        <v>0</v>
      </c>
      <c r="AI8" s="59">
        <f>'Raw Counts'!AI8*$E8</f>
        <v>0</v>
      </c>
      <c r="AJ8" s="59">
        <f>'Raw Counts'!AJ8*$E8</f>
        <v>0</v>
      </c>
      <c r="AK8" s="59">
        <f>'Raw Counts'!AK8*$E8</f>
        <v>0</v>
      </c>
      <c r="AL8" s="59">
        <f>'Raw Counts'!AL8*$E8</f>
        <v>0</v>
      </c>
      <c r="AM8" s="59">
        <f>'Raw Counts'!AM8*$E8</f>
        <v>1.0344827586206897</v>
      </c>
      <c r="AN8" s="59">
        <f>'Raw Counts'!AN8*$E8</f>
        <v>0</v>
      </c>
      <c r="AO8" s="59">
        <f>'Raw Counts'!AO8*$E8</f>
        <v>0</v>
      </c>
      <c r="AP8" s="59">
        <f>'Raw Counts'!AP8*$E8</f>
        <v>0</v>
      </c>
      <c r="AQ8" s="59">
        <f>'Raw Counts'!AQ8*$E8</f>
        <v>0</v>
      </c>
      <c r="AR8" s="59">
        <f>'Raw Counts'!AR8*$E8</f>
        <v>0</v>
      </c>
      <c r="AS8" s="22"/>
    </row>
    <row r="9" spans="1:45" x14ac:dyDescent="0.3">
      <c r="A9" s="2">
        <v>40773</v>
      </c>
      <c r="B9" s="1" t="s">
        <v>38</v>
      </c>
      <c r="C9" s="12" t="s">
        <v>33</v>
      </c>
      <c r="D9" s="10">
        <v>0</v>
      </c>
      <c r="E9" s="56">
        <f t="shared" si="0"/>
        <v>1</v>
      </c>
      <c r="F9" s="58">
        <f>'Raw Counts'!F9*$E9</f>
        <v>0</v>
      </c>
      <c r="G9" s="58">
        <f>'Raw Counts'!G9*$E9</f>
        <v>0</v>
      </c>
      <c r="H9" s="58">
        <f>'Raw Counts'!H9*$E9</f>
        <v>0</v>
      </c>
      <c r="I9" s="58">
        <f>'Raw Counts'!I9*$E9</f>
        <v>0</v>
      </c>
      <c r="J9" s="58">
        <f>'Raw Counts'!J9*$E9</f>
        <v>0</v>
      </c>
      <c r="K9" s="58">
        <f>'Raw Counts'!K9*$E9</f>
        <v>0</v>
      </c>
      <c r="L9" s="58">
        <f>'Raw Counts'!L9*$E9</f>
        <v>0</v>
      </c>
      <c r="M9" s="58">
        <f>'Raw Counts'!M9*$E9</f>
        <v>0</v>
      </c>
      <c r="N9" s="58">
        <f>'Raw Counts'!N9*$E9</f>
        <v>0</v>
      </c>
      <c r="O9" s="58">
        <f>'Raw Counts'!O9*$E9</f>
        <v>0</v>
      </c>
      <c r="P9" s="58">
        <f>'Raw Counts'!P9*$E9</f>
        <v>0</v>
      </c>
      <c r="Q9" s="58">
        <f>'Raw Counts'!Q9*$E9</f>
        <v>0</v>
      </c>
      <c r="R9" s="58">
        <f>'Raw Counts'!R9*$E9</f>
        <v>0</v>
      </c>
      <c r="S9" s="58">
        <f>'Raw Counts'!S9*$E9</f>
        <v>0</v>
      </c>
      <c r="T9" s="58">
        <f>'Raw Counts'!T9*$E9</f>
        <v>0</v>
      </c>
      <c r="U9" s="58">
        <f>'Raw Counts'!U9*$E9</f>
        <v>0</v>
      </c>
      <c r="V9" s="58">
        <f>'Raw Counts'!V9*$E9</f>
        <v>0</v>
      </c>
      <c r="W9" s="58">
        <f>'Raw Counts'!W9*$E9</f>
        <v>0</v>
      </c>
      <c r="X9" s="58">
        <f>'Raw Counts'!X9*$E9</f>
        <v>0</v>
      </c>
      <c r="Y9" s="58">
        <f>'Raw Counts'!Y9*$E9</f>
        <v>0</v>
      </c>
      <c r="Z9" s="58">
        <f>'Raw Counts'!Z9*$E9</f>
        <v>0</v>
      </c>
      <c r="AA9" s="58">
        <f>'Raw Counts'!AA9*$E9</f>
        <v>0</v>
      </c>
      <c r="AB9" s="58">
        <f>'Raw Counts'!AB9*$E9</f>
        <v>0</v>
      </c>
      <c r="AC9" s="58">
        <f>'Raw Counts'!AC9*$E9</f>
        <v>0</v>
      </c>
      <c r="AD9" s="58">
        <f>'Raw Counts'!AD9*$E9</f>
        <v>115</v>
      </c>
      <c r="AE9" s="58">
        <f>'Raw Counts'!AE9*$E9</f>
        <v>4</v>
      </c>
      <c r="AF9" s="58">
        <f>'Raw Counts'!AF9*$E9</f>
        <v>169</v>
      </c>
      <c r="AG9" s="58">
        <f>'Raw Counts'!AG9*$E9</f>
        <v>66</v>
      </c>
      <c r="AH9" s="58">
        <f>'Raw Counts'!AH9*$E9</f>
        <v>6</v>
      </c>
      <c r="AI9" s="58">
        <f>'Raw Counts'!AI9*$E9</f>
        <v>0</v>
      </c>
      <c r="AJ9" s="58">
        <f>'Raw Counts'!AJ9*$E9</f>
        <v>0</v>
      </c>
      <c r="AK9" s="58">
        <f>'Raw Counts'!AK9*$E9</f>
        <v>0</v>
      </c>
      <c r="AL9" s="58">
        <f>'Raw Counts'!AL9*$E9</f>
        <v>0</v>
      </c>
      <c r="AM9" s="58">
        <f>'Raw Counts'!AM9*$E9</f>
        <v>0</v>
      </c>
      <c r="AN9" s="58">
        <f>'Raw Counts'!AN9*$E9</f>
        <v>0</v>
      </c>
      <c r="AO9" s="58">
        <f>'Raw Counts'!AO9*$E9</f>
        <v>0</v>
      </c>
      <c r="AP9" s="58">
        <f>'Raw Counts'!AP9*$E9</f>
        <v>0</v>
      </c>
      <c r="AQ9" s="58">
        <f>'Raw Counts'!AQ9*$E9</f>
        <v>0</v>
      </c>
      <c r="AR9" s="58">
        <f>'Raw Counts'!AR9*$E9</f>
        <v>0</v>
      </c>
      <c r="AS9" s="21"/>
    </row>
    <row r="10" spans="1:45" x14ac:dyDescent="0.3">
      <c r="A10" s="2">
        <v>40773</v>
      </c>
      <c r="B10" s="1" t="s">
        <v>38</v>
      </c>
      <c r="C10" s="12" t="s">
        <v>34</v>
      </c>
      <c r="D10" s="10">
        <v>5</v>
      </c>
      <c r="E10" s="56">
        <f t="shared" si="0"/>
        <v>1.0120481927710843</v>
      </c>
      <c r="F10" s="58">
        <f>'Raw Counts'!F10*$E10</f>
        <v>0</v>
      </c>
      <c r="G10" s="58">
        <f>'Raw Counts'!G10*$E10</f>
        <v>0</v>
      </c>
      <c r="H10" s="58">
        <f>'Raw Counts'!H10*$E10</f>
        <v>0</v>
      </c>
      <c r="I10" s="58">
        <f>'Raw Counts'!I10*$E10</f>
        <v>0</v>
      </c>
      <c r="J10" s="58">
        <f>'Raw Counts'!J10*$E10</f>
        <v>0</v>
      </c>
      <c r="K10" s="58">
        <f>'Raw Counts'!K10*$E10</f>
        <v>0</v>
      </c>
      <c r="L10" s="58">
        <f>'Raw Counts'!L10*$E10</f>
        <v>0</v>
      </c>
      <c r="M10" s="58">
        <f>'Raw Counts'!M10*$E10</f>
        <v>0</v>
      </c>
      <c r="N10" s="58">
        <f>'Raw Counts'!N10*$E10</f>
        <v>0</v>
      </c>
      <c r="O10" s="58">
        <f>'Raw Counts'!O10*$E10</f>
        <v>0</v>
      </c>
      <c r="P10" s="58">
        <f>'Raw Counts'!P10*$E10</f>
        <v>0</v>
      </c>
      <c r="Q10" s="58">
        <f>'Raw Counts'!Q10*$E10</f>
        <v>0</v>
      </c>
      <c r="R10" s="58">
        <f>'Raw Counts'!R10*$E10</f>
        <v>0</v>
      </c>
      <c r="S10" s="58">
        <f>'Raw Counts'!S10*$E10</f>
        <v>0</v>
      </c>
      <c r="T10" s="58">
        <f>'Raw Counts'!T10*$E10</f>
        <v>0</v>
      </c>
      <c r="U10" s="58">
        <f>'Raw Counts'!U10*$E10</f>
        <v>0</v>
      </c>
      <c r="V10" s="58">
        <f>'Raw Counts'!V10*$E10</f>
        <v>0</v>
      </c>
      <c r="W10" s="58">
        <f>'Raw Counts'!W10*$E10</f>
        <v>0</v>
      </c>
      <c r="X10" s="58">
        <f>'Raw Counts'!X10*$E10</f>
        <v>0</v>
      </c>
      <c r="Y10" s="58">
        <f>'Raw Counts'!Y10*$E10</f>
        <v>0</v>
      </c>
      <c r="Z10" s="58">
        <f>'Raw Counts'!Z10*$E10</f>
        <v>0</v>
      </c>
      <c r="AA10" s="58">
        <f>'Raw Counts'!AA10*$E10</f>
        <v>0</v>
      </c>
      <c r="AB10" s="58">
        <f>'Raw Counts'!AB10*$E10</f>
        <v>0</v>
      </c>
      <c r="AC10" s="58">
        <f>'Raw Counts'!AC10*$E10</f>
        <v>0</v>
      </c>
      <c r="AD10" s="58">
        <f>'Raw Counts'!AD10*$E10</f>
        <v>123.46987951807228</v>
      </c>
      <c r="AE10" s="58">
        <f>'Raw Counts'!AE10*$E10</f>
        <v>2.0240963855421685</v>
      </c>
      <c r="AF10" s="58">
        <f>'Raw Counts'!AF10*$E10</f>
        <v>272.24096385542168</v>
      </c>
      <c r="AG10" s="58">
        <f>'Raw Counts'!AG10*$E10</f>
        <v>24.289156626506021</v>
      </c>
      <c r="AH10" s="58">
        <f>'Raw Counts'!AH10*$E10</f>
        <v>0</v>
      </c>
      <c r="AI10" s="58">
        <f>'Raw Counts'!AI10*$E10</f>
        <v>0</v>
      </c>
      <c r="AJ10" s="58">
        <f>'Raw Counts'!AJ10*$E10</f>
        <v>0</v>
      </c>
      <c r="AK10" s="58">
        <f>'Raw Counts'!AK10*$E10</f>
        <v>0</v>
      </c>
      <c r="AL10" s="58">
        <f>'Raw Counts'!AL10*$E10</f>
        <v>0</v>
      </c>
      <c r="AM10" s="58">
        <f>'Raw Counts'!AM10*$E10</f>
        <v>0</v>
      </c>
      <c r="AN10" s="58">
        <f>'Raw Counts'!AN10*$E10</f>
        <v>0</v>
      </c>
      <c r="AO10" s="58">
        <f>'Raw Counts'!AO10*$E10</f>
        <v>0</v>
      </c>
      <c r="AP10" s="58">
        <f>'Raw Counts'!AP10*$E10</f>
        <v>1.0120481927710843</v>
      </c>
      <c r="AQ10" s="58">
        <f>'Raw Counts'!AQ10*$E10</f>
        <v>0</v>
      </c>
      <c r="AR10" s="58">
        <f>'Raw Counts'!AR10*$E10</f>
        <v>0</v>
      </c>
      <c r="AS10" s="21"/>
    </row>
    <row r="11" spans="1:45" x14ac:dyDescent="0.3">
      <c r="A11" s="2">
        <v>40773</v>
      </c>
      <c r="B11" s="1" t="s">
        <v>38</v>
      </c>
      <c r="C11" s="12" t="s">
        <v>35</v>
      </c>
      <c r="D11" s="10">
        <v>0</v>
      </c>
      <c r="E11" s="56">
        <f t="shared" si="0"/>
        <v>1</v>
      </c>
      <c r="F11" s="58">
        <f>'Raw Counts'!F11*$E11</f>
        <v>0</v>
      </c>
      <c r="G11" s="58">
        <f>'Raw Counts'!G11*$E11</f>
        <v>0</v>
      </c>
      <c r="H11" s="58">
        <f>'Raw Counts'!H11*$E11</f>
        <v>0</v>
      </c>
      <c r="I11" s="58">
        <f>'Raw Counts'!I11*$E11</f>
        <v>0</v>
      </c>
      <c r="J11" s="58">
        <f>'Raw Counts'!J11*$E11</f>
        <v>0</v>
      </c>
      <c r="K11" s="58">
        <f>'Raw Counts'!K11*$E11</f>
        <v>0</v>
      </c>
      <c r="L11" s="58">
        <f>'Raw Counts'!L11*$E11</f>
        <v>0</v>
      </c>
      <c r="M11" s="58">
        <f>'Raw Counts'!M11*$E11</f>
        <v>0</v>
      </c>
      <c r="N11" s="58">
        <f>'Raw Counts'!N11*$E11</f>
        <v>0</v>
      </c>
      <c r="O11" s="58">
        <f>'Raw Counts'!O11*$E11</f>
        <v>0</v>
      </c>
      <c r="P11" s="58">
        <f>'Raw Counts'!P11*$E11</f>
        <v>0</v>
      </c>
      <c r="Q11" s="58">
        <f>'Raw Counts'!Q11*$E11</f>
        <v>0</v>
      </c>
      <c r="R11" s="58">
        <f>'Raw Counts'!R11*$E11</f>
        <v>0</v>
      </c>
      <c r="S11" s="58">
        <f>'Raw Counts'!S11*$E11</f>
        <v>0</v>
      </c>
      <c r="T11" s="58">
        <f>'Raw Counts'!T11*$E11</f>
        <v>0</v>
      </c>
      <c r="U11" s="58">
        <f>'Raw Counts'!U11*$E11</f>
        <v>0</v>
      </c>
      <c r="V11" s="58">
        <f>'Raw Counts'!V11*$E11</f>
        <v>0</v>
      </c>
      <c r="W11" s="58">
        <f>'Raw Counts'!W11*$E11</f>
        <v>0</v>
      </c>
      <c r="X11" s="58">
        <f>'Raw Counts'!X11*$E11</f>
        <v>0</v>
      </c>
      <c r="Y11" s="58">
        <f>'Raw Counts'!Y11*$E11</f>
        <v>0</v>
      </c>
      <c r="Z11" s="58">
        <f>'Raw Counts'!Z11*$E11</f>
        <v>0</v>
      </c>
      <c r="AA11" s="58">
        <f>'Raw Counts'!AA11*$E11</f>
        <v>0</v>
      </c>
      <c r="AB11" s="58">
        <f>'Raw Counts'!AB11*$E11</f>
        <v>0</v>
      </c>
      <c r="AC11" s="58">
        <f>'Raw Counts'!AC11*$E11</f>
        <v>0</v>
      </c>
      <c r="AD11" s="58">
        <f>'Raw Counts'!AD11*$E11</f>
        <v>42</v>
      </c>
      <c r="AE11" s="58">
        <f>'Raw Counts'!AE11*$E11</f>
        <v>0</v>
      </c>
      <c r="AF11" s="58">
        <f>'Raw Counts'!AF11*$E11</f>
        <v>207</v>
      </c>
      <c r="AG11" s="58">
        <f>'Raw Counts'!AG11*$E11</f>
        <v>2</v>
      </c>
      <c r="AH11" s="58">
        <f>'Raw Counts'!AH11*$E11</f>
        <v>1</v>
      </c>
      <c r="AI11" s="58">
        <f>'Raw Counts'!AI11*$E11</f>
        <v>0</v>
      </c>
      <c r="AJ11" s="58">
        <f>'Raw Counts'!AJ11*$E11</f>
        <v>0</v>
      </c>
      <c r="AK11" s="58">
        <f>'Raw Counts'!AK11*$E11</f>
        <v>0</v>
      </c>
      <c r="AL11" s="58">
        <f>'Raw Counts'!AL11*$E11</f>
        <v>0</v>
      </c>
      <c r="AM11" s="58">
        <f>'Raw Counts'!AM11*$E11</f>
        <v>0</v>
      </c>
      <c r="AN11" s="58">
        <f>'Raw Counts'!AN11*$E11</f>
        <v>0</v>
      </c>
      <c r="AO11" s="58">
        <f>'Raw Counts'!AO11*$E11</f>
        <v>0</v>
      </c>
      <c r="AP11" s="58">
        <f>'Raw Counts'!AP11*$E11</f>
        <v>0</v>
      </c>
      <c r="AQ11" s="58">
        <f>'Raw Counts'!AQ11*$E11</f>
        <v>0</v>
      </c>
      <c r="AR11" s="58">
        <f>'Raw Counts'!AR11*$E11</f>
        <v>0</v>
      </c>
      <c r="AS11" s="21"/>
    </row>
    <row r="12" spans="1:45" x14ac:dyDescent="0.3">
      <c r="A12" s="2">
        <v>40773</v>
      </c>
      <c r="B12" s="1" t="s">
        <v>38</v>
      </c>
      <c r="C12" s="12" t="s">
        <v>36</v>
      </c>
      <c r="D12" s="10">
        <v>0</v>
      </c>
      <c r="E12" s="56">
        <f t="shared" si="0"/>
        <v>1</v>
      </c>
      <c r="F12" s="58">
        <f>'Raw Counts'!F12*$E12</f>
        <v>17</v>
      </c>
      <c r="G12" s="58">
        <f>'Raw Counts'!G12*$E12</f>
        <v>0</v>
      </c>
      <c r="H12" s="58">
        <f>'Raw Counts'!H12*$E12</f>
        <v>0</v>
      </c>
      <c r="I12" s="58">
        <f>'Raw Counts'!I12*$E12</f>
        <v>0</v>
      </c>
      <c r="J12" s="58">
        <f>'Raw Counts'!J12*$E12</f>
        <v>0</v>
      </c>
      <c r="K12" s="58">
        <f>'Raw Counts'!K12*$E12</f>
        <v>0</v>
      </c>
      <c r="L12" s="58">
        <f>'Raw Counts'!L12*$E12</f>
        <v>0</v>
      </c>
      <c r="M12" s="58">
        <f>'Raw Counts'!M12*$E12</f>
        <v>0</v>
      </c>
      <c r="N12" s="58">
        <f>'Raw Counts'!N12*$E12</f>
        <v>0</v>
      </c>
      <c r="O12" s="58">
        <f>'Raw Counts'!O12*$E12</f>
        <v>0</v>
      </c>
      <c r="P12" s="58">
        <f>'Raw Counts'!P12*$E12</f>
        <v>0</v>
      </c>
      <c r="Q12" s="58">
        <f>'Raw Counts'!Q12*$E12</f>
        <v>0</v>
      </c>
      <c r="R12" s="58">
        <f>'Raw Counts'!R12*$E12</f>
        <v>1</v>
      </c>
      <c r="S12" s="58">
        <f>'Raw Counts'!S12*$E12</f>
        <v>0</v>
      </c>
      <c r="T12" s="58">
        <f>'Raw Counts'!T12*$E12</f>
        <v>0</v>
      </c>
      <c r="U12" s="58">
        <f>'Raw Counts'!U12*$E12</f>
        <v>0</v>
      </c>
      <c r="V12" s="58">
        <f>'Raw Counts'!V12*$E12</f>
        <v>0</v>
      </c>
      <c r="W12" s="58">
        <f>'Raw Counts'!W12*$E12</f>
        <v>0</v>
      </c>
      <c r="X12" s="58">
        <f>'Raw Counts'!X12*$E12</f>
        <v>0</v>
      </c>
      <c r="Y12" s="58">
        <f>'Raw Counts'!Y12*$E12</f>
        <v>0</v>
      </c>
      <c r="Z12" s="58">
        <f>'Raw Counts'!Z12*$E12</f>
        <v>0</v>
      </c>
      <c r="AA12" s="58">
        <f>'Raw Counts'!AA12*$E12</f>
        <v>0</v>
      </c>
      <c r="AB12" s="58">
        <f>'Raw Counts'!AB12*$E12</f>
        <v>0</v>
      </c>
      <c r="AC12" s="58">
        <f>'Raw Counts'!AC12*$E12</f>
        <v>0</v>
      </c>
      <c r="AD12" s="58">
        <f>'Raw Counts'!AD12*$E12</f>
        <v>60</v>
      </c>
      <c r="AE12" s="58">
        <f>'Raw Counts'!AE12*$E12</f>
        <v>4</v>
      </c>
      <c r="AF12" s="58">
        <f>'Raw Counts'!AF12*$E12</f>
        <v>81</v>
      </c>
      <c r="AG12" s="58">
        <f>'Raw Counts'!AG12*$E12</f>
        <v>14</v>
      </c>
      <c r="AH12" s="58">
        <f>'Raw Counts'!AH12*$E12</f>
        <v>1</v>
      </c>
      <c r="AI12" s="58">
        <f>'Raw Counts'!AI12*$E12</f>
        <v>0</v>
      </c>
      <c r="AJ12" s="58">
        <f>'Raw Counts'!AJ12*$E12</f>
        <v>0</v>
      </c>
      <c r="AK12" s="58">
        <f>'Raw Counts'!AK12*$E12</f>
        <v>0</v>
      </c>
      <c r="AL12" s="58">
        <f>'Raw Counts'!AL12*$E12</f>
        <v>0</v>
      </c>
      <c r="AM12" s="58">
        <f>'Raw Counts'!AM12*$E12</f>
        <v>81</v>
      </c>
      <c r="AN12" s="58">
        <f>'Raw Counts'!AN12*$E12</f>
        <v>18</v>
      </c>
      <c r="AO12" s="58">
        <f>'Raw Counts'!AO12*$E12</f>
        <v>0</v>
      </c>
      <c r="AP12" s="58">
        <f>'Raw Counts'!AP12*$E12</f>
        <v>0</v>
      </c>
      <c r="AQ12" s="58">
        <f>'Raw Counts'!AQ12*$E12</f>
        <v>0</v>
      </c>
      <c r="AR12" s="58">
        <f>'Raw Counts'!AR12*$E12</f>
        <v>0</v>
      </c>
      <c r="AS12" s="21"/>
    </row>
    <row r="13" spans="1:45" s="8" customFormat="1" ht="15" thickBot="1" x14ac:dyDescent="0.35">
      <c r="A13" s="6">
        <v>40773</v>
      </c>
      <c r="B13" s="7" t="s">
        <v>38</v>
      </c>
      <c r="C13" s="14" t="s">
        <v>37</v>
      </c>
      <c r="D13" s="7">
        <v>0</v>
      </c>
      <c r="E13" s="51">
        <f t="shared" si="0"/>
        <v>1</v>
      </c>
      <c r="F13" s="60">
        <f>'Raw Counts'!F13*$E13</f>
        <v>0</v>
      </c>
      <c r="G13" s="60">
        <f>'Raw Counts'!G13*$E13</f>
        <v>0</v>
      </c>
      <c r="H13" s="60">
        <f>'Raw Counts'!H13*$E13</f>
        <v>0</v>
      </c>
      <c r="I13" s="60">
        <f>'Raw Counts'!I13*$E13</f>
        <v>0</v>
      </c>
      <c r="J13" s="60">
        <f>'Raw Counts'!J13*$E13</f>
        <v>0</v>
      </c>
      <c r="K13" s="60">
        <f>'Raw Counts'!K13*$E13</f>
        <v>0</v>
      </c>
      <c r="L13" s="60">
        <f>'Raw Counts'!L13*$E13</f>
        <v>0</v>
      </c>
      <c r="M13" s="60">
        <f>'Raw Counts'!M13*$E13</f>
        <v>0</v>
      </c>
      <c r="N13" s="60">
        <f>'Raw Counts'!N13*$E13</f>
        <v>0</v>
      </c>
      <c r="O13" s="60">
        <f>'Raw Counts'!O13*$E13</f>
        <v>0</v>
      </c>
      <c r="P13" s="60">
        <f>'Raw Counts'!P13*$E13</f>
        <v>0</v>
      </c>
      <c r="Q13" s="60">
        <f>'Raw Counts'!Q13*$E13</f>
        <v>0</v>
      </c>
      <c r="R13" s="60">
        <f>'Raw Counts'!R13*$E13</f>
        <v>0</v>
      </c>
      <c r="S13" s="60">
        <f>'Raw Counts'!S13*$E13</f>
        <v>0</v>
      </c>
      <c r="T13" s="60">
        <f>'Raw Counts'!T13*$E13</f>
        <v>0</v>
      </c>
      <c r="U13" s="60">
        <f>'Raw Counts'!U13*$E13</f>
        <v>0</v>
      </c>
      <c r="V13" s="60">
        <f>'Raw Counts'!V13*$E13</f>
        <v>0</v>
      </c>
      <c r="W13" s="60">
        <f>'Raw Counts'!W13*$E13</f>
        <v>0</v>
      </c>
      <c r="X13" s="60">
        <f>'Raw Counts'!X13*$E13</f>
        <v>0</v>
      </c>
      <c r="Y13" s="60">
        <f>'Raw Counts'!Y13*$E13</f>
        <v>0</v>
      </c>
      <c r="Z13" s="60">
        <f>'Raw Counts'!Z13*$E13</f>
        <v>0</v>
      </c>
      <c r="AA13" s="60">
        <f>'Raw Counts'!AA13*$E13</f>
        <v>0</v>
      </c>
      <c r="AB13" s="60">
        <f>'Raw Counts'!AB13*$E13</f>
        <v>0</v>
      </c>
      <c r="AC13" s="60">
        <f>'Raw Counts'!AC13*$E13</f>
        <v>0</v>
      </c>
      <c r="AD13" s="60">
        <f>'Raw Counts'!AD13*$E13</f>
        <v>26</v>
      </c>
      <c r="AE13" s="60">
        <f>'Raw Counts'!AE13*$E13</f>
        <v>0</v>
      </c>
      <c r="AF13" s="60">
        <f>'Raw Counts'!AF13*$E13</f>
        <v>71</v>
      </c>
      <c r="AG13" s="60">
        <f>'Raw Counts'!AG13*$E13</f>
        <v>0</v>
      </c>
      <c r="AH13" s="60">
        <f>'Raw Counts'!AH13*$E13</f>
        <v>0</v>
      </c>
      <c r="AI13" s="60">
        <f>'Raw Counts'!AI13*$E13</f>
        <v>0</v>
      </c>
      <c r="AJ13" s="60">
        <f>'Raw Counts'!AJ13*$E13</f>
        <v>0</v>
      </c>
      <c r="AK13" s="60">
        <f>'Raw Counts'!AK13*$E13</f>
        <v>0</v>
      </c>
      <c r="AL13" s="60">
        <f>'Raw Counts'!AL13*$E13</f>
        <v>0</v>
      </c>
      <c r="AM13" s="60">
        <f>'Raw Counts'!AM13*$E13</f>
        <v>12</v>
      </c>
      <c r="AN13" s="60">
        <f>'Raw Counts'!AN13*$E13</f>
        <v>0</v>
      </c>
      <c r="AO13" s="60">
        <f>'Raw Counts'!AO13*$E13</f>
        <v>0</v>
      </c>
      <c r="AP13" s="60">
        <f>'Raw Counts'!AP13*$E13</f>
        <v>0</v>
      </c>
      <c r="AQ13" s="60">
        <f>'Raw Counts'!AQ13*$E13</f>
        <v>0</v>
      </c>
      <c r="AR13" s="60">
        <f>'Raw Counts'!AR13*$E13</f>
        <v>0</v>
      </c>
      <c r="AS13" s="23"/>
    </row>
    <row r="14" spans="1:45" x14ac:dyDescent="0.3">
      <c r="A14" s="2">
        <v>40774</v>
      </c>
      <c r="B14" s="1" t="s">
        <v>32</v>
      </c>
      <c r="C14" s="12" t="s">
        <v>33</v>
      </c>
      <c r="D14" s="10">
        <v>4</v>
      </c>
      <c r="E14" s="56">
        <f t="shared" si="0"/>
        <v>1.0096153846153846</v>
      </c>
      <c r="F14" s="58">
        <f>'Raw Counts'!F14*$E14</f>
        <v>0</v>
      </c>
      <c r="G14" s="58">
        <f>'Raw Counts'!G14*$E14</f>
        <v>0</v>
      </c>
      <c r="H14" s="58">
        <f>'Raw Counts'!H14*$E14</f>
        <v>0</v>
      </c>
      <c r="I14" s="58">
        <f>'Raw Counts'!I14*$E14</f>
        <v>0</v>
      </c>
      <c r="J14" s="58">
        <f>'Raw Counts'!J14*$E14</f>
        <v>0</v>
      </c>
      <c r="K14" s="58">
        <f>'Raw Counts'!K14*$E14</f>
        <v>0</v>
      </c>
      <c r="L14" s="58">
        <f>'Raw Counts'!L14*$E14</f>
        <v>0</v>
      </c>
      <c r="M14" s="58">
        <f>'Raw Counts'!M14*$E14</f>
        <v>0</v>
      </c>
      <c r="N14" s="58">
        <f>'Raw Counts'!N14*$E14</f>
        <v>0</v>
      </c>
      <c r="O14" s="58">
        <f>'Raw Counts'!O14*$E14</f>
        <v>0</v>
      </c>
      <c r="P14" s="58">
        <f>'Raw Counts'!P14*$E14</f>
        <v>0</v>
      </c>
      <c r="Q14" s="58">
        <f>'Raw Counts'!Q14*$E14</f>
        <v>0</v>
      </c>
      <c r="R14" s="58">
        <f>'Raw Counts'!R14*$E14</f>
        <v>0</v>
      </c>
      <c r="S14" s="58">
        <f>'Raw Counts'!S14*$E14</f>
        <v>0</v>
      </c>
      <c r="T14" s="58">
        <f>'Raw Counts'!T14*$E14</f>
        <v>0</v>
      </c>
      <c r="U14" s="58">
        <f>'Raw Counts'!U14*$E14</f>
        <v>1.0096153846153846</v>
      </c>
      <c r="V14" s="58">
        <f>'Raw Counts'!V14*$E14</f>
        <v>0</v>
      </c>
      <c r="W14" s="58">
        <f>'Raw Counts'!W14*$E14</f>
        <v>1.0096153846153846</v>
      </c>
      <c r="X14" s="58">
        <f>'Raw Counts'!X14*$E14</f>
        <v>0</v>
      </c>
      <c r="Y14" s="58">
        <f>'Raw Counts'!Y14*$E14</f>
        <v>0</v>
      </c>
      <c r="Z14" s="58">
        <f>'Raw Counts'!Z14*$E14</f>
        <v>0</v>
      </c>
      <c r="AA14" s="58">
        <f>'Raw Counts'!AA14*$E14</f>
        <v>0</v>
      </c>
      <c r="AB14" s="58">
        <f>'Raw Counts'!AB14*$E14</f>
        <v>0</v>
      </c>
      <c r="AC14" s="58">
        <f>'Raw Counts'!AC14*$E14</f>
        <v>0</v>
      </c>
      <c r="AD14" s="58">
        <f>'Raw Counts'!AD14*$E14</f>
        <v>92.884615384615387</v>
      </c>
      <c r="AE14" s="58">
        <f>'Raw Counts'!AE14*$E14</f>
        <v>1.0096153846153846</v>
      </c>
      <c r="AF14" s="58">
        <f>'Raw Counts'!AF14*$E14</f>
        <v>146.39423076923077</v>
      </c>
      <c r="AG14" s="58">
        <f>'Raw Counts'!AG14*$E14</f>
        <v>31.298076923076923</v>
      </c>
      <c r="AH14" s="58">
        <f>'Raw Counts'!AH14*$E14</f>
        <v>3.0288461538461537</v>
      </c>
      <c r="AI14" s="58">
        <f>'Raw Counts'!AI14*$E14</f>
        <v>0</v>
      </c>
      <c r="AJ14" s="58">
        <f>'Raw Counts'!AJ14*$E14</f>
        <v>0</v>
      </c>
      <c r="AK14" s="58">
        <f>'Raw Counts'!AK14*$E14</f>
        <v>0</v>
      </c>
      <c r="AL14" s="58">
        <f>'Raw Counts'!AL14*$E14</f>
        <v>0</v>
      </c>
      <c r="AM14" s="58">
        <f>'Raw Counts'!AM14*$E14</f>
        <v>0</v>
      </c>
      <c r="AN14" s="58">
        <f>'Raw Counts'!AN14*$E14</f>
        <v>0</v>
      </c>
      <c r="AO14" s="58">
        <f>'Raw Counts'!AO14*$E14</f>
        <v>0</v>
      </c>
      <c r="AP14" s="58">
        <f>'Raw Counts'!AP14*$E14</f>
        <v>2.0192307692307692</v>
      </c>
      <c r="AQ14" s="58">
        <f>'Raw Counts'!AQ14*$E14</f>
        <v>0</v>
      </c>
      <c r="AR14" s="58">
        <f>'Raw Counts'!AR14*$E14</f>
        <v>0</v>
      </c>
      <c r="AS14" s="21"/>
    </row>
    <row r="15" spans="1:45" x14ac:dyDescent="0.3">
      <c r="A15" s="2">
        <v>40774</v>
      </c>
      <c r="B15" s="1" t="s">
        <v>32</v>
      </c>
      <c r="C15" s="12" t="s">
        <v>34</v>
      </c>
      <c r="D15" s="10">
        <v>0</v>
      </c>
      <c r="E15" s="56">
        <f t="shared" si="0"/>
        <v>1</v>
      </c>
      <c r="F15" s="58">
        <f>'Raw Counts'!F15*$E15</f>
        <v>0</v>
      </c>
      <c r="G15" s="58">
        <f>'Raw Counts'!G15*$E15</f>
        <v>0</v>
      </c>
      <c r="H15" s="58">
        <f>'Raw Counts'!H15*$E15</f>
        <v>0</v>
      </c>
      <c r="I15" s="58">
        <f>'Raw Counts'!I15*$E15</f>
        <v>0</v>
      </c>
      <c r="J15" s="58">
        <f>'Raw Counts'!J15*$E15</f>
        <v>0</v>
      </c>
      <c r="K15" s="58">
        <f>'Raw Counts'!K15*$E15</f>
        <v>0</v>
      </c>
      <c r="L15" s="58">
        <f>'Raw Counts'!L15*$E15</f>
        <v>0</v>
      </c>
      <c r="M15" s="58">
        <f>'Raw Counts'!M15*$E15</f>
        <v>0</v>
      </c>
      <c r="N15" s="58">
        <f>'Raw Counts'!N15*$E15</f>
        <v>0</v>
      </c>
      <c r="O15" s="58">
        <f>'Raw Counts'!O15*$E15</f>
        <v>0</v>
      </c>
      <c r="P15" s="58">
        <f>'Raw Counts'!P15*$E15</f>
        <v>0</v>
      </c>
      <c r="Q15" s="58">
        <f>'Raw Counts'!Q15*$E15</f>
        <v>0</v>
      </c>
      <c r="R15" s="58">
        <f>'Raw Counts'!R15*$E15</f>
        <v>0</v>
      </c>
      <c r="S15" s="58">
        <f>'Raw Counts'!S15*$E15</f>
        <v>0</v>
      </c>
      <c r="T15" s="58">
        <f>'Raw Counts'!T15*$E15</f>
        <v>0</v>
      </c>
      <c r="U15" s="58">
        <f>'Raw Counts'!U15*$E15</f>
        <v>0</v>
      </c>
      <c r="V15" s="58">
        <f>'Raw Counts'!V15*$E15</f>
        <v>0</v>
      </c>
      <c r="W15" s="58">
        <f>'Raw Counts'!W15*$E15</f>
        <v>0</v>
      </c>
      <c r="X15" s="58">
        <f>'Raw Counts'!X15*$E15</f>
        <v>0</v>
      </c>
      <c r="Y15" s="58">
        <f>'Raw Counts'!Y15*$E15</f>
        <v>0</v>
      </c>
      <c r="Z15" s="58">
        <f>'Raw Counts'!Z15*$E15</f>
        <v>0</v>
      </c>
      <c r="AA15" s="58">
        <f>'Raw Counts'!AA15*$E15</f>
        <v>0</v>
      </c>
      <c r="AB15" s="58">
        <f>'Raw Counts'!AB15*$E15</f>
        <v>0</v>
      </c>
      <c r="AC15" s="58">
        <f>'Raw Counts'!AC15*$E15</f>
        <v>0</v>
      </c>
      <c r="AD15" s="58">
        <f>'Raw Counts'!AD15*$E15</f>
        <v>133</v>
      </c>
      <c r="AE15" s="58">
        <f>'Raw Counts'!AE15*$E15</f>
        <v>0</v>
      </c>
      <c r="AF15" s="58">
        <f>'Raw Counts'!AF15*$E15</f>
        <v>333</v>
      </c>
      <c r="AG15" s="58">
        <f>'Raw Counts'!AG15*$E15</f>
        <v>13</v>
      </c>
      <c r="AH15" s="58">
        <f>'Raw Counts'!AH15*$E15</f>
        <v>1</v>
      </c>
      <c r="AI15" s="58">
        <f>'Raw Counts'!AI15*$E15</f>
        <v>0</v>
      </c>
      <c r="AJ15" s="58">
        <f>'Raw Counts'!AJ15*$E15</f>
        <v>0</v>
      </c>
      <c r="AK15" s="58">
        <f>'Raw Counts'!AK15*$E15</f>
        <v>0</v>
      </c>
      <c r="AL15" s="58">
        <f>'Raw Counts'!AL15*$E15</f>
        <v>0</v>
      </c>
      <c r="AM15" s="58">
        <f>'Raw Counts'!AM15*$E15</f>
        <v>1</v>
      </c>
      <c r="AN15" s="58">
        <f>'Raw Counts'!AN15*$E15</f>
        <v>0</v>
      </c>
      <c r="AO15" s="58">
        <f>'Raw Counts'!AO15*$E15</f>
        <v>0</v>
      </c>
      <c r="AP15" s="58">
        <f>'Raw Counts'!AP15*$E15</f>
        <v>0</v>
      </c>
      <c r="AQ15" s="58">
        <f>'Raw Counts'!AQ15*$E15</f>
        <v>0</v>
      </c>
      <c r="AR15" s="58">
        <f>'Raw Counts'!AR15*$E15</f>
        <v>0</v>
      </c>
      <c r="AS15" s="21"/>
    </row>
    <row r="16" spans="1:45" x14ac:dyDescent="0.3">
      <c r="A16" s="2">
        <v>40774</v>
      </c>
      <c r="B16" s="1" t="s">
        <v>32</v>
      </c>
      <c r="C16" s="12" t="s">
        <v>35</v>
      </c>
      <c r="D16" s="10">
        <v>0</v>
      </c>
      <c r="E16" s="56">
        <f t="shared" si="0"/>
        <v>1</v>
      </c>
      <c r="F16" s="58">
        <f>'Raw Counts'!F16*$E16</f>
        <v>0</v>
      </c>
      <c r="G16" s="58">
        <f>'Raw Counts'!G16*$E16</f>
        <v>0</v>
      </c>
      <c r="H16" s="58">
        <f>'Raw Counts'!H16*$E16</f>
        <v>0</v>
      </c>
      <c r="I16" s="58">
        <f>'Raw Counts'!I16*$E16</f>
        <v>0</v>
      </c>
      <c r="J16" s="58">
        <f>'Raw Counts'!J16*$E16</f>
        <v>0</v>
      </c>
      <c r="K16" s="58">
        <f>'Raw Counts'!K16*$E16</f>
        <v>0</v>
      </c>
      <c r="L16" s="58">
        <f>'Raw Counts'!L16*$E16</f>
        <v>0</v>
      </c>
      <c r="M16" s="58">
        <f>'Raw Counts'!M16*$E16</f>
        <v>0</v>
      </c>
      <c r="N16" s="58">
        <f>'Raw Counts'!N16*$E16</f>
        <v>0</v>
      </c>
      <c r="O16" s="58">
        <f>'Raw Counts'!O16*$E16</f>
        <v>0</v>
      </c>
      <c r="P16" s="58">
        <f>'Raw Counts'!P16*$E16</f>
        <v>0</v>
      </c>
      <c r="Q16" s="58">
        <f>'Raw Counts'!Q16*$E16</f>
        <v>0</v>
      </c>
      <c r="R16" s="58">
        <f>'Raw Counts'!R16*$E16</f>
        <v>0</v>
      </c>
      <c r="S16" s="58">
        <f>'Raw Counts'!S16*$E16</f>
        <v>0</v>
      </c>
      <c r="T16" s="58">
        <f>'Raw Counts'!T16*$E16</f>
        <v>0</v>
      </c>
      <c r="U16" s="58">
        <f>'Raw Counts'!U16*$E16</f>
        <v>0</v>
      </c>
      <c r="V16" s="58">
        <f>'Raw Counts'!V16*$E16</f>
        <v>0</v>
      </c>
      <c r="W16" s="58">
        <f>'Raw Counts'!W16*$E16</f>
        <v>0</v>
      </c>
      <c r="X16" s="58">
        <f>'Raw Counts'!X16*$E16</f>
        <v>0</v>
      </c>
      <c r="Y16" s="58">
        <f>'Raw Counts'!Y16*$E16</f>
        <v>0</v>
      </c>
      <c r="Z16" s="58">
        <f>'Raw Counts'!Z16*$E16</f>
        <v>0</v>
      </c>
      <c r="AA16" s="58">
        <f>'Raw Counts'!AA16*$E16</f>
        <v>0</v>
      </c>
      <c r="AB16" s="58">
        <f>'Raw Counts'!AB16*$E16</f>
        <v>0</v>
      </c>
      <c r="AC16" s="58">
        <f>'Raw Counts'!AC16*$E16</f>
        <v>0</v>
      </c>
      <c r="AD16" s="58">
        <f>'Raw Counts'!AD16*$E16</f>
        <v>38</v>
      </c>
      <c r="AE16" s="58">
        <f>'Raw Counts'!AE16*$E16</f>
        <v>0</v>
      </c>
      <c r="AF16" s="58">
        <f>'Raw Counts'!AF16*$E16</f>
        <v>236</v>
      </c>
      <c r="AG16" s="58">
        <f>'Raw Counts'!AG16*$E16</f>
        <v>1</v>
      </c>
      <c r="AH16" s="58">
        <f>'Raw Counts'!AH16*$E16</f>
        <v>0</v>
      </c>
      <c r="AI16" s="58">
        <f>'Raw Counts'!AI16*$E16</f>
        <v>0</v>
      </c>
      <c r="AJ16" s="58">
        <f>'Raw Counts'!AJ16*$E16</f>
        <v>0</v>
      </c>
      <c r="AK16" s="58">
        <f>'Raw Counts'!AK16*$E16</f>
        <v>0</v>
      </c>
      <c r="AL16" s="58">
        <f>'Raw Counts'!AL16*$E16</f>
        <v>0</v>
      </c>
      <c r="AM16" s="58">
        <f>'Raw Counts'!AM16*$E16</f>
        <v>0</v>
      </c>
      <c r="AN16" s="58">
        <f>'Raw Counts'!AN16*$E16</f>
        <v>0</v>
      </c>
      <c r="AO16" s="58">
        <f>'Raw Counts'!AO16*$E16</f>
        <v>0</v>
      </c>
      <c r="AP16" s="58">
        <f>'Raw Counts'!AP16*$E16</f>
        <v>0</v>
      </c>
      <c r="AQ16" s="58">
        <f>'Raw Counts'!AQ16*$E16</f>
        <v>0</v>
      </c>
      <c r="AR16" s="58">
        <f>'Raw Counts'!AR16*$E16</f>
        <v>0</v>
      </c>
      <c r="AS16" s="21"/>
    </row>
    <row r="17" spans="1:45" x14ac:dyDescent="0.3">
      <c r="A17" s="2">
        <v>40774</v>
      </c>
      <c r="B17" s="1" t="s">
        <v>32</v>
      </c>
      <c r="C17" s="12" t="s">
        <v>36</v>
      </c>
      <c r="D17" s="10">
        <v>4</v>
      </c>
      <c r="E17" s="56">
        <f t="shared" si="0"/>
        <v>1.0096153846153846</v>
      </c>
      <c r="F17" s="58">
        <f>'Raw Counts'!F17*$E17</f>
        <v>0</v>
      </c>
      <c r="G17" s="58">
        <f>'Raw Counts'!G17*$E17</f>
        <v>0</v>
      </c>
      <c r="H17" s="58">
        <f>'Raw Counts'!H17*$E17</f>
        <v>0</v>
      </c>
      <c r="I17" s="58">
        <f>'Raw Counts'!I17*$E17</f>
        <v>0</v>
      </c>
      <c r="J17" s="58">
        <f>'Raw Counts'!J17*$E17</f>
        <v>0</v>
      </c>
      <c r="K17" s="58">
        <f>'Raw Counts'!K17*$E17</f>
        <v>0</v>
      </c>
      <c r="L17" s="58">
        <f>'Raw Counts'!L17*$E17</f>
        <v>0</v>
      </c>
      <c r="M17" s="58">
        <f>'Raw Counts'!M17*$E17</f>
        <v>0</v>
      </c>
      <c r="N17" s="58">
        <f>'Raw Counts'!N17*$E17</f>
        <v>0</v>
      </c>
      <c r="O17" s="58">
        <f>'Raw Counts'!O17*$E17</f>
        <v>0</v>
      </c>
      <c r="P17" s="58">
        <f>'Raw Counts'!P17*$E17</f>
        <v>0</v>
      </c>
      <c r="Q17" s="58">
        <f>'Raw Counts'!Q17*$E17</f>
        <v>0</v>
      </c>
      <c r="R17" s="58">
        <f>'Raw Counts'!R17*$E17</f>
        <v>5.0480769230769234</v>
      </c>
      <c r="S17" s="58">
        <f>'Raw Counts'!S17*$E17</f>
        <v>0</v>
      </c>
      <c r="T17" s="58">
        <f>'Raw Counts'!T17*$E17</f>
        <v>0</v>
      </c>
      <c r="U17" s="58">
        <f>'Raw Counts'!U17*$E17</f>
        <v>1.0096153846153846</v>
      </c>
      <c r="V17" s="58">
        <f>'Raw Counts'!V17*$E17</f>
        <v>0</v>
      </c>
      <c r="W17" s="58">
        <f>'Raw Counts'!W17*$E17</f>
        <v>0</v>
      </c>
      <c r="X17" s="58">
        <f>'Raw Counts'!X17*$E17</f>
        <v>0</v>
      </c>
      <c r="Y17" s="58">
        <f>'Raw Counts'!Y17*$E17</f>
        <v>0</v>
      </c>
      <c r="Z17" s="58">
        <f>'Raw Counts'!Z17*$E17</f>
        <v>0</v>
      </c>
      <c r="AA17" s="58">
        <f>'Raw Counts'!AA17*$E17</f>
        <v>0</v>
      </c>
      <c r="AB17" s="58">
        <f>'Raw Counts'!AB17*$E17</f>
        <v>0</v>
      </c>
      <c r="AC17" s="58">
        <f>'Raw Counts'!AC17*$E17</f>
        <v>0</v>
      </c>
      <c r="AD17" s="58">
        <f>'Raw Counts'!AD17*$E17</f>
        <v>70.67307692307692</v>
      </c>
      <c r="AE17" s="58">
        <f>'Raw Counts'!AE17*$E17</f>
        <v>0</v>
      </c>
      <c r="AF17" s="58">
        <f>'Raw Counts'!AF17*$E17</f>
        <v>146.39423076923077</v>
      </c>
      <c r="AG17" s="58">
        <f>'Raw Counts'!AG17*$E17</f>
        <v>25.240384615384613</v>
      </c>
      <c r="AH17" s="58">
        <f>'Raw Counts'!AH17*$E17</f>
        <v>4.0384615384615383</v>
      </c>
      <c r="AI17" s="58">
        <f>'Raw Counts'!AI17*$E17</f>
        <v>0</v>
      </c>
      <c r="AJ17" s="58">
        <f>'Raw Counts'!AJ17*$E17</f>
        <v>0</v>
      </c>
      <c r="AK17" s="58">
        <f>'Raw Counts'!AK17*$E17</f>
        <v>0</v>
      </c>
      <c r="AL17" s="58">
        <f>'Raw Counts'!AL17*$E17</f>
        <v>0</v>
      </c>
      <c r="AM17" s="58">
        <f>'Raw Counts'!AM17*$E17</f>
        <v>9.0865384615384617</v>
      </c>
      <c r="AN17" s="58">
        <f>'Raw Counts'!AN17*$E17</f>
        <v>1.0096153846153846</v>
      </c>
      <c r="AO17" s="58">
        <f>'Raw Counts'!AO17*$E17</f>
        <v>0</v>
      </c>
      <c r="AP17" s="58">
        <f>'Raw Counts'!AP17*$E17</f>
        <v>1.0096153846153846</v>
      </c>
      <c r="AQ17" s="58">
        <f>'Raw Counts'!AQ17*$E17</f>
        <v>0</v>
      </c>
      <c r="AR17" s="58">
        <f>'Raw Counts'!AR17*$E17</f>
        <v>0</v>
      </c>
      <c r="AS17" s="21"/>
    </row>
    <row r="18" spans="1:45" s="3" customFormat="1" x14ac:dyDescent="0.3">
      <c r="A18" s="5">
        <v>40774</v>
      </c>
      <c r="B18" s="4" t="s">
        <v>32</v>
      </c>
      <c r="C18" s="13" t="s">
        <v>37</v>
      </c>
      <c r="D18" s="4">
        <v>2</v>
      </c>
      <c r="E18" s="57">
        <f t="shared" si="0"/>
        <v>1.0047846889952152</v>
      </c>
      <c r="F18" s="59">
        <f>'Raw Counts'!F18*$E18</f>
        <v>0</v>
      </c>
      <c r="G18" s="59">
        <f>'Raw Counts'!G18*$E18</f>
        <v>0</v>
      </c>
      <c r="H18" s="59">
        <f>'Raw Counts'!H18*$E18</f>
        <v>0</v>
      </c>
      <c r="I18" s="59">
        <f>'Raw Counts'!I18*$E18</f>
        <v>0</v>
      </c>
      <c r="J18" s="59">
        <f>'Raw Counts'!J18*$E18</f>
        <v>0</v>
      </c>
      <c r="K18" s="59">
        <f>'Raw Counts'!K18*$E18</f>
        <v>0</v>
      </c>
      <c r="L18" s="59">
        <f>'Raw Counts'!L18*$E18</f>
        <v>0</v>
      </c>
      <c r="M18" s="59">
        <f>'Raw Counts'!M18*$E18</f>
        <v>0</v>
      </c>
      <c r="N18" s="59">
        <f>'Raw Counts'!N18*$E18</f>
        <v>0</v>
      </c>
      <c r="O18" s="59">
        <f>'Raw Counts'!O18*$E18</f>
        <v>0</v>
      </c>
      <c r="P18" s="59">
        <f>'Raw Counts'!P18*$E18</f>
        <v>0</v>
      </c>
      <c r="Q18" s="59">
        <f>'Raw Counts'!Q18*$E18</f>
        <v>0</v>
      </c>
      <c r="R18" s="59">
        <f>'Raw Counts'!R18*$E18</f>
        <v>0</v>
      </c>
      <c r="S18" s="59">
        <f>'Raw Counts'!S18*$E18</f>
        <v>0</v>
      </c>
      <c r="T18" s="59">
        <f>'Raw Counts'!T18*$E18</f>
        <v>0</v>
      </c>
      <c r="U18" s="59">
        <f>'Raw Counts'!U18*$E18</f>
        <v>0</v>
      </c>
      <c r="V18" s="59">
        <f>'Raw Counts'!V18*$E18</f>
        <v>0</v>
      </c>
      <c r="W18" s="59">
        <f>'Raw Counts'!W18*$E18</f>
        <v>0</v>
      </c>
      <c r="X18" s="59">
        <f>'Raw Counts'!X18*$E18</f>
        <v>0</v>
      </c>
      <c r="Y18" s="59">
        <f>'Raw Counts'!Y18*$E18</f>
        <v>0</v>
      </c>
      <c r="Z18" s="59">
        <f>'Raw Counts'!Z18*$E18</f>
        <v>0</v>
      </c>
      <c r="AA18" s="59">
        <f>'Raw Counts'!AA18*$E18</f>
        <v>0</v>
      </c>
      <c r="AB18" s="59">
        <f>'Raw Counts'!AB18*$E18</f>
        <v>0</v>
      </c>
      <c r="AC18" s="59">
        <f>'Raw Counts'!AC18*$E18</f>
        <v>0</v>
      </c>
      <c r="AD18" s="59">
        <f>'Raw Counts'!AD18*$E18</f>
        <v>23.110047846889952</v>
      </c>
      <c r="AE18" s="59">
        <f>'Raw Counts'!AE18*$E18</f>
        <v>0</v>
      </c>
      <c r="AF18" s="59">
        <f>'Raw Counts'!AF18*$E18</f>
        <v>43.205741626794257</v>
      </c>
      <c r="AG18" s="59">
        <f>'Raw Counts'!AG18*$E18</f>
        <v>0</v>
      </c>
      <c r="AH18" s="59">
        <f>'Raw Counts'!AH18*$E18</f>
        <v>0</v>
      </c>
      <c r="AI18" s="59">
        <f>'Raw Counts'!AI18*$E18</f>
        <v>0</v>
      </c>
      <c r="AJ18" s="59">
        <f>'Raw Counts'!AJ18*$E18</f>
        <v>0</v>
      </c>
      <c r="AK18" s="59">
        <f>'Raw Counts'!AK18*$E18</f>
        <v>0</v>
      </c>
      <c r="AL18" s="59">
        <f>'Raw Counts'!AL18*$E18</f>
        <v>0</v>
      </c>
      <c r="AM18" s="59">
        <f>'Raw Counts'!AM18*$E18</f>
        <v>4.0191387559808609</v>
      </c>
      <c r="AN18" s="59">
        <f>'Raw Counts'!AN18*$E18</f>
        <v>0</v>
      </c>
      <c r="AO18" s="59">
        <f>'Raw Counts'!AO18*$E18</f>
        <v>0</v>
      </c>
      <c r="AP18" s="59">
        <f>'Raw Counts'!AP18*$E18</f>
        <v>0</v>
      </c>
      <c r="AQ18" s="59">
        <f>'Raw Counts'!AQ18*$E18</f>
        <v>0</v>
      </c>
      <c r="AR18" s="59">
        <f>'Raw Counts'!AR18*$E18</f>
        <v>0</v>
      </c>
      <c r="AS18" s="22"/>
    </row>
    <row r="19" spans="1:45" x14ac:dyDescent="0.3">
      <c r="A19" s="2">
        <v>40774</v>
      </c>
      <c r="B19" s="1" t="s">
        <v>38</v>
      </c>
      <c r="C19" s="12" t="s">
        <v>33</v>
      </c>
      <c r="D19" s="10">
        <v>0</v>
      </c>
      <c r="E19" s="56">
        <f t="shared" si="0"/>
        <v>1</v>
      </c>
      <c r="F19" s="58">
        <f>'Raw Counts'!F19*$E19</f>
        <v>0</v>
      </c>
      <c r="G19" s="58">
        <f>'Raw Counts'!G19*$E19</f>
        <v>0</v>
      </c>
      <c r="H19" s="58">
        <f>'Raw Counts'!H19*$E19</f>
        <v>0</v>
      </c>
      <c r="I19" s="58">
        <f>'Raw Counts'!I19*$E19</f>
        <v>0</v>
      </c>
      <c r="J19" s="58">
        <f>'Raw Counts'!J19*$E19</f>
        <v>0</v>
      </c>
      <c r="K19" s="58">
        <f>'Raw Counts'!K19*$E19</f>
        <v>0</v>
      </c>
      <c r="L19" s="58">
        <f>'Raw Counts'!L19*$E19</f>
        <v>0</v>
      </c>
      <c r="M19" s="58">
        <f>'Raw Counts'!M19*$E19</f>
        <v>0</v>
      </c>
      <c r="N19" s="58">
        <f>'Raw Counts'!N19*$E19</f>
        <v>0</v>
      </c>
      <c r="O19" s="58">
        <f>'Raw Counts'!O19*$E19</f>
        <v>0</v>
      </c>
      <c r="P19" s="58">
        <f>'Raw Counts'!P19*$E19</f>
        <v>0</v>
      </c>
      <c r="Q19" s="58">
        <f>'Raw Counts'!Q19*$E19</f>
        <v>0</v>
      </c>
      <c r="R19" s="58">
        <f>'Raw Counts'!R19*$E19</f>
        <v>1</v>
      </c>
      <c r="S19" s="58">
        <f>'Raw Counts'!S19*$E19</f>
        <v>0</v>
      </c>
      <c r="T19" s="58">
        <f>'Raw Counts'!T19*$E19</f>
        <v>0</v>
      </c>
      <c r="U19" s="58">
        <f>'Raw Counts'!U19*$E19</f>
        <v>0</v>
      </c>
      <c r="V19" s="58">
        <f>'Raw Counts'!V19*$E19</f>
        <v>0</v>
      </c>
      <c r="W19" s="58">
        <f>'Raw Counts'!W19*$E19</f>
        <v>0</v>
      </c>
      <c r="X19" s="58">
        <f>'Raw Counts'!X19*$E19</f>
        <v>0</v>
      </c>
      <c r="Y19" s="58">
        <f>'Raw Counts'!Y19*$E19</f>
        <v>0</v>
      </c>
      <c r="Z19" s="58">
        <f>'Raw Counts'!Z19*$E19</f>
        <v>0</v>
      </c>
      <c r="AA19" s="58">
        <f>'Raw Counts'!AA19*$E19</f>
        <v>3</v>
      </c>
      <c r="AB19" s="58">
        <f>'Raw Counts'!AB19*$E19</f>
        <v>1</v>
      </c>
      <c r="AC19" s="58">
        <f>'Raw Counts'!AC19*$E19</f>
        <v>0</v>
      </c>
      <c r="AD19" s="58">
        <f>'Raw Counts'!AD19*$E19</f>
        <v>118</v>
      </c>
      <c r="AE19" s="58">
        <f>'Raw Counts'!AE19*$E19</f>
        <v>7</v>
      </c>
      <c r="AF19" s="58">
        <f>'Raw Counts'!AF19*$E19</f>
        <v>148</v>
      </c>
      <c r="AG19" s="58">
        <f>'Raw Counts'!AG19*$E19</f>
        <v>65</v>
      </c>
      <c r="AH19" s="58">
        <f>'Raw Counts'!AH19*$E19</f>
        <v>4</v>
      </c>
      <c r="AI19" s="58">
        <f>'Raw Counts'!AI19*$E19</f>
        <v>0</v>
      </c>
      <c r="AJ19" s="58">
        <f>'Raw Counts'!AJ19*$E19</f>
        <v>0</v>
      </c>
      <c r="AK19" s="58">
        <f>'Raw Counts'!AK19*$E19</f>
        <v>0</v>
      </c>
      <c r="AL19" s="58">
        <f>'Raw Counts'!AL19*$E19</f>
        <v>0</v>
      </c>
      <c r="AM19" s="58">
        <f>'Raw Counts'!AM19*$E19</f>
        <v>0</v>
      </c>
      <c r="AN19" s="58">
        <f>'Raw Counts'!AN19*$E19</f>
        <v>0</v>
      </c>
      <c r="AO19" s="58">
        <f>'Raw Counts'!AO19*$E19</f>
        <v>0</v>
      </c>
      <c r="AP19" s="58">
        <f>'Raw Counts'!AP19*$E19</f>
        <v>0</v>
      </c>
      <c r="AQ19" s="58">
        <f>'Raw Counts'!AQ19*$E19</f>
        <v>0</v>
      </c>
      <c r="AR19" s="58">
        <f>'Raw Counts'!AR19*$E19</f>
        <v>0</v>
      </c>
      <c r="AS19" s="21"/>
    </row>
    <row r="20" spans="1:45" x14ac:dyDescent="0.3">
      <c r="A20" s="2">
        <v>40774</v>
      </c>
      <c r="B20" s="1" t="s">
        <v>38</v>
      </c>
      <c r="C20" s="12" t="s">
        <v>34</v>
      </c>
      <c r="D20" s="10">
        <v>0</v>
      </c>
      <c r="E20" s="56">
        <f t="shared" si="0"/>
        <v>1</v>
      </c>
      <c r="F20" s="58">
        <f>'Raw Counts'!F20*$E20</f>
        <v>0</v>
      </c>
      <c r="G20" s="58">
        <f>'Raw Counts'!G20*$E20</f>
        <v>0</v>
      </c>
      <c r="H20" s="58">
        <f>'Raw Counts'!H20*$E20</f>
        <v>0</v>
      </c>
      <c r="I20" s="58">
        <f>'Raw Counts'!I20*$E20</f>
        <v>0</v>
      </c>
      <c r="J20" s="58">
        <f>'Raw Counts'!J20*$E20</f>
        <v>0</v>
      </c>
      <c r="K20" s="58">
        <f>'Raw Counts'!K20*$E20</f>
        <v>0</v>
      </c>
      <c r="L20" s="58">
        <f>'Raw Counts'!L20*$E20</f>
        <v>0</v>
      </c>
      <c r="M20" s="58">
        <f>'Raw Counts'!M20*$E20</f>
        <v>0</v>
      </c>
      <c r="N20" s="58">
        <f>'Raw Counts'!N20*$E20</f>
        <v>0</v>
      </c>
      <c r="O20" s="58">
        <f>'Raw Counts'!O20*$E20</f>
        <v>0</v>
      </c>
      <c r="P20" s="58">
        <f>'Raw Counts'!P20*$E20</f>
        <v>0</v>
      </c>
      <c r="Q20" s="58">
        <f>'Raw Counts'!Q20*$E20</f>
        <v>0</v>
      </c>
      <c r="R20" s="58">
        <f>'Raw Counts'!R20*$E20</f>
        <v>0</v>
      </c>
      <c r="S20" s="58">
        <f>'Raw Counts'!S20*$E20</f>
        <v>0</v>
      </c>
      <c r="T20" s="58">
        <f>'Raw Counts'!T20*$E20</f>
        <v>0</v>
      </c>
      <c r="U20" s="58">
        <f>'Raw Counts'!U20*$E20</f>
        <v>0</v>
      </c>
      <c r="V20" s="58">
        <f>'Raw Counts'!V20*$E20</f>
        <v>0</v>
      </c>
      <c r="W20" s="58">
        <f>'Raw Counts'!W20*$E20</f>
        <v>0</v>
      </c>
      <c r="X20" s="58">
        <f>'Raw Counts'!X20*$E20</f>
        <v>0</v>
      </c>
      <c r="Y20" s="58">
        <f>'Raw Counts'!Y20*$E20</f>
        <v>0</v>
      </c>
      <c r="Z20" s="58">
        <f>'Raw Counts'!Z20*$E20</f>
        <v>0</v>
      </c>
      <c r="AA20" s="58">
        <f>'Raw Counts'!AA20*$E20</f>
        <v>0</v>
      </c>
      <c r="AB20" s="58">
        <f>'Raw Counts'!AB20*$E20</f>
        <v>0</v>
      </c>
      <c r="AC20" s="58">
        <f>'Raw Counts'!AC20*$E20</f>
        <v>0</v>
      </c>
      <c r="AD20" s="58">
        <f>'Raw Counts'!AD20*$E20</f>
        <v>58</v>
      </c>
      <c r="AE20" s="58">
        <f>'Raw Counts'!AE20*$E20</f>
        <v>0</v>
      </c>
      <c r="AF20" s="58">
        <f>'Raw Counts'!AF20*$E20</f>
        <v>138</v>
      </c>
      <c r="AG20" s="58">
        <f>'Raw Counts'!AG20*$E20</f>
        <v>17</v>
      </c>
      <c r="AH20" s="58">
        <f>'Raw Counts'!AH20*$E20</f>
        <v>0</v>
      </c>
      <c r="AI20" s="58">
        <f>'Raw Counts'!AI20*$E20</f>
        <v>0</v>
      </c>
      <c r="AJ20" s="58">
        <f>'Raw Counts'!AJ20*$E20</f>
        <v>0</v>
      </c>
      <c r="AK20" s="58">
        <f>'Raw Counts'!AK20*$E20</f>
        <v>0</v>
      </c>
      <c r="AL20" s="58">
        <f>'Raw Counts'!AL20*$E20</f>
        <v>0</v>
      </c>
      <c r="AM20" s="58">
        <f>'Raw Counts'!AM20*$E20</f>
        <v>0</v>
      </c>
      <c r="AN20" s="58">
        <f>'Raw Counts'!AN20*$E20</f>
        <v>0</v>
      </c>
      <c r="AO20" s="58">
        <f>'Raw Counts'!AO20*$E20</f>
        <v>0</v>
      </c>
      <c r="AP20" s="58">
        <f>'Raw Counts'!AP20*$E20</f>
        <v>0</v>
      </c>
      <c r="AQ20" s="58">
        <f>'Raw Counts'!AQ20*$E20</f>
        <v>0</v>
      </c>
      <c r="AR20" s="58">
        <f>'Raw Counts'!AR20*$E20</f>
        <v>0</v>
      </c>
      <c r="AS20" s="21"/>
    </row>
    <row r="21" spans="1:45" x14ac:dyDescent="0.3">
      <c r="A21" s="2">
        <v>40774</v>
      </c>
      <c r="B21" s="1" t="s">
        <v>38</v>
      </c>
      <c r="C21" s="12" t="s">
        <v>35</v>
      </c>
      <c r="D21" s="10">
        <v>0</v>
      </c>
      <c r="E21" s="56">
        <f t="shared" si="0"/>
        <v>1</v>
      </c>
      <c r="F21" s="58">
        <f>'Raw Counts'!F21*$E21</f>
        <v>0</v>
      </c>
      <c r="G21" s="58">
        <f>'Raw Counts'!G21*$E21</f>
        <v>0</v>
      </c>
      <c r="H21" s="58">
        <f>'Raw Counts'!H21*$E21</f>
        <v>0</v>
      </c>
      <c r="I21" s="58">
        <f>'Raw Counts'!I21*$E21</f>
        <v>0</v>
      </c>
      <c r="J21" s="58">
        <f>'Raw Counts'!J21*$E21</f>
        <v>0</v>
      </c>
      <c r="K21" s="58">
        <f>'Raw Counts'!K21*$E21</f>
        <v>0</v>
      </c>
      <c r="L21" s="58">
        <f>'Raw Counts'!L21*$E21</f>
        <v>0</v>
      </c>
      <c r="M21" s="58">
        <f>'Raw Counts'!M21*$E21</f>
        <v>0</v>
      </c>
      <c r="N21" s="58">
        <f>'Raw Counts'!N21*$E21</f>
        <v>0</v>
      </c>
      <c r="O21" s="58">
        <f>'Raw Counts'!O21*$E21</f>
        <v>0</v>
      </c>
      <c r="P21" s="58">
        <f>'Raw Counts'!P21*$E21</f>
        <v>0</v>
      </c>
      <c r="Q21" s="58">
        <f>'Raw Counts'!Q21*$E21</f>
        <v>0</v>
      </c>
      <c r="R21" s="58">
        <f>'Raw Counts'!R21*$E21</f>
        <v>0</v>
      </c>
      <c r="S21" s="58">
        <f>'Raw Counts'!S21*$E21</f>
        <v>0</v>
      </c>
      <c r="T21" s="58">
        <f>'Raw Counts'!T21*$E21</f>
        <v>0</v>
      </c>
      <c r="U21" s="58">
        <f>'Raw Counts'!U21*$E21</f>
        <v>0</v>
      </c>
      <c r="V21" s="58">
        <f>'Raw Counts'!V21*$E21</f>
        <v>0</v>
      </c>
      <c r="W21" s="58">
        <f>'Raw Counts'!W21*$E21</f>
        <v>0</v>
      </c>
      <c r="X21" s="58">
        <f>'Raw Counts'!X21*$E21</f>
        <v>0</v>
      </c>
      <c r="Y21" s="58">
        <f>'Raw Counts'!Y21*$E21</f>
        <v>0</v>
      </c>
      <c r="Z21" s="58">
        <f>'Raw Counts'!Z21*$E21</f>
        <v>0</v>
      </c>
      <c r="AA21" s="58">
        <f>'Raw Counts'!AA21*$E21</f>
        <v>0</v>
      </c>
      <c r="AB21" s="58">
        <f>'Raw Counts'!AB21*$E21</f>
        <v>0</v>
      </c>
      <c r="AC21" s="58">
        <f>'Raw Counts'!AC21*$E21</f>
        <v>0</v>
      </c>
      <c r="AD21" s="58">
        <f>'Raw Counts'!AD21*$E21</f>
        <v>34</v>
      </c>
      <c r="AE21" s="58">
        <f>'Raw Counts'!AE21*$E21</f>
        <v>0</v>
      </c>
      <c r="AF21" s="58">
        <f>'Raw Counts'!AF21*$E21</f>
        <v>155</v>
      </c>
      <c r="AG21" s="58">
        <f>'Raw Counts'!AG21*$E21</f>
        <v>13</v>
      </c>
      <c r="AH21" s="58">
        <f>'Raw Counts'!AH21*$E21</f>
        <v>0</v>
      </c>
      <c r="AI21" s="58">
        <f>'Raw Counts'!AI21*$E21</f>
        <v>0</v>
      </c>
      <c r="AJ21" s="58">
        <f>'Raw Counts'!AJ21*$E21</f>
        <v>0</v>
      </c>
      <c r="AK21" s="58">
        <f>'Raw Counts'!AK21*$E21</f>
        <v>0</v>
      </c>
      <c r="AL21" s="58">
        <f>'Raw Counts'!AL21*$E21</f>
        <v>0</v>
      </c>
      <c r="AM21" s="58">
        <f>'Raw Counts'!AM21*$E21</f>
        <v>0</v>
      </c>
      <c r="AN21" s="58">
        <f>'Raw Counts'!AN21*$E21</f>
        <v>0</v>
      </c>
      <c r="AO21" s="58">
        <f>'Raw Counts'!AO21*$E21</f>
        <v>0</v>
      </c>
      <c r="AP21" s="58">
        <f>'Raw Counts'!AP21*$E21</f>
        <v>0</v>
      </c>
      <c r="AQ21" s="58">
        <f>'Raw Counts'!AQ21*$E21</f>
        <v>0</v>
      </c>
      <c r="AR21" s="58">
        <f>'Raw Counts'!AR21*$E21</f>
        <v>0</v>
      </c>
      <c r="AS21" s="21"/>
    </row>
    <row r="22" spans="1:45" s="11" customFormat="1" x14ac:dyDescent="0.3">
      <c r="A22" s="9">
        <v>40774</v>
      </c>
      <c r="B22" s="10" t="s">
        <v>38</v>
      </c>
      <c r="C22" s="12" t="s">
        <v>36</v>
      </c>
      <c r="D22" s="10">
        <v>0</v>
      </c>
      <c r="E22" s="56">
        <f t="shared" si="0"/>
        <v>1</v>
      </c>
      <c r="F22" s="58">
        <f>'Raw Counts'!F22*$E22</f>
        <v>24</v>
      </c>
      <c r="G22" s="58">
        <f>'Raw Counts'!G22*$E22</f>
        <v>0</v>
      </c>
      <c r="H22" s="58">
        <f>'Raw Counts'!H22*$E22</f>
        <v>0</v>
      </c>
      <c r="I22" s="58">
        <f>'Raw Counts'!I22*$E22</f>
        <v>0</v>
      </c>
      <c r="J22" s="58">
        <f>'Raw Counts'!J22*$E22</f>
        <v>0</v>
      </c>
      <c r="K22" s="58">
        <f>'Raw Counts'!K22*$E22</f>
        <v>0</v>
      </c>
      <c r="L22" s="58">
        <f>'Raw Counts'!L22*$E22</f>
        <v>0</v>
      </c>
      <c r="M22" s="58">
        <f>'Raw Counts'!M22*$E22</f>
        <v>0</v>
      </c>
      <c r="N22" s="58">
        <f>'Raw Counts'!N22*$E22</f>
        <v>0</v>
      </c>
      <c r="O22" s="58">
        <f>'Raw Counts'!O22*$E22</f>
        <v>0</v>
      </c>
      <c r="P22" s="58">
        <f>'Raw Counts'!P22*$E22</f>
        <v>0</v>
      </c>
      <c r="Q22" s="58">
        <f>'Raw Counts'!Q22*$E22</f>
        <v>0</v>
      </c>
      <c r="R22" s="58">
        <f>'Raw Counts'!R22*$E22</f>
        <v>3</v>
      </c>
      <c r="S22" s="58">
        <f>'Raw Counts'!S22*$E22</f>
        <v>0</v>
      </c>
      <c r="T22" s="58">
        <f>'Raw Counts'!T22*$E22</f>
        <v>0</v>
      </c>
      <c r="U22" s="58">
        <f>'Raw Counts'!U22*$E22</f>
        <v>0</v>
      </c>
      <c r="V22" s="58">
        <f>'Raw Counts'!V22*$E22</f>
        <v>0</v>
      </c>
      <c r="W22" s="58">
        <f>'Raw Counts'!W22*$E22</f>
        <v>0</v>
      </c>
      <c r="X22" s="58">
        <f>'Raw Counts'!X22*$E22</f>
        <v>0</v>
      </c>
      <c r="Y22" s="58">
        <f>'Raw Counts'!Y22*$E22</f>
        <v>0</v>
      </c>
      <c r="Z22" s="58">
        <f>'Raw Counts'!Z22*$E22</f>
        <v>0</v>
      </c>
      <c r="AA22" s="58">
        <f>'Raw Counts'!AA22*$E22</f>
        <v>0</v>
      </c>
      <c r="AB22" s="58">
        <f>'Raw Counts'!AB22*$E22</f>
        <v>0</v>
      </c>
      <c r="AC22" s="58">
        <f>'Raw Counts'!AC22*$E22</f>
        <v>0</v>
      </c>
      <c r="AD22" s="58">
        <f>'Raw Counts'!AD22*$E22</f>
        <v>38</v>
      </c>
      <c r="AE22" s="58">
        <f>'Raw Counts'!AE22*$E22</f>
        <v>1</v>
      </c>
      <c r="AF22" s="58">
        <f>'Raw Counts'!AF22*$E22</f>
        <v>48</v>
      </c>
      <c r="AG22" s="58">
        <f>'Raw Counts'!AG22*$E22</f>
        <v>8</v>
      </c>
      <c r="AH22" s="58">
        <f>'Raw Counts'!AH22*$E22</f>
        <v>0</v>
      </c>
      <c r="AI22" s="58">
        <f>'Raw Counts'!AI22*$E22</f>
        <v>0</v>
      </c>
      <c r="AJ22" s="58">
        <f>'Raw Counts'!AJ22*$E22</f>
        <v>0</v>
      </c>
      <c r="AK22" s="58">
        <f>'Raw Counts'!AK22*$E22</f>
        <v>0</v>
      </c>
      <c r="AL22" s="58">
        <f>'Raw Counts'!AL22*$E22</f>
        <v>0</v>
      </c>
      <c r="AM22" s="58">
        <f>'Raw Counts'!AM22*$E22</f>
        <v>96</v>
      </c>
      <c r="AN22" s="58">
        <f>'Raw Counts'!AN22*$E22</f>
        <v>16</v>
      </c>
      <c r="AO22" s="58">
        <f>'Raw Counts'!AO22*$E22</f>
        <v>0</v>
      </c>
      <c r="AP22" s="58">
        <f>'Raw Counts'!AP22*$E22</f>
        <v>0</v>
      </c>
      <c r="AQ22" s="58">
        <f>'Raw Counts'!AQ22*$E22</f>
        <v>0</v>
      </c>
      <c r="AR22" s="58">
        <f>'Raw Counts'!AR22*$E22</f>
        <v>0</v>
      </c>
      <c r="AS22" s="21"/>
    </row>
    <row r="23" spans="1:45" s="8" customFormat="1" ht="15" thickBot="1" x14ac:dyDescent="0.35">
      <c r="A23" s="6">
        <v>40774</v>
      </c>
      <c r="B23" s="7" t="s">
        <v>38</v>
      </c>
      <c r="C23" s="14" t="s">
        <v>37</v>
      </c>
      <c r="D23" s="7">
        <v>5</v>
      </c>
      <c r="E23" s="51">
        <f t="shared" si="0"/>
        <v>1.0120481927710843</v>
      </c>
      <c r="F23" s="60">
        <f>'Raw Counts'!F23*$E23</f>
        <v>0</v>
      </c>
      <c r="G23" s="60">
        <f>'Raw Counts'!G23*$E23</f>
        <v>0</v>
      </c>
      <c r="H23" s="60">
        <f>'Raw Counts'!H23*$E23</f>
        <v>0</v>
      </c>
      <c r="I23" s="60">
        <f>'Raw Counts'!I23*$E23</f>
        <v>0</v>
      </c>
      <c r="J23" s="60">
        <f>'Raw Counts'!J23*$E23</f>
        <v>0</v>
      </c>
      <c r="K23" s="60">
        <f>'Raw Counts'!K23*$E23</f>
        <v>0</v>
      </c>
      <c r="L23" s="60">
        <f>'Raw Counts'!L23*$E23</f>
        <v>0</v>
      </c>
      <c r="M23" s="60">
        <f>'Raw Counts'!M23*$E23</f>
        <v>0</v>
      </c>
      <c r="N23" s="60">
        <f>'Raw Counts'!N23*$E23</f>
        <v>0</v>
      </c>
      <c r="O23" s="60">
        <f>'Raw Counts'!O23*$E23</f>
        <v>0</v>
      </c>
      <c r="P23" s="60">
        <f>'Raw Counts'!P23*$E23</f>
        <v>0</v>
      </c>
      <c r="Q23" s="60">
        <f>'Raw Counts'!Q23*$E23</f>
        <v>0</v>
      </c>
      <c r="R23" s="60">
        <f>'Raw Counts'!R23*$E23</f>
        <v>0</v>
      </c>
      <c r="S23" s="60">
        <f>'Raw Counts'!S23*$E23</f>
        <v>0</v>
      </c>
      <c r="T23" s="60">
        <f>'Raw Counts'!T23*$E23</f>
        <v>0</v>
      </c>
      <c r="U23" s="60">
        <f>'Raw Counts'!U23*$E23</f>
        <v>0</v>
      </c>
      <c r="V23" s="60">
        <f>'Raw Counts'!V23*$E23</f>
        <v>0</v>
      </c>
      <c r="W23" s="60">
        <f>'Raw Counts'!W23*$E23</f>
        <v>0</v>
      </c>
      <c r="X23" s="60">
        <f>'Raw Counts'!X23*$E23</f>
        <v>0</v>
      </c>
      <c r="Y23" s="60">
        <f>'Raw Counts'!Y23*$E23</f>
        <v>0</v>
      </c>
      <c r="Z23" s="60">
        <f>'Raw Counts'!Z23*$E23</f>
        <v>0</v>
      </c>
      <c r="AA23" s="60">
        <f>'Raw Counts'!AA23*$E23</f>
        <v>0</v>
      </c>
      <c r="AB23" s="60">
        <f>'Raw Counts'!AB23*$E23</f>
        <v>0</v>
      </c>
      <c r="AC23" s="60">
        <f>'Raw Counts'!AC23*$E23</f>
        <v>0</v>
      </c>
      <c r="AD23" s="60">
        <f>'Raw Counts'!AD23*$E23</f>
        <v>32.385542168674696</v>
      </c>
      <c r="AE23" s="60">
        <f>'Raw Counts'!AE23*$E23</f>
        <v>0</v>
      </c>
      <c r="AF23" s="60">
        <f>'Raw Counts'!AF23*$E23</f>
        <v>102.21686746987952</v>
      </c>
      <c r="AG23" s="60">
        <f>'Raw Counts'!AG23*$E23</f>
        <v>3.0361445783132526</v>
      </c>
      <c r="AH23" s="60">
        <f>'Raw Counts'!AH23*$E23</f>
        <v>0</v>
      </c>
      <c r="AI23" s="60">
        <f>'Raw Counts'!AI23*$E23</f>
        <v>0</v>
      </c>
      <c r="AJ23" s="60">
        <f>'Raw Counts'!AJ23*$E23</f>
        <v>0</v>
      </c>
      <c r="AK23" s="60">
        <f>'Raw Counts'!AK23*$E23</f>
        <v>0</v>
      </c>
      <c r="AL23" s="60">
        <f>'Raw Counts'!AL23*$E23</f>
        <v>0</v>
      </c>
      <c r="AM23" s="60">
        <f>'Raw Counts'!AM23*$E23</f>
        <v>0</v>
      </c>
      <c r="AN23" s="60">
        <f>'Raw Counts'!AN23*$E23</f>
        <v>0</v>
      </c>
      <c r="AO23" s="60">
        <f>'Raw Counts'!AO23*$E23</f>
        <v>0</v>
      </c>
      <c r="AP23" s="60">
        <f>'Raw Counts'!AP23*$E23</f>
        <v>0</v>
      </c>
      <c r="AQ23" s="60">
        <f>'Raw Counts'!AQ23*$E23</f>
        <v>0</v>
      </c>
      <c r="AR23" s="60">
        <f>'Raw Counts'!AR23*$E23</f>
        <v>0</v>
      </c>
      <c r="AS23" s="23"/>
    </row>
    <row r="24" spans="1:45" x14ac:dyDescent="0.3">
      <c r="A24" s="2">
        <v>40775</v>
      </c>
      <c r="B24" s="1" t="s">
        <v>32</v>
      </c>
      <c r="C24" s="12" t="s">
        <v>33</v>
      </c>
      <c r="D24" s="10">
        <v>3</v>
      </c>
      <c r="E24" s="56">
        <f t="shared" si="0"/>
        <v>1.0071942446043165</v>
      </c>
      <c r="F24" s="58">
        <f>'Raw Counts'!F24*$E24</f>
        <v>0</v>
      </c>
      <c r="G24" s="58">
        <f>'Raw Counts'!G24*$E24</f>
        <v>0</v>
      </c>
      <c r="H24" s="58">
        <f>'Raw Counts'!H24*$E24</f>
        <v>0</v>
      </c>
      <c r="I24" s="58">
        <f>'Raw Counts'!I24*$E24</f>
        <v>0</v>
      </c>
      <c r="J24" s="58">
        <f>'Raw Counts'!J24*$E24</f>
        <v>0</v>
      </c>
      <c r="K24" s="58">
        <f>'Raw Counts'!K24*$E24</f>
        <v>0</v>
      </c>
      <c r="L24" s="58">
        <f>'Raw Counts'!L24*$E24</f>
        <v>0</v>
      </c>
      <c r="M24" s="58">
        <f>'Raw Counts'!M24*$E24</f>
        <v>0</v>
      </c>
      <c r="N24" s="58">
        <f>'Raw Counts'!N24*$E24</f>
        <v>0</v>
      </c>
      <c r="O24" s="58">
        <f>'Raw Counts'!O24*$E24</f>
        <v>0</v>
      </c>
      <c r="P24" s="58">
        <f>'Raw Counts'!P24*$E24</f>
        <v>0</v>
      </c>
      <c r="Q24" s="58">
        <f>'Raw Counts'!Q24*$E24</f>
        <v>0</v>
      </c>
      <c r="R24" s="58">
        <f>'Raw Counts'!R24*$E24</f>
        <v>0</v>
      </c>
      <c r="S24" s="58">
        <f>'Raw Counts'!S24*$E24</f>
        <v>0</v>
      </c>
      <c r="T24" s="58">
        <f>'Raw Counts'!T24*$E24</f>
        <v>0</v>
      </c>
      <c r="U24" s="58">
        <f>'Raw Counts'!U24*$E24</f>
        <v>1.0071942446043165</v>
      </c>
      <c r="V24" s="58">
        <f>'Raw Counts'!V24*$E24</f>
        <v>0</v>
      </c>
      <c r="W24" s="58">
        <f>'Raw Counts'!W24*$E24</f>
        <v>0</v>
      </c>
      <c r="X24" s="58">
        <f>'Raw Counts'!X24*$E24</f>
        <v>0</v>
      </c>
      <c r="Y24" s="58">
        <f>'Raw Counts'!Y24*$E24</f>
        <v>0</v>
      </c>
      <c r="Z24" s="58">
        <f>'Raw Counts'!Z24*$E24</f>
        <v>0</v>
      </c>
      <c r="AA24" s="58">
        <f>'Raw Counts'!AA24*$E24</f>
        <v>0</v>
      </c>
      <c r="AB24" s="58">
        <f>'Raw Counts'!AB24*$E24</f>
        <v>0</v>
      </c>
      <c r="AC24" s="58">
        <f>'Raw Counts'!AC24*$E24</f>
        <v>0</v>
      </c>
      <c r="AD24" s="58">
        <f>'Raw Counts'!AD24*$E24</f>
        <v>242.73381294964028</v>
      </c>
      <c r="AE24" s="58">
        <f>'Raw Counts'!AE24*$E24</f>
        <v>6.043165467625899</v>
      </c>
      <c r="AF24" s="58">
        <f>'Raw Counts'!AF24*$E24</f>
        <v>286.0431654676259</v>
      </c>
      <c r="AG24" s="58">
        <f>'Raw Counts'!AG24*$E24</f>
        <v>92.661870503597115</v>
      </c>
      <c r="AH24" s="58">
        <f>'Raw Counts'!AH24*$E24</f>
        <v>30.215827338129493</v>
      </c>
      <c r="AI24" s="58">
        <f>'Raw Counts'!AI24*$E24</f>
        <v>0</v>
      </c>
      <c r="AJ24" s="58">
        <f>'Raw Counts'!AJ24*$E24</f>
        <v>0</v>
      </c>
      <c r="AK24" s="58">
        <f>'Raw Counts'!AK24*$E24</f>
        <v>0</v>
      </c>
      <c r="AL24" s="58">
        <f>'Raw Counts'!AL24*$E24</f>
        <v>0</v>
      </c>
      <c r="AM24" s="58">
        <f>'Raw Counts'!AM24*$E24</f>
        <v>0</v>
      </c>
      <c r="AN24" s="58">
        <f>'Raw Counts'!AN24*$E24</f>
        <v>0</v>
      </c>
      <c r="AO24" s="58">
        <f>'Raw Counts'!AO24*$E24</f>
        <v>0</v>
      </c>
      <c r="AP24" s="58">
        <f>'Raw Counts'!AP24*$E24</f>
        <v>0</v>
      </c>
      <c r="AQ24" s="58">
        <f>'Raw Counts'!AQ24*$E24</f>
        <v>0</v>
      </c>
      <c r="AR24" s="58">
        <f>'Raw Counts'!AR24*$E24</f>
        <v>0</v>
      </c>
      <c r="AS24" s="21"/>
    </row>
    <row r="25" spans="1:45" x14ac:dyDescent="0.3">
      <c r="A25" s="2">
        <v>40775</v>
      </c>
      <c r="B25" s="1" t="s">
        <v>32</v>
      </c>
      <c r="C25" s="12" t="s">
        <v>34</v>
      </c>
      <c r="D25" s="10">
        <v>0</v>
      </c>
      <c r="E25" s="56">
        <f t="shared" si="0"/>
        <v>1</v>
      </c>
      <c r="F25" s="58">
        <f>'Raw Counts'!F25*$E25</f>
        <v>0</v>
      </c>
      <c r="G25" s="58">
        <f>'Raw Counts'!G25*$E25</f>
        <v>0</v>
      </c>
      <c r="H25" s="58">
        <f>'Raw Counts'!H25*$E25</f>
        <v>0</v>
      </c>
      <c r="I25" s="58">
        <f>'Raw Counts'!I25*$E25</f>
        <v>0</v>
      </c>
      <c r="J25" s="58">
        <f>'Raw Counts'!J25*$E25</f>
        <v>0</v>
      </c>
      <c r="K25" s="58">
        <f>'Raw Counts'!K25*$E25</f>
        <v>0</v>
      </c>
      <c r="L25" s="58">
        <f>'Raw Counts'!L25*$E25</f>
        <v>0</v>
      </c>
      <c r="M25" s="58">
        <f>'Raw Counts'!M25*$E25</f>
        <v>0</v>
      </c>
      <c r="N25" s="58">
        <f>'Raw Counts'!N25*$E25</f>
        <v>0</v>
      </c>
      <c r="O25" s="58">
        <f>'Raw Counts'!O25*$E25</f>
        <v>0</v>
      </c>
      <c r="P25" s="58">
        <f>'Raw Counts'!P25*$E25</f>
        <v>0</v>
      </c>
      <c r="Q25" s="58">
        <f>'Raw Counts'!Q25*$E25</f>
        <v>0</v>
      </c>
      <c r="R25" s="58">
        <f>'Raw Counts'!R25*$E25</f>
        <v>0</v>
      </c>
      <c r="S25" s="58">
        <f>'Raw Counts'!S25*$E25</f>
        <v>0</v>
      </c>
      <c r="T25" s="58">
        <f>'Raw Counts'!T25*$E25</f>
        <v>0</v>
      </c>
      <c r="U25" s="58">
        <f>'Raw Counts'!U25*$E25</f>
        <v>0</v>
      </c>
      <c r="V25" s="58">
        <f>'Raw Counts'!V25*$E25</f>
        <v>0</v>
      </c>
      <c r="W25" s="58">
        <f>'Raw Counts'!W25*$E25</f>
        <v>0</v>
      </c>
      <c r="X25" s="58">
        <f>'Raw Counts'!X25*$E25</f>
        <v>0</v>
      </c>
      <c r="Y25" s="58">
        <f>'Raw Counts'!Y25*$E25</f>
        <v>0</v>
      </c>
      <c r="Z25" s="58">
        <f>'Raw Counts'!Z25*$E25</f>
        <v>0</v>
      </c>
      <c r="AA25" s="58">
        <f>'Raw Counts'!AA25*$E25</f>
        <v>0</v>
      </c>
      <c r="AB25" s="58">
        <f>'Raw Counts'!AB25*$E25</f>
        <v>0</v>
      </c>
      <c r="AC25" s="58">
        <f>'Raw Counts'!AC25*$E25</f>
        <v>0</v>
      </c>
      <c r="AD25" s="58">
        <f>'Raw Counts'!AD25*$E25</f>
        <v>270</v>
      </c>
      <c r="AE25" s="58">
        <f>'Raw Counts'!AE25*$E25</f>
        <v>1</v>
      </c>
      <c r="AF25" s="58">
        <f>'Raw Counts'!AF25*$E25</f>
        <v>343</v>
      </c>
      <c r="AG25" s="58">
        <f>'Raw Counts'!AG25*$E25</f>
        <v>69</v>
      </c>
      <c r="AH25" s="58">
        <f>'Raw Counts'!AH25*$E25</f>
        <v>14</v>
      </c>
      <c r="AI25" s="58">
        <f>'Raw Counts'!AI25*$E25</f>
        <v>0</v>
      </c>
      <c r="AJ25" s="58">
        <f>'Raw Counts'!AJ25*$E25</f>
        <v>0</v>
      </c>
      <c r="AK25" s="58">
        <f>'Raw Counts'!AK25*$E25</f>
        <v>0</v>
      </c>
      <c r="AL25" s="58">
        <f>'Raw Counts'!AL25*$E25</f>
        <v>0</v>
      </c>
      <c r="AM25" s="58">
        <f>'Raw Counts'!AM25*$E25</f>
        <v>0</v>
      </c>
      <c r="AN25" s="58">
        <f>'Raw Counts'!AN25*$E25</f>
        <v>0</v>
      </c>
      <c r="AO25" s="58">
        <f>'Raw Counts'!AO25*$E25</f>
        <v>0</v>
      </c>
      <c r="AP25" s="58">
        <f>'Raw Counts'!AP25*$E25</f>
        <v>0</v>
      </c>
      <c r="AQ25" s="58">
        <f>'Raw Counts'!AQ25*$E25</f>
        <v>0</v>
      </c>
      <c r="AR25" s="58">
        <f>'Raw Counts'!AR25*$E25</f>
        <v>0</v>
      </c>
      <c r="AS25" s="21"/>
    </row>
    <row r="26" spans="1:45" x14ac:dyDescent="0.3">
      <c r="A26" s="2">
        <v>40775</v>
      </c>
      <c r="B26" s="1" t="s">
        <v>32</v>
      </c>
      <c r="C26" s="12" t="s">
        <v>35</v>
      </c>
      <c r="D26" s="10">
        <v>0</v>
      </c>
      <c r="E26" s="56">
        <f t="shared" si="0"/>
        <v>1</v>
      </c>
      <c r="F26" s="58">
        <f>'Raw Counts'!F26*$E26</f>
        <v>0</v>
      </c>
      <c r="G26" s="58">
        <f>'Raw Counts'!G26*$E26</f>
        <v>0</v>
      </c>
      <c r="H26" s="58">
        <f>'Raw Counts'!H26*$E26</f>
        <v>0</v>
      </c>
      <c r="I26" s="58">
        <f>'Raw Counts'!I26*$E26</f>
        <v>0</v>
      </c>
      <c r="J26" s="58">
        <f>'Raw Counts'!J26*$E26</f>
        <v>0</v>
      </c>
      <c r="K26" s="58">
        <f>'Raw Counts'!K26*$E26</f>
        <v>0</v>
      </c>
      <c r="L26" s="58">
        <f>'Raw Counts'!L26*$E26</f>
        <v>0</v>
      </c>
      <c r="M26" s="58">
        <f>'Raw Counts'!M26*$E26</f>
        <v>0</v>
      </c>
      <c r="N26" s="58">
        <f>'Raw Counts'!N26*$E26</f>
        <v>0</v>
      </c>
      <c r="O26" s="58">
        <f>'Raw Counts'!O26*$E26</f>
        <v>0</v>
      </c>
      <c r="P26" s="58">
        <f>'Raw Counts'!P26*$E26</f>
        <v>0</v>
      </c>
      <c r="Q26" s="58">
        <f>'Raw Counts'!Q26*$E26</f>
        <v>0</v>
      </c>
      <c r="R26" s="58">
        <f>'Raw Counts'!R26*$E26</f>
        <v>0</v>
      </c>
      <c r="S26" s="58">
        <f>'Raw Counts'!S26*$E26</f>
        <v>0</v>
      </c>
      <c r="T26" s="58">
        <f>'Raw Counts'!T26*$E26</f>
        <v>0</v>
      </c>
      <c r="U26" s="58">
        <f>'Raw Counts'!U26*$E26</f>
        <v>0</v>
      </c>
      <c r="V26" s="58">
        <f>'Raw Counts'!V26*$E26</f>
        <v>0</v>
      </c>
      <c r="W26" s="58">
        <f>'Raw Counts'!W26*$E26</f>
        <v>0</v>
      </c>
      <c r="X26" s="58">
        <f>'Raw Counts'!X26*$E26</f>
        <v>0</v>
      </c>
      <c r="Y26" s="58">
        <f>'Raw Counts'!Y26*$E26</f>
        <v>0</v>
      </c>
      <c r="Z26" s="58">
        <f>'Raw Counts'!Z26*$E26</f>
        <v>0</v>
      </c>
      <c r="AA26" s="58">
        <f>'Raw Counts'!AA26*$E26</f>
        <v>0</v>
      </c>
      <c r="AB26" s="58">
        <f>'Raw Counts'!AB26*$E26</f>
        <v>0</v>
      </c>
      <c r="AC26" s="58">
        <f>'Raw Counts'!AC26*$E26</f>
        <v>0</v>
      </c>
      <c r="AD26" s="58">
        <f>'Raw Counts'!AD26*$E26</f>
        <v>42</v>
      </c>
      <c r="AE26" s="58">
        <f>'Raw Counts'!AE26*$E26</f>
        <v>0</v>
      </c>
      <c r="AF26" s="58">
        <f>'Raw Counts'!AF26*$E26</f>
        <v>81</v>
      </c>
      <c r="AG26" s="58">
        <f>'Raw Counts'!AG26*$E26</f>
        <v>10</v>
      </c>
      <c r="AH26" s="58">
        <f>'Raw Counts'!AH26*$E26</f>
        <v>3</v>
      </c>
      <c r="AI26" s="58">
        <f>'Raw Counts'!AI26*$E26</f>
        <v>0</v>
      </c>
      <c r="AJ26" s="58">
        <f>'Raw Counts'!AJ26*$E26</f>
        <v>0</v>
      </c>
      <c r="AK26" s="58">
        <f>'Raw Counts'!AK26*$E26</f>
        <v>0</v>
      </c>
      <c r="AL26" s="58">
        <f>'Raw Counts'!AL26*$E26</f>
        <v>0</v>
      </c>
      <c r="AM26" s="58">
        <f>'Raw Counts'!AM26*$E26</f>
        <v>0</v>
      </c>
      <c r="AN26" s="58">
        <f>'Raw Counts'!AN26*$E26</f>
        <v>0</v>
      </c>
      <c r="AO26" s="58">
        <f>'Raw Counts'!AO26*$E26</f>
        <v>0</v>
      </c>
      <c r="AP26" s="58">
        <f>'Raw Counts'!AP26*$E26</f>
        <v>0</v>
      </c>
      <c r="AQ26" s="58">
        <f>'Raw Counts'!AQ26*$E26</f>
        <v>0</v>
      </c>
      <c r="AR26" s="58">
        <f>'Raw Counts'!AR26*$E26</f>
        <v>0</v>
      </c>
      <c r="AS26" s="21"/>
    </row>
    <row r="27" spans="1:45" x14ac:dyDescent="0.3">
      <c r="A27" s="2">
        <v>40775</v>
      </c>
      <c r="B27" s="1" t="s">
        <v>32</v>
      </c>
      <c r="C27" s="12" t="s">
        <v>36</v>
      </c>
      <c r="D27" s="10">
        <v>0</v>
      </c>
      <c r="E27" s="56">
        <f t="shared" si="0"/>
        <v>1</v>
      </c>
      <c r="F27" s="58">
        <f>'Raw Counts'!F27*$E27</f>
        <v>0</v>
      </c>
      <c r="G27" s="58">
        <f>'Raw Counts'!G27*$E27</f>
        <v>0</v>
      </c>
      <c r="H27" s="58">
        <f>'Raw Counts'!H27*$E27</f>
        <v>0</v>
      </c>
      <c r="I27" s="58">
        <f>'Raw Counts'!I27*$E27</f>
        <v>0</v>
      </c>
      <c r="J27" s="58">
        <f>'Raw Counts'!J27*$E27</f>
        <v>0</v>
      </c>
      <c r="K27" s="58">
        <f>'Raw Counts'!K27*$E27</f>
        <v>0</v>
      </c>
      <c r="L27" s="58">
        <f>'Raw Counts'!L27*$E27</f>
        <v>0</v>
      </c>
      <c r="M27" s="58">
        <f>'Raw Counts'!M27*$E27</f>
        <v>0</v>
      </c>
      <c r="N27" s="58">
        <f>'Raw Counts'!N27*$E27</f>
        <v>0</v>
      </c>
      <c r="O27" s="58">
        <f>'Raw Counts'!O27*$E27</f>
        <v>0</v>
      </c>
      <c r="P27" s="58">
        <f>'Raw Counts'!P27*$E27</f>
        <v>0</v>
      </c>
      <c r="Q27" s="58">
        <f>'Raw Counts'!Q27*$E27</f>
        <v>0</v>
      </c>
      <c r="R27" s="58">
        <f>'Raw Counts'!R27*$E27</f>
        <v>4</v>
      </c>
      <c r="S27" s="58">
        <f>'Raw Counts'!S27*$E27</f>
        <v>0</v>
      </c>
      <c r="T27" s="58">
        <f>'Raw Counts'!T27*$E27</f>
        <v>0</v>
      </c>
      <c r="U27" s="58">
        <f>'Raw Counts'!U27*$E27</f>
        <v>4</v>
      </c>
      <c r="V27" s="58">
        <f>'Raw Counts'!V27*$E27</f>
        <v>0</v>
      </c>
      <c r="W27" s="58">
        <f>'Raw Counts'!W27*$E27</f>
        <v>0</v>
      </c>
      <c r="X27" s="58">
        <f>'Raw Counts'!X27*$E27</f>
        <v>0</v>
      </c>
      <c r="Y27" s="58">
        <f>'Raw Counts'!Y27*$E27</f>
        <v>0</v>
      </c>
      <c r="Z27" s="58">
        <f>'Raw Counts'!Z27*$E27</f>
        <v>0</v>
      </c>
      <c r="AA27" s="58">
        <f>'Raw Counts'!AA27*$E27</f>
        <v>1</v>
      </c>
      <c r="AB27" s="58">
        <f>'Raw Counts'!AB27*$E27</f>
        <v>0</v>
      </c>
      <c r="AC27" s="58">
        <f>'Raw Counts'!AC27*$E27</f>
        <v>0</v>
      </c>
      <c r="AD27" s="58">
        <f>'Raw Counts'!AD27*$E27</f>
        <v>106</v>
      </c>
      <c r="AE27" s="58">
        <f>'Raw Counts'!AE27*$E27</f>
        <v>1</v>
      </c>
      <c r="AF27" s="58">
        <f>'Raw Counts'!AF27*$E27</f>
        <v>143</v>
      </c>
      <c r="AG27" s="58">
        <f>'Raw Counts'!AG27*$E27</f>
        <v>86</v>
      </c>
      <c r="AH27" s="58">
        <f>'Raw Counts'!AH27*$E27</f>
        <v>23</v>
      </c>
      <c r="AI27" s="58">
        <f>'Raw Counts'!AI27*$E27</f>
        <v>0</v>
      </c>
      <c r="AJ27" s="58">
        <f>'Raw Counts'!AJ27*$E27</f>
        <v>0</v>
      </c>
      <c r="AK27" s="58">
        <f>'Raw Counts'!AK27*$E27</f>
        <v>0</v>
      </c>
      <c r="AL27" s="58">
        <f>'Raw Counts'!AL27*$E27</f>
        <v>0</v>
      </c>
      <c r="AM27" s="58">
        <f>'Raw Counts'!AM27*$E27</f>
        <v>25</v>
      </c>
      <c r="AN27" s="58">
        <f>'Raw Counts'!AN27*$E27</f>
        <v>4</v>
      </c>
      <c r="AO27" s="58">
        <f>'Raw Counts'!AO27*$E27</f>
        <v>0</v>
      </c>
      <c r="AP27" s="58">
        <f>'Raw Counts'!AP27*$E27</f>
        <v>0</v>
      </c>
      <c r="AQ27" s="58">
        <f>'Raw Counts'!AQ27*$E27</f>
        <v>0</v>
      </c>
      <c r="AR27" s="58">
        <f>'Raw Counts'!AR27*$E27</f>
        <v>0</v>
      </c>
      <c r="AS27" s="21"/>
    </row>
    <row r="28" spans="1:45" s="3" customFormat="1" x14ac:dyDescent="0.3">
      <c r="A28" s="5">
        <v>40775</v>
      </c>
      <c r="B28" s="4" t="s">
        <v>32</v>
      </c>
      <c r="C28" s="13" t="s">
        <v>37</v>
      </c>
      <c r="D28" s="4">
        <v>0</v>
      </c>
      <c r="E28" s="57">
        <f t="shared" si="0"/>
        <v>1</v>
      </c>
      <c r="F28" s="59">
        <f>'Raw Counts'!F28*$E28</f>
        <v>0</v>
      </c>
      <c r="G28" s="59">
        <f>'Raw Counts'!G28*$E28</f>
        <v>0</v>
      </c>
      <c r="H28" s="59">
        <f>'Raw Counts'!H28*$E28</f>
        <v>0</v>
      </c>
      <c r="I28" s="59">
        <f>'Raw Counts'!I28*$E28</f>
        <v>0</v>
      </c>
      <c r="J28" s="59">
        <f>'Raw Counts'!J28*$E28</f>
        <v>0</v>
      </c>
      <c r="K28" s="59">
        <f>'Raw Counts'!K28*$E28</f>
        <v>0</v>
      </c>
      <c r="L28" s="59">
        <f>'Raw Counts'!L28*$E28</f>
        <v>0</v>
      </c>
      <c r="M28" s="59">
        <f>'Raw Counts'!M28*$E28</f>
        <v>0</v>
      </c>
      <c r="N28" s="59">
        <f>'Raw Counts'!N28*$E28</f>
        <v>0</v>
      </c>
      <c r="O28" s="59">
        <f>'Raw Counts'!O28*$E28</f>
        <v>0</v>
      </c>
      <c r="P28" s="59">
        <f>'Raw Counts'!P28*$E28</f>
        <v>0</v>
      </c>
      <c r="Q28" s="59">
        <f>'Raw Counts'!Q28*$E28</f>
        <v>0</v>
      </c>
      <c r="R28" s="59">
        <f>'Raw Counts'!R28*$E28</f>
        <v>0</v>
      </c>
      <c r="S28" s="59">
        <f>'Raw Counts'!S28*$E28</f>
        <v>0</v>
      </c>
      <c r="T28" s="59">
        <f>'Raw Counts'!T28*$E28</f>
        <v>0</v>
      </c>
      <c r="U28" s="59">
        <f>'Raw Counts'!U28*$E28</f>
        <v>0</v>
      </c>
      <c r="V28" s="59">
        <f>'Raw Counts'!V28*$E28</f>
        <v>0</v>
      </c>
      <c r="W28" s="59">
        <f>'Raw Counts'!W28*$E28</f>
        <v>0</v>
      </c>
      <c r="X28" s="59">
        <f>'Raw Counts'!X28*$E28</f>
        <v>0</v>
      </c>
      <c r="Y28" s="59">
        <f>'Raw Counts'!Y28*$E28</f>
        <v>0</v>
      </c>
      <c r="Z28" s="59">
        <f>'Raw Counts'!Z28*$E28</f>
        <v>0</v>
      </c>
      <c r="AA28" s="59">
        <f>'Raw Counts'!AA28*$E28</f>
        <v>0</v>
      </c>
      <c r="AB28" s="59">
        <f>'Raw Counts'!AB28*$E28</f>
        <v>0</v>
      </c>
      <c r="AC28" s="59">
        <f>'Raw Counts'!AC28*$E28</f>
        <v>0</v>
      </c>
      <c r="AD28" s="59">
        <f>'Raw Counts'!AD28*$E28</f>
        <v>39</v>
      </c>
      <c r="AE28" s="59">
        <f>'Raw Counts'!AE28*$E28</f>
        <v>0</v>
      </c>
      <c r="AF28" s="59">
        <f>'Raw Counts'!AF28*$E28</f>
        <v>64</v>
      </c>
      <c r="AG28" s="59">
        <f>'Raw Counts'!AG28*$E28</f>
        <v>8</v>
      </c>
      <c r="AH28" s="59">
        <f>'Raw Counts'!AH28*$E28</f>
        <v>1</v>
      </c>
      <c r="AI28" s="59">
        <f>'Raw Counts'!AI28*$E28</f>
        <v>0</v>
      </c>
      <c r="AJ28" s="59">
        <f>'Raw Counts'!AJ28*$E28</f>
        <v>0</v>
      </c>
      <c r="AK28" s="59">
        <f>'Raw Counts'!AK28*$E28</f>
        <v>0</v>
      </c>
      <c r="AL28" s="59">
        <f>'Raw Counts'!AL28*$E28</f>
        <v>0</v>
      </c>
      <c r="AM28" s="59">
        <f>'Raw Counts'!AM28*$E28</f>
        <v>0</v>
      </c>
      <c r="AN28" s="59">
        <f>'Raw Counts'!AN28*$E28</f>
        <v>0</v>
      </c>
      <c r="AO28" s="59">
        <f>'Raw Counts'!AO28*$E28</f>
        <v>0</v>
      </c>
      <c r="AP28" s="59">
        <f>'Raw Counts'!AP28*$E28</f>
        <v>0</v>
      </c>
      <c r="AQ28" s="59">
        <f>'Raw Counts'!AQ28*$E28</f>
        <v>0</v>
      </c>
      <c r="AR28" s="59">
        <f>'Raw Counts'!AR28*$E28</f>
        <v>0</v>
      </c>
      <c r="AS28" s="22"/>
    </row>
    <row r="29" spans="1:45" x14ac:dyDescent="0.3">
      <c r="A29" s="2">
        <v>40775</v>
      </c>
      <c r="B29" s="1" t="s">
        <v>38</v>
      </c>
      <c r="C29" s="12" t="s">
        <v>33</v>
      </c>
      <c r="D29" s="10">
        <v>0</v>
      </c>
      <c r="E29" s="56">
        <f t="shared" si="0"/>
        <v>1</v>
      </c>
      <c r="F29" s="58">
        <f>'Raw Counts'!F29*$E29</f>
        <v>0</v>
      </c>
      <c r="G29" s="58">
        <f>'Raw Counts'!G29*$E29</f>
        <v>0</v>
      </c>
      <c r="H29" s="58">
        <f>'Raw Counts'!H29*$E29</f>
        <v>0</v>
      </c>
      <c r="I29" s="58">
        <f>'Raw Counts'!I29*$E29</f>
        <v>0</v>
      </c>
      <c r="J29" s="58">
        <f>'Raw Counts'!J29*$E29</f>
        <v>0</v>
      </c>
      <c r="K29" s="58">
        <f>'Raw Counts'!K29*$E29</f>
        <v>0</v>
      </c>
      <c r="L29" s="58">
        <f>'Raw Counts'!L29*$E29</f>
        <v>0</v>
      </c>
      <c r="M29" s="58">
        <f>'Raw Counts'!M29*$E29</f>
        <v>0</v>
      </c>
      <c r="N29" s="58">
        <f>'Raw Counts'!N29*$E29</f>
        <v>0</v>
      </c>
      <c r="O29" s="58">
        <f>'Raw Counts'!O29*$E29</f>
        <v>0</v>
      </c>
      <c r="P29" s="58">
        <f>'Raw Counts'!P29*$E29</f>
        <v>0</v>
      </c>
      <c r="Q29" s="58">
        <f>'Raw Counts'!Q29*$E29</f>
        <v>0</v>
      </c>
      <c r="R29" s="58">
        <f>'Raw Counts'!R29*$E29</f>
        <v>0</v>
      </c>
      <c r="S29" s="58">
        <f>'Raw Counts'!S29*$E29</f>
        <v>0</v>
      </c>
      <c r="T29" s="58">
        <f>'Raw Counts'!T29*$E29</f>
        <v>0</v>
      </c>
      <c r="U29" s="58">
        <f>'Raw Counts'!U29*$E29</f>
        <v>1</v>
      </c>
      <c r="V29" s="58">
        <f>'Raw Counts'!V29*$E29</f>
        <v>0</v>
      </c>
      <c r="W29" s="58">
        <f>'Raw Counts'!W29*$E29</f>
        <v>0</v>
      </c>
      <c r="X29" s="58">
        <f>'Raw Counts'!X29*$E29</f>
        <v>0</v>
      </c>
      <c r="Y29" s="58">
        <f>'Raw Counts'!Y29*$E29</f>
        <v>0</v>
      </c>
      <c r="Z29" s="58">
        <f>'Raw Counts'!Z29*$E29</f>
        <v>0</v>
      </c>
      <c r="AA29" s="58">
        <f>'Raw Counts'!AA29*$E29</f>
        <v>0</v>
      </c>
      <c r="AB29" s="58">
        <f>'Raw Counts'!AB29*$E29</f>
        <v>0</v>
      </c>
      <c r="AC29" s="58">
        <f>'Raw Counts'!AC29*$E29</f>
        <v>0</v>
      </c>
      <c r="AD29" s="58">
        <f>'Raw Counts'!AD29*$E29</f>
        <v>184</v>
      </c>
      <c r="AE29" s="58">
        <f>'Raw Counts'!AE29*$E29</f>
        <v>13</v>
      </c>
      <c r="AF29" s="58">
        <f>'Raw Counts'!AF29*$E29</f>
        <v>227</v>
      </c>
      <c r="AG29" s="58">
        <f>'Raw Counts'!AG29*$E29</f>
        <v>152</v>
      </c>
      <c r="AH29" s="58">
        <f>'Raw Counts'!AH29*$E29</f>
        <v>6</v>
      </c>
      <c r="AI29" s="58">
        <f>'Raw Counts'!AI29*$E29</f>
        <v>0</v>
      </c>
      <c r="AJ29" s="58">
        <f>'Raw Counts'!AJ29*$E29</f>
        <v>0</v>
      </c>
      <c r="AK29" s="58">
        <f>'Raw Counts'!AK29*$E29</f>
        <v>0</v>
      </c>
      <c r="AL29" s="58">
        <f>'Raw Counts'!AL29*$E29</f>
        <v>0</v>
      </c>
      <c r="AM29" s="58">
        <f>'Raw Counts'!AM29*$E29</f>
        <v>0</v>
      </c>
      <c r="AN29" s="58">
        <f>'Raw Counts'!AN29*$E29</f>
        <v>0</v>
      </c>
      <c r="AO29" s="58">
        <f>'Raw Counts'!AO29*$E29</f>
        <v>0</v>
      </c>
      <c r="AP29" s="58">
        <f>'Raw Counts'!AP29*$E29</f>
        <v>2</v>
      </c>
      <c r="AQ29" s="58">
        <f>'Raw Counts'!AQ29*$E29</f>
        <v>0</v>
      </c>
      <c r="AR29" s="58">
        <f>'Raw Counts'!AR29*$E29</f>
        <v>0</v>
      </c>
      <c r="AS29" s="21"/>
    </row>
    <row r="30" spans="1:45" x14ac:dyDescent="0.3">
      <c r="A30" s="2">
        <v>40775</v>
      </c>
      <c r="B30" s="1" t="s">
        <v>38</v>
      </c>
      <c r="C30" s="12" t="s">
        <v>34</v>
      </c>
      <c r="D30" s="10">
        <v>4</v>
      </c>
      <c r="E30" s="56">
        <f t="shared" si="0"/>
        <v>1.0096153846153846</v>
      </c>
      <c r="F30" s="58">
        <f>'Raw Counts'!F30*$E30</f>
        <v>0</v>
      </c>
      <c r="G30" s="58">
        <f>'Raw Counts'!G30*$E30</f>
        <v>0</v>
      </c>
      <c r="H30" s="58">
        <f>'Raw Counts'!H30*$E30</f>
        <v>0</v>
      </c>
      <c r="I30" s="58">
        <f>'Raw Counts'!I30*$E30</f>
        <v>0</v>
      </c>
      <c r="J30" s="58">
        <f>'Raw Counts'!J30*$E30</f>
        <v>0</v>
      </c>
      <c r="K30" s="58">
        <f>'Raw Counts'!K30*$E30</f>
        <v>0</v>
      </c>
      <c r="L30" s="58">
        <f>'Raw Counts'!L30*$E30</f>
        <v>0</v>
      </c>
      <c r="M30" s="58">
        <f>'Raw Counts'!M30*$E30</f>
        <v>0</v>
      </c>
      <c r="N30" s="58">
        <f>'Raw Counts'!N30*$E30</f>
        <v>0</v>
      </c>
      <c r="O30" s="58">
        <f>'Raw Counts'!O30*$E30</f>
        <v>0</v>
      </c>
      <c r="P30" s="58">
        <f>'Raw Counts'!P30*$E30</f>
        <v>0</v>
      </c>
      <c r="Q30" s="58">
        <f>'Raw Counts'!Q30*$E30</f>
        <v>0</v>
      </c>
      <c r="R30" s="58">
        <f>'Raw Counts'!R30*$E30</f>
        <v>0</v>
      </c>
      <c r="S30" s="58">
        <f>'Raw Counts'!S30*$E30</f>
        <v>0</v>
      </c>
      <c r="T30" s="58">
        <f>'Raw Counts'!T30*$E30</f>
        <v>0</v>
      </c>
      <c r="U30" s="58">
        <f>'Raw Counts'!U30*$E30</f>
        <v>0</v>
      </c>
      <c r="V30" s="58">
        <f>'Raw Counts'!V30*$E30</f>
        <v>0</v>
      </c>
      <c r="W30" s="58">
        <f>'Raw Counts'!W30*$E30</f>
        <v>0</v>
      </c>
      <c r="X30" s="58">
        <f>'Raw Counts'!X30*$E30</f>
        <v>0</v>
      </c>
      <c r="Y30" s="58">
        <f>'Raw Counts'!Y30*$E30</f>
        <v>0</v>
      </c>
      <c r="Z30" s="58">
        <f>'Raw Counts'!Z30*$E30</f>
        <v>0</v>
      </c>
      <c r="AA30" s="58">
        <f>'Raw Counts'!AA30*$E30</f>
        <v>0</v>
      </c>
      <c r="AB30" s="58">
        <f>'Raw Counts'!AB30*$E30</f>
        <v>0</v>
      </c>
      <c r="AC30" s="58">
        <f>'Raw Counts'!AC30*$E30</f>
        <v>0</v>
      </c>
      <c r="AD30" s="58">
        <f>'Raw Counts'!AD30*$E30</f>
        <v>190.81730769230768</v>
      </c>
      <c r="AE30" s="58">
        <f>'Raw Counts'!AE30*$E30</f>
        <v>15.144230769230768</v>
      </c>
      <c r="AF30" s="58">
        <f>'Raw Counts'!AF30*$E30</f>
        <v>258.46153846153845</v>
      </c>
      <c r="AG30" s="58">
        <f>'Raw Counts'!AG30*$E30</f>
        <v>99.95192307692308</v>
      </c>
      <c r="AH30" s="58">
        <f>'Raw Counts'!AH30*$E30</f>
        <v>5.0480769230769234</v>
      </c>
      <c r="AI30" s="58">
        <f>'Raw Counts'!AI30*$E30</f>
        <v>0</v>
      </c>
      <c r="AJ30" s="58">
        <f>'Raw Counts'!AJ30*$E30</f>
        <v>0</v>
      </c>
      <c r="AK30" s="58">
        <f>'Raw Counts'!AK30*$E30</f>
        <v>0</v>
      </c>
      <c r="AL30" s="58">
        <f>'Raw Counts'!AL30*$E30</f>
        <v>0</v>
      </c>
      <c r="AM30" s="58">
        <f>'Raw Counts'!AM30*$E30</f>
        <v>3.0288461538461537</v>
      </c>
      <c r="AN30" s="58">
        <f>'Raw Counts'!AN30*$E30</f>
        <v>0</v>
      </c>
      <c r="AO30" s="58">
        <f>'Raw Counts'!AO30*$E30</f>
        <v>0</v>
      </c>
      <c r="AP30" s="58">
        <f>'Raw Counts'!AP30*$E30</f>
        <v>0</v>
      </c>
      <c r="AQ30" s="58">
        <f>'Raw Counts'!AQ30*$E30</f>
        <v>0</v>
      </c>
      <c r="AR30" s="58">
        <f>'Raw Counts'!AR30*$E30</f>
        <v>0</v>
      </c>
      <c r="AS30" s="21"/>
    </row>
    <row r="31" spans="1:45" x14ac:dyDescent="0.3">
      <c r="A31" s="2">
        <v>40775</v>
      </c>
      <c r="B31" s="1" t="s">
        <v>38</v>
      </c>
      <c r="C31" s="12" t="s">
        <v>35</v>
      </c>
      <c r="D31" s="10">
        <v>0</v>
      </c>
      <c r="E31" s="56">
        <f t="shared" si="0"/>
        <v>1</v>
      </c>
      <c r="F31" s="58">
        <f>'Raw Counts'!F31*$E31</f>
        <v>0</v>
      </c>
      <c r="G31" s="58">
        <f>'Raw Counts'!G31*$E31</f>
        <v>0</v>
      </c>
      <c r="H31" s="58">
        <f>'Raw Counts'!H31*$E31</f>
        <v>0</v>
      </c>
      <c r="I31" s="58">
        <f>'Raw Counts'!I31*$E31</f>
        <v>0</v>
      </c>
      <c r="J31" s="58">
        <f>'Raw Counts'!J31*$E31</f>
        <v>0</v>
      </c>
      <c r="K31" s="58">
        <f>'Raw Counts'!K31*$E31</f>
        <v>0</v>
      </c>
      <c r="L31" s="58">
        <f>'Raw Counts'!L31*$E31</f>
        <v>0</v>
      </c>
      <c r="M31" s="58">
        <f>'Raw Counts'!M31*$E31</f>
        <v>0</v>
      </c>
      <c r="N31" s="58">
        <f>'Raw Counts'!N31*$E31</f>
        <v>0</v>
      </c>
      <c r="O31" s="58">
        <f>'Raw Counts'!O31*$E31</f>
        <v>0</v>
      </c>
      <c r="P31" s="58">
        <f>'Raw Counts'!P31*$E31</f>
        <v>0</v>
      </c>
      <c r="Q31" s="58">
        <f>'Raw Counts'!Q31*$E31</f>
        <v>0</v>
      </c>
      <c r="R31" s="58">
        <f>'Raw Counts'!R31*$E31</f>
        <v>0</v>
      </c>
      <c r="S31" s="58">
        <f>'Raw Counts'!S31*$E31</f>
        <v>0</v>
      </c>
      <c r="T31" s="58">
        <f>'Raw Counts'!T31*$E31</f>
        <v>0</v>
      </c>
      <c r="U31" s="58">
        <f>'Raw Counts'!U31*$E31</f>
        <v>0</v>
      </c>
      <c r="V31" s="58">
        <f>'Raw Counts'!V31*$E31</f>
        <v>0</v>
      </c>
      <c r="W31" s="58">
        <f>'Raw Counts'!W31*$E31</f>
        <v>0</v>
      </c>
      <c r="X31" s="58">
        <f>'Raw Counts'!X31*$E31</f>
        <v>0</v>
      </c>
      <c r="Y31" s="58">
        <f>'Raw Counts'!Y31*$E31</f>
        <v>0</v>
      </c>
      <c r="Z31" s="58">
        <f>'Raw Counts'!Z31*$E31</f>
        <v>0</v>
      </c>
      <c r="AA31" s="58">
        <f>'Raw Counts'!AA31*$E31</f>
        <v>0</v>
      </c>
      <c r="AB31" s="58">
        <f>'Raw Counts'!AB31*$E31</f>
        <v>0</v>
      </c>
      <c r="AC31" s="58">
        <f>'Raw Counts'!AC31*$E31</f>
        <v>0</v>
      </c>
      <c r="AD31" s="58">
        <f>'Raw Counts'!AD31*$E31</f>
        <v>30</v>
      </c>
      <c r="AE31" s="58">
        <f>'Raw Counts'!AE31*$E31</f>
        <v>0</v>
      </c>
      <c r="AF31" s="58">
        <f>'Raw Counts'!AF31*$E31</f>
        <v>47</v>
      </c>
      <c r="AG31" s="58">
        <f>'Raw Counts'!AG31*$E31</f>
        <v>19</v>
      </c>
      <c r="AH31" s="58">
        <f>'Raw Counts'!AH31*$E31</f>
        <v>1</v>
      </c>
      <c r="AI31" s="58">
        <f>'Raw Counts'!AI31*$E31</f>
        <v>0</v>
      </c>
      <c r="AJ31" s="58">
        <f>'Raw Counts'!AJ31*$E31</f>
        <v>0</v>
      </c>
      <c r="AK31" s="58">
        <f>'Raw Counts'!AK31*$E31</f>
        <v>0</v>
      </c>
      <c r="AL31" s="58">
        <f>'Raw Counts'!AL31*$E31</f>
        <v>0</v>
      </c>
      <c r="AM31" s="58">
        <f>'Raw Counts'!AM31*$E31</f>
        <v>0</v>
      </c>
      <c r="AN31" s="58">
        <f>'Raw Counts'!AN31*$E31</f>
        <v>0</v>
      </c>
      <c r="AO31" s="58">
        <f>'Raw Counts'!AO31*$E31</f>
        <v>0</v>
      </c>
      <c r="AP31" s="58">
        <f>'Raw Counts'!AP31*$E31</f>
        <v>0</v>
      </c>
      <c r="AQ31" s="58">
        <f>'Raw Counts'!AQ31*$E31</f>
        <v>0</v>
      </c>
      <c r="AR31" s="58">
        <f>'Raw Counts'!AR31*$E31</f>
        <v>0</v>
      </c>
      <c r="AS31" s="21"/>
    </row>
    <row r="32" spans="1:45" s="11" customFormat="1" x14ac:dyDescent="0.3">
      <c r="A32" s="9">
        <v>40775</v>
      </c>
      <c r="B32" s="10" t="s">
        <v>38</v>
      </c>
      <c r="C32" s="12" t="s">
        <v>36</v>
      </c>
      <c r="D32" s="10">
        <v>8</v>
      </c>
      <c r="E32" s="56">
        <f t="shared" si="0"/>
        <v>1.0194174757281553</v>
      </c>
      <c r="F32" s="58">
        <f>'Raw Counts'!F32*$E32</f>
        <v>23.446601941747574</v>
      </c>
      <c r="G32" s="58">
        <f>'Raw Counts'!G32*$E32</f>
        <v>1.0194174757281553</v>
      </c>
      <c r="H32" s="58">
        <f>'Raw Counts'!H32*$E32</f>
        <v>0</v>
      </c>
      <c r="I32" s="58">
        <f>'Raw Counts'!I32*$E32</f>
        <v>0</v>
      </c>
      <c r="J32" s="58">
        <f>'Raw Counts'!J32*$E32</f>
        <v>0</v>
      </c>
      <c r="K32" s="58">
        <f>'Raw Counts'!K32*$E32</f>
        <v>0</v>
      </c>
      <c r="L32" s="58">
        <f>'Raw Counts'!L32*$E32</f>
        <v>0</v>
      </c>
      <c r="M32" s="58">
        <f>'Raw Counts'!M32*$E32</f>
        <v>0</v>
      </c>
      <c r="N32" s="58">
        <f>'Raw Counts'!N32*$E32</f>
        <v>0</v>
      </c>
      <c r="O32" s="58">
        <f>'Raw Counts'!O32*$E32</f>
        <v>0</v>
      </c>
      <c r="P32" s="58">
        <f>'Raw Counts'!P32*$E32</f>
        <v>0</v>
      </c>
      <c r="Q32" s="58">
        <f>'Raw Counts'!Q32*$E32</f>
        <v>0</v>
      </c>
      <c r="R32" s="58">
        <f>'Raw Counts'!R32*$E32</f>
        <v>4.0776699029126213</v>
      </c>
      <c r="S32" s="58">
        <f>'Raw Counts'!S32*$E32</f>
        <v>0</v>
      </c>
      <c r="T32" s="58">
        <f>'Raw Counts'!T32*$E32</f>
        <v>0</v>
      </c>
      <c r="U32" s="58">
        <f>'Raw Counts'!U32*$E32</f>
        <v>0</v>
      </c>
      <c r="V32" s="58">
        <f>'Raw Counts'!V32*$E32</f>
        <v>0</v>
      </c>
      <c r="W32" s="58">
        <f>'Raw Counts'!W32*$E32</f>
        <v>0</v>
      </c>
      <c r="X32" s="58">
        <f>'Raw Counts'!X32*$E32</f>
        <v>0</v>
      </c>
      <c r="Y32" s="58">
        <f>'Raw Counts'!Y32*$E32</f>
        <v>0</v>
      </c>
      <c r="Z32" s="58">
        <f>'Raw Counts'!Z32*$E32</f>
        <v>0</v>
      </c>
      <c r="AA32" s="58">
        <f>'Raw Counts'!AA32*$E32</f>
        <v>12.233009708737864</v>
      </c>
      <c r="AB32" s="58">
        <f>'Raw Counts'!AB32*$E32</f>
        <v>8.1553398058252426</v>
      </c>
      <c r="AC32" s="58">
        <f>'Raw Counts'!AC32*$E32</f>
        <v>0</v>
      </c>
      <c r="AD32" s="58">
        <f>'Raw Counts'!AD32*$E32</f>
        <v>123.34951456310679</v>
      </c>
      <c r="AE32" s="58">
        <f>'Raw Counts'!AE32*$E32</f>
        <v>9.1747572815533971</v>
      </c>
      <c r="AF32" s="58">
        <f>'Raw Counts'!AF32*$E32</f>
        <v>112.13592233009709</v>
      </c>
      <c r="AG32" s="58">
        <f>'Raw Counts'!AG32*$E32</f>
        <v>30.582524271844662</v>
      </c>
      <c r="AH32" s="58">
        <f>'Raw Counts'!AH32*$E32</f>
        <v>0</v>
      </c>
      <c r="AI32" s="58">
        <f>'Raw Counts'!AI32*$E32</f>
        <v>0</v>
      </c>
      <c r="AJ32" s="58">
        <f>'Raw Counts'!AJ32*$E32</f>
        <v>0</v>
      </c>
      <c r="AK32" s="58">
        <f>'Raw Counts'!AK32*$E32</f>
        <v>0</v>
      </c>
      <c r="AL32" s="58">
        <f>'Raw Counts'!AL32*$E32</f>
        <v>0</v>
      </c>
      <c r="AM32" s="58">
        <f>'Raw Counts'!AM32*$E32</f>
        <v>130.48543689320388</v>
      </c>
      <c r="AN32" s="58">
        <f>'Raw Counts'!AN32*$E32</f>
        <v>34.660194174757279</v>
      </c>
      <c r="AO32" s="58">
        <f>'Raw Counts'!AO32*$E32</f>
        <v>0</v>
      </c>
      <c r="AP32" s="58">
        <f>'Raw Counts'!AP32*$E32</f>
        <v>1.0194174757281553</v>
      </c>
      <c r="AQ32" s="58">
        <f>'Raw Counts'!AQ32*$E32</f>
        <v>0</v>
      </c>
      <c r="AR32" s="58">
        <f>'Raw Counts'!AR32*$E32</f>
        <v>0</v>
      </c>
      <c r="AS32" s="21"/>
    </row>
    <row r="33" spans="1:45" s="8" customFormat="1" ht="15" thickBot="1" x14ac:dyDescent="0.35">
      <c r="A33" s="6">
        <v>40775</v>
      </c>
      <c r="B33" s="7" t="s">
        <v>38</v>
      </c>
      <c r="C33" s="14" t="s">
        <v>37</v>
      </c>
      <c r="D33" s="7">
        <v>0</v>
      </c>
      <c r="E33" s="51">
        <f t="shared" si="0"/>
        <v>1</v>
      </c>
      <c r="F33" s="60">
        <f>'Raw Counts'!F33*$E33</f>
        <v>0</v>
      </c>
      <c r="G33" s="60">
        <f>'Raw Counts'!G33*$E33</f>
        <v>0</v>
      </c>
      <c r="H33" s="60">
        <f>'Raw Counts'!H33*$E33</f>
        <v>0</v>
      </c>
      <c r="I33" s="60">
        <f>'Raw Counts'!I33*$E33</f>
        <v>0</v>
      </c>
      <c r="J33" s="60">
        <f>'Raw Counts'!J33*$E33</f>
        <v>0</v>
      </c>
      <c r="K33" s="60">
        <f>'Raw Counts'!K33*$E33</f>
        <v>0</v>
      </c>
      <c r="L33" s="60">
        <f>'Raw Counts'!L33*$E33</f>
        <v>0</v>
      </c>
      <c r="M33" s="60">
        <f>'Raw Counts'!M33*$E33</f>
        <v>0</v>
      </c>
      <c r="N33" s="60">
        <f>'Raw Counts'!N33*$E33</f>
        <v>0</v>
      </c>
      <c r="O33" s="60">
        <f>'Raw Counts'!O33*$E33</f>
        <v>0</v>
      </c>
      <c r="P33" s="60">
        <f>'Raw Counts'!P33*$E33</f>
        <v>0</v>
      </c>
      <c r="Q33" s="60">
        <f>'Raw Counts'!Q33*$E33</f>
        <v>0</v>
      </c>
      <c r="R33" s="60">
        <f>'Raw Counts'!R33*$E33</f>
        <v>0</v>
      </c>
      <c r="S33" s="60">
        <f>'Raw Counts'!S33*$E33</f>
        <v>0</v>
      </c>
      <c r="T33" s="60">
        <f>'Raw Counts'!T33*$E33</f>
        <v>0</v>
      </c>
      <c r="U33" s="60">
        <f>'Raw Counts'!U33*$E33</f>
        <v>1</v>
      </c>
      <c r="V33" s="60">
        <f>'Raw Counts'!V33*$E33</f>
        <v>0</v>
      </c>
      <c r="W33" s="60">
        <f>'Raw Counts'!W33*$E33</f>
        <v>0</v>
      </c>
      <c r="X33" s="60">
        <f>'Raw Counts'!X33*$E33</f>
        <v>0</v>
      </c>
      <c r="Y33" s="60">
        <f>'Raw Counts'!Y33*$E33</f>
        <v>0</v>
      </c>
      <c r="Z33" s="60">
        <f>'Raw Counts'!Z33*$E33</f>
        <v>0</v>
      </c>
      <c r="AA33" s="60">
        <f>'Raw Counts'!AA33*$E33</f>
        <v>0</v>
      </c>
      <c r="AB33" s="60">
        <f>'Raw Counts'!AB33*$E33</f>
        <v>0</v>
      </c>
      <c r="AC33" s="60">
        <f>'Raw Counts'!AC33*$E33</f>
        <v>0</v>
      </c>
      <c r="AD33" s="60">
        <f>'Raw Counts'!AD33*$E33</f>
        <v>54</v>
      </c>
      <c r="AE33" s="60">
        <f>'Raw Counts'!AE33*$E33</f>
        <v>0</v>
      </c>
      <c r="AF33" s="60">
        <f>'Raw Counts'!AF33*$E33</f>
        <v>76</v>
      </c>
      <c r="AG33" s="60">
        <f>'Raw Counts'!AG33*$E33</f>
        <v>9</v>
      </c>
      <c r="AH33" s="60">
        <f>'Raw Counts'!AH33*$E33</f>
        <v>0</v>
      </c>
      <c r="AI33" s="60">
        <f>'Raw Counts'!AI33*$E33</f>
        <v>0</v>
      </c>
      <c r="AJ33" s="60">
        <f>'Raw Counts'!AJ33*$E33</f>
        <v>0</v>
      </c>
      <c r="AK33" s="60">
        <f>'Raw Counts'!AK33*$E33</f>
        <v>0</v>
      </c>
      <c r="AL33" s="60">
        <f>'Raw Counts'!AL33*$E33</f>
        <v>0</v>
      </c>
      <c r="AM33" s="60">
        <f>'Raw Counts'!AM33*$E33</f>
        <v>27</v>
      </c>
      <c r="AN33" s="60">
        <f>'Raw Counts'!AN33*$E33</f>
        <v>2</v>
      </c>
      <c r="AO33" s="60">
        <f>'Raw Counts'!AO33*$E33</f>
        <v>0</v>
      </c>
      <c r="AP33" s="60">
        <f>'Raw Counts'!AP33*$E33</f>
        <v>0</v>
      </c>
      <c r="AQ33" s="60">
        <f>'Raw Counts'!AQ33*$E33</f>
        <v>0</v>
      </c>
      <c r="AR33" s="60">
        <f>'Raw Counts'!AR33*$E33</f>
        <v>0</v>
      </c>
      <c r="AS33" s="23"/>
    </row>
    <row r="34" spans="1:45" x14ac:dyDescent="0.3">
      <c r="A34" s="2">
        <v>40776</v>
      </c>
      <c r="B34" s="1" t="s">
        <v>32</v>
      </c>
      <c r="C34" s="12" t="s">
        <v>33</v>
      </c>
      <c r="D34" s="10">
        <v>0</v>
      </c>
      <c r="E34" s="56">
        <f t="shared" si="0"/>
        <v>1</v>
      </c>
      <c r="F34" s="58">
        <f>'Raw Counts'!F34*$E34</f>
        <v>0</v>
      </c>
      <c r="G34" s="58">
        <f>'Raw Counts'!G34*$E34</f>
        <v>0</v>
      </c>
      <c r="H34" s="58">
        <f>'Raw Counts'!H34*$E34</f>
        <v>0</v>
      </c>
      <c r="I34" s="58">
        <f>'Raw Counts'!I34*$E34</f>
        <v>0</v>
      </c>
      <c r="J34" s="58">
        <f>'Raw Counts'!J34*$E34</f>
        <v>0</v>
      </c>
      <c r="K34" s="58">
        <f>'Raw Counts'!K34*$E34</f>
        <v>0</v>
      </c>
      <c r="L34" s="58">
        <f>'Raw Counts'!L34*$E34</f>
        <v>0</v>
      </c>
      <c r="M34" s="58">
        <f>'Raw Counts'!M34*$E34</f>
        <v>0</v>
      </c>
      <c r="N34" s="58">
        <f>'Raw Counts'!N34*$E34</f>
        <v>0</v>
      </c>
      <c r="O34" s="58">
        <f>'Raw Counts'!O34*$E34</f>
        <v>0</v>
      </c>
      <c r="P34" s="58">
        <f>'Raw Counts'!P34*$E34</f>
        <v>0</v>
      </c>
      <c r="Q34" s="58">
        <f>'Raw Counts'!Q34*$E34</f>
        <v>0</v>
      </c>
      <c r="R34" s="58">
        <f>'Raw Counts'!R34*$E34</f>
        <v>0</v>
      </c>
      <c r="S34" s="58">
        <f>'Raw Counts'!S34*$E34</f>
        <v>0</v>
      </c>
      <c r="T34" s="58">
        <f>'Raw Counts'!T34*$E34</f>
        <v>0</v>
      </c>
      <c r="U34" s="58">
        <f>'Raw Counts'!U34*$E34</f>
        <v>0</v>
      </c>
      <c r="V34" s="58">
        <f>'Raw Counts'!V34*$E34</f>
        <v>1</v>
      </c>
      <c r="W34" s="58">
        <f>'Raw Counts'!W34*$E34</f>
        <v>0</v>
      </c>
      <c r="X34" s="58">
        <f>'Raw Counts'!X34*$E34</f>
        <v>0</v>
      </c>
      <c r="Y34" s="58">
        <f>'Raw Counts'!Y34*$E34</f>
        <v>0</v>
      </c>
      <c r="Z34" s="58">
        <f>'Raw Counts'!Z34*$E34</f>
        <v>0</v>
      </c>
      <c r="AA34" s="58">
        <f>'Raw Counts'!AA34*$E34</f>
        <v>0</v>
      </c>
      <c r="AB34" s="58">
        <f>'Raw Counts'!AB34*$E34</f>
        <v>0</v>
      </c>
      <c r="AC34" s="58">
        <f>'Raw Counts'!AC34*$E34</f>
        <v>0</v>
      </c>
      <c r="AD34" s="58">
        <f>'Raw Counts'!AD34*$E34</f>
        <v>217</v>
      </c>
      <c r="AE34" s="58">
        <f>'Raw Counts'!AE34*$E34</f>
        <v>1</v>
      </c>
      <c r="AF34" s="58">
        <f>'Raw Counts'!AF34*$E34</f>
        <v>265</v>
      </c>
      <c r="AG34" s="58">
        <f>'Raw Counts'!AG34*$E34</f>
        <v>69</v>
      </c>
      <c r="AH34" s="58">
        <f>'Raw Counts'!AH34*$E34</f>
        <v>17</v>
      </c>
      <c r="AI34" s="58">
        <f>'Raw Counts'!AI34*$E34</f>
        <v>0</v>
      </c>
      <c r="AJ34" s="58">
        <f>'Raw Counts'!AJ34*$E34</f>
        <v>0</v>
      </c>
      <c r="AK34" s="58">
        <f>'Raw Counts'!AK34*$E34</f>
        <v>0</v>
      </c>
      <c r="AL34" s="58">
        <f>'Raw Counts'!AL34*$E34</f>
        <v>0</v>
      </c>
      <c r="AM34" s="58">
        <f>'Raw Counts'!AM34*$E34</f>
        <v>0</v>
      </c>
      <c r="AN34" s="58">
        <f>'Raw Counts'!AN34*$E34</f>
        <v>0</v>
      </c>
      <c r="AO34" s="58">
        <f>'Raw Counts'!AO34*$E34</f>
        <v>0</v>
      </c>
      <c r="AP34" s="58">
        <f>'Raw Counts'!AP34*$E34</f>
        <v>0</v>
      </c>
      <c r="AQ34" s="58">
        <f>'Raw Counts'!AQ34*$E34</f>
        <v>0</v>
      </c>
      <c r="AR34" s="58">
        <f>'Raw Counts'!AR34*$E34</f>
        <v>0</v>
      </c>
      <c r="AS34" s="21"/>
    </row>
    <row r="35" spans="1:45" x14ac:dyDescent="0.3">
      <c r="A35" s="2">
        <v>40776</v>
      </c>
      <c r="B35" s="1" t="s">
        <v>32</v>
      </c>
      <c r="C35" s="12" t="s">
        <v>34</v>
      </c>
      <c r="D35" s="10">
        <v>0</v>
      </c>
      <c r="E35" s="56">
        <f t="shared" si="0"/>
        <v>1</v>
      </c>
      <c r="F35" s="58">
        <f>'Raw Counts'!F35*$E35</f>
        <v>0</v>
      </c>
      <c r="G35" s="58">
        <f>'Raw Counts'!G35*$E35</f>
        <v>0</v>
      </c>
      <c r="H35" s="58">
        <f>'Raw Counts'!H35*$E35</f>
        <v>0</v>
      </c>
      <c r="I35" s="58">
        <f>'Raw Counts'!I35*$E35</f>
        <v>0</v>
      </c>
      <c r="J35" s="58">
        <f>'Raw Counts'!J35*$E35</f>
        <v>0</v>
      </c>
      <c r="K35" s="58">
        <f>'Raw Counts'!K35*$E35</f>
        <v>0</v>
      </c>
      <c r="L35" s="58">
        <f>'Raw Counts'!L35*$E35</f>
        <v>0</v>
      </c>
      <c r="M35" s="58">
        <f>'Raw Counts'!M35*$E35</f>
        <v>0</v>
      </c>
      <c r="N35" s="58">
        <f>'Raw Counts'!N35*$E35</f>
        <v>0</v>
      </c>
      <c r="O35" s="58">
        <f>'Raw Counts'!O35*$E35</f>
        <v>0</v>
      </c>
      <c r="P35" s="58">
        <f>'Raw Counts'!P35*$E35</f>
        <v>0</v>
      </c>
      <c r="Q35" s="58">
        <f>'Raw Counts'!Q35*$E35</f>
        <v>0</v>
      </c>
      <c r="R35" s="58">
        <f>'Raw Counts'!R35*$E35</f>
        <v>0</v>
      </c>
      <c r="S35" s="58">
        <f>'Raw Counts'!S35*$E35</f>
        <v>0</v>
      </c>
      <c r="T35" s="58">
        <f>'Raw Counts'!T35*$E35</f>
        <v>0</v>
      </c>
      <c r="U35" s="58">
        <f>'Raw Counts'!U35*$E35</f>
        <v>0</v>
      </c>
      <c r="V35" s="58">
        <f>'Raw Counts'!V35*$E35</f>
        <v>0</v>
      </c>
      <c r="W35" s="58">
        <f>'Raw Counts'!W35*$E35</f>
        <v>0</v>
      </c>
      <c r="X35" s="58">
        <f>'Raw Counts'!X35*$E35</f>
        <v>0</v>
      </c>
      <c r="Y35" s="58">
        <f>'Raw Counts'!Y35*$E35</f>
        <v>0</v>
      </c>
      <c r="Z35" s="58">
        <f>'Raw Counts'!Z35*$E35</f>
        <v>0</v>
      </c>
      <c r="AA35" s="58">
        <f>'Raw Counts'!AA35*$E35</f>
        <v>0</v>
      </c>
      <c r="AB35" s="58">
        <f>'Raw Counts'!AB35*$E35</f>
        <v>0</v>
      </c>
      <c r="AC35" s="58">
        <f>'Raw Counts'!AC35*$E35</f>
        <v>0</v>
      </c>
      <c r="AD35" s="58">
        <f>'Raw Counts'!AD35*$E35</f>
        <v>225</v>
      </c>
      <c r="AE35" s="58">
        <f>'Raw Counts'!AE35*$E35</f>
        <v>1</v>
      </c>
      <c r="AF35" s="58">
        <f>'Raw Counts'!AF35*$E35</f>
        <v>322</v>
      </c>
      <c r="AG35" s="58">
        <f>'Raw Counts'!AG35*$E35</f>
        <v>70</v>
      </c>
      <c r="AH35" s="58">
        <f>'Raw Counts'!AH35*$E35</f>
        <v>5</v>
      </c>
      <c r="AI35" s="58">
        <f>'Raw Counts'!AI35*$E35</f>
        <v>0</v>
      </c>
      <c r="AJ35" s="58">
        <f>'Raw Counts'!AJ35*$E35</f>
        <v>0</v>
      </c>
      <c r="AK35" s="58">
        <f>'Raw Counts'!AK35*$E35</f>
        <v>0</v>
      </c>
      <c r="AL35" s="58">
        <f>'Raw Counts'!AL35*$E35</f>
        <v>0</v>
      </c>
      <c r="AM35" s="58">
        <f>'Raw Counts'!AM35*$E35</f>
        <v>1</v>
      </c>
      <c r="AN35" s="58">
        <f>'Raw Counts'!AN35*$E35</f>
        <v>0</v>
      </c>
      <c r="AO35" s="58">
        <f>'Raw Counts'!AO35*$E35</f>
        <v>0</v>
      </c>
      <c r="AP35" s="58">
        <f>'Raw Counts'!AP35*$E35</f>
        <v>0</v>
      </c>
      <c r="AQ35" s="58">
        <f>'Raw Counts'!AQ35*$E35</f>
        <v>0</v>
      </c>
      <c r="AR35" s="58">
        <f>'Raw Counts'!AR35*$E35</f>
        <v>0</v>
      </c>
      <c r="AS35" s="21"/>
    </row>
    <row r="36" spans="1:45" x14ac:dyDescent="0.3">
      <c r="A36" s="2">
        <v>40776</v>
      </c>
      <c r="B36" s="1" t="s">
        <v>32</v>
      </c>
      <c r="C36" s="12" t="s">
        <v>35</v>
      </c>
      <c r="D36" s="10">
        <v>0</v>
      </c>
      <c r="E36" s="56">
        <f t="shared" si="0"/>
        <v>1</v>
      </c>
      <c r="F36" s="58">
        <f>'Raw Counts'!F36*$E36</f>
        <v>0</v>
      </c>
      <c r="G36" s="58">
        <f>'Raw Counts'!G36*$E36</f>
        <v>0</v>
      </c>
      <c r="H36" s="58">
        <f>'Raw Counts'!H36*$E36</f>
        <v>0</v>
      </c>
      <c r="I36" s="58">
        <f>'Raw Counts'!I36*$E36</f>
        <v>0</v>
      </c>
      <c r="J36" s="58">
        <f>'Raw Counts'!J36*$E36</f>
        <v>0</v>
      </c>
      <c r="K36" s="58">
        <f>'Raw Counts'!K36*$E36</f>
        <v>0</v>
      </c>
      <c r="L36" s="58">
        <f>'Raw Counts'!L36*$E36</f>
        <v>0</v>
      </c>
      <c r="M36" s="58">
        <f>'Raw Counts'!M36*$E36</f>
        <v>0</v>
      </c>
      <c r="N36" s="58">
        <f>'Raw Counts'!N36*$E36</f>
        <v>0</v>
      </c>
      <c r="O36" s="58">
        <f>'Raw Counts'!O36*$E36</f>
        <v>0</v>
      </c>
      <c r="P36" s="58">
        <f>'Raw Counts'!P36*$E36</f>
        <v>0</v>
      </c>
      <c r="Q36" s="58">
        <f>'Raw Counts'!Q36*$E36</f>
        <v>0</v>
      </c>
      <c r="R36" s="58">
        <f>'Raw Counts'!R36*$E36</f>
        <v>0</v>
      </c>
      <c r="S36" s="58">
        <f>'Raw Counts'!S36*$E36</f>
        <v>0</v>
      </c>
      <c r="T36" s="58">
        <f>'Raw Counts'!T36*$E36</f>
        <v>0</v>
      </c>
      <c r="U36" s="58">
        <f>'Raw Counts'!U36*$E36</f>
        <v>0</v>
      </c>
      <c r="V36" s="58">
        <f>'Raw Counts'!V36*$E36</f>
        <v>0</v>
      </c>
      <c r="W36" s="58">
        <f>'Raw Counts'!W36*$E36</f>
        <v>0</v>
      </c>
      <c r="X36" s="58">
        <f>'Raw Counts'!X36*$E36</f>
        <v>0</v>
      </c>
      <c r="Y36" s="58">
        <f>'Raw Counts'!Y36*$E36</f>
        <v>0</v>
      </c>
      <c r="Z36" s="58">
        <f>'Raw Counts'!Z36*$E36</f>
        <v>0</v>
      </c>
      <c r="AA36" s="58">
        <f>'Raw Counts'!AA36*$E36</f>
        <v>0</v>
      </c>
      <c r="AB36" s="58">
        <f>'Raw Counts'!AB36*$E36</f>
        <v>0</v>
      </c>
      <c r="AC36" s="58">
        <f>'Raw Counts'!AC36*$E36</f>
        <v>0</v>
      </c>
      <c r="AD36" s="58">
        <f>'Raw Counts'!AD36*$E36</f>
        <v>38</v>
      </c>
      <c r="AE36" s="58">
        <f>'Raw Counts'!AE36*$E36</f>
        <v>0</v>
      </c>
      <c r="AF36" s="58">
        <f>'Raw Counts'!AF36*$E36</f>
        <v>79</v>
      </c>
      <c r="AG36" s="58">
        <f>'Raw Counts'!AG36*$E36</f>
        <v>8</v>
      </c>
      <c r="AH36" s="58">
        <f>'Raw Counts'!AH36*$E36</f>
        <v>1</v>
      </c>
      <c r="AI36" s="58">
        <f>'Raw Counts'!AI36*$E36</f>
        <v>0</v>
      </c>
      <c r="AJ36" s="58">
        <f>'Raw Counts'!AJ36*$E36</f>
        <v>0</v>
      </c>
      <c r="AK36" s="58">
        <f>'Raw Counts'!AK36*$E36</f>
        <v>0</v>
      </c>
      <c r="AL36" s="58">
        <f>'Raw Counts'!AL36*$E36</f>
        <v>0</v>
      </c>
      <c r="AM36" s="58">
        <f>'Raw Counts'!AM36*$E36</f>
        <v>2</v>
      </c>
      <c r="AN36" s="58">
        <f>'Raw Counts'!AN36*$E36</f>
        <v>0</v>
      </c>
      <c r="AO36" s="58">
        <f>'Raw Counts'!AO36*$E36</f>
        <v>0</v>
      </c>
      <c r="AP36" s="58">
        <f>'Raw Counts'!AP36*$E36</f>
        <v>0</v>
      </c>
      <c r="AQ36" s="58">
        <f>'Raw Counts'!AQ36*$E36</f>
        <v>0</v>
      </c>
      <c r="AR36" s="58">
        <f>'Raw Counts'!AR36*$E36</f>
        <v>0</v>
      </c>
      <c r="AS36" s="21"/>
    </row>
    <row r="37" spans="1:45" x14ac:dyDescent="0.3">
      <c r="A37" s="2">
        <v>40776</v>
      </c>
      <c r="B37" s="1" t="s">
        <v>32</v>
      </c>
      <c r="C37" s="12" t="s">
        <v>36</v>
      </c>
      <c r="D37" s="10">
        <v>0</v>
      </c>
      <c r="E37" s="56">
        <f t="shared" si="0"/>
        <v>1</v>
      </c>
      <c r="F37" s="58">
        <f>'Raw Counts'!F37*$E37</f>
        <v>0</v>
      </c>
      <c r="G37" s="58">
        <f>'Raw Counts'!G37*$E37</f>
        <v>0</v>
      </c>
      <c r="H37" s="58">
        <f>'Raw Counts'!H37*$E37</f>
        <v>0</v>
      </c>
      <c r="I37" s="58">
        <f>'Raw Counts'!I37*$E37</f>
        <v>0</v>
      </c>
      <c r="J37" s="58">
        <f>'Raw Counts'!J37*$E37</f>
        <v>0</v>
      </c>
      <c r="K37" s="58">
        <f>'Raw Counts'!K37*$E37</f>
        <v>0</v>
      </c>
      <c r="L37" s="58">
        <f>'Raw Counts'!L37*$E37</f>
        <v>0</v>
      </c>
      <c r="M37" s="58">
        <f>'Raw Counts'!M37*$E37</f>
        <v>0</v>
      </c>
      <c r="N37" s="58">
        <f>'Raw Counts'!N37*$E37</f>
        <v>0</v>
      </c>
      <c r="O37" s="58">
        <f>'Raw Counts'!O37*$E37</f>
        <v>0</v>
      </c>
      <c r="P37" s="58">
        <f>'Raw Counts'!P37*$E37</f>
        <v>0</v>
      </c>
      <c r="Q37" s="58">
        <f>'Raw Counts'!Q37*$E37</f>
        <v>0</v>
      </c>
      <c r="R37" s="58">
        <f>'Raw Counts'!R37*$E37</f>
        <v>9</v>
      </c>
      <c r="S37" s="58">
        <f>'Raw Counts'!S37*$E37</f>
        <v>0</v>
      </c>
      <c r="T37" s="58">
        <f>'Raw Counts'!T37*$E37</f>
        <v>0</v>
      </c>
      <c r="U37" s="58">
        <f>'Raw Counts'!U37*$E37</f>
        <v>2</v>
      </c>
      <c r="V37" s="58">
        <f>'Raw Counts'!V37*$E37</f>
        <v>0</v>
      </c>
      <c r="W37" s="58">
        <f>'Raw Counts'!W37*$E37</f>
        <v>0</v>
      </c>
      <c r="X37" s="58">
        <f>'Raw Counts'!X37*$E37</f>
        <v>0</v>
      </c>
      <c r="Y37" s="58">
        <f>'Raw Counts'!Y37*$E37</f>
        <v>0</v>
      </c>
      <c r="Z37" s="58">
        <f>'Raw Counts'!Z37*$E37</f>
        <v>0</v>
      </c>
      <c r="AA37" s="58">
        <f>'Raw Counts'!AA37*$E37</f>
        <v>1</v>
      </c>
      <c r="AB37" s="58">
        <f>'Raw Counts'!AB37*$E37</f>
        <v>0</v>
      </c>
      <c r="AC37" s="58">
        <f>'Raw Counts'!AC37*$E37</f>
        <v>0</v>
      </c>
      <c r="AD37" s="58">
        <f>'Raw Counts'!AD37*$E37</f>
        <v>120</v>
      </c>
      <c r="AE37" s="58">
        <f>'Raw Counts'!AE37*$E37</f>
        <v>0</v>
      </c>
      <c r="AF37" s="58">
        <f>'Raw Counts'!AF37*$E37</f>
        <v>176</v>
      </c>
      <c r="AG37" s="58">
        <f>'Raw Counts'!AG37*$E37</f>
        <v>91</v>
      </c>
      <c r="AH37" s="58">
        <f>'Raw Counts'!AH37*$E37</f>
        <v>8</v>
      </c>
      <c r="AI37" s="58">
        <f>'Raw Counts'!AI37*$E37</f>
        <v>0</v>
      </c>
      <c r="AJ37" s="58">
        <f>'Raw Counts'!AJ37*$E37</f>
        <v>0</v>
      </c>
      <c r="AK37" s="58">
        <f>'Raw Counts'!AK37*$E37</f>
        <v>0</v>
      </c>
      <c r="AL37" s="58">
        <f>'Raw Counts'!AL37*$E37</f>
        <v>0</v>
      </c>
      <c r="AM37" s="58">
        <f>'Raw Counts'!AM37*$E37</f>
        <v>24</v>
      </c>
      <c r="AN37" s="58">
        <f>'Raw Counts'!AN37*$E37</f>
        <v>8</v>
      </c>
      <c r="AO37" s="58">
        <f>'Raw Counts'!AO37*$E37</f>
        <v>0</v>
      </c>
      <c r="AP37" s="58">
        <f>'Raw Counts'!AP37*$E37</f>
        <v>0</v>
      </c>
      <c r="AQ37" s="58">
        <f>'Raw Counts'!AQ37*$E37</f>
        <v>0</v>
      </c>
      <c r="AR37" s="58">
        <f>'Raw Counts'!AR37*$E37</f>
        <v>0</v>
      </c>
      <c r="AS37" s="21"/>
    </row>
    <row r="38" spans="1:45" s="3" customFormat="1" x14ac:dyDescent="0.3">
      <c r="A38" s="5">
        <v>40776</v>
      </c>
      <c r="B38" s="4" t="s">
        <v>32</v>
      </c>
      <c r="C38" s="13" t="s">
        <v>37</v>
      </c>
      <c r="D38" s="4">
        <v>0</v>
      </c>
      <c r="E38" s="57">
        <f t="shared" si="0"/>
        <v>1</v>
      </c>
      <c r="F38" s="59">
        <f>'Raw Counts'!F38*$E38</f>
        <v>0</v>
      </c>
      <c r="G38" s="59">
        <f>'Raw Counts'!G38*$E38</f>
        <v>0</v>
      </c>
      <c r="H38" s="59">
        <f>'Raw Counts'!H38*$E38</f>
        <v>0</v>
      </c>
      <c r="I38" s="59">
        <f>'Raw Counts'!I38*$E38</f>
        <v>0</v>
      </c>
      <c r="J38" s="59">
        <f>'Raw Counts'!J38*$E38</f>
        <v>0</v>
      </c>
      <c r="K38" s="59">
        <f>'Raw Counts'!K38*$E38</f>
        <v>0</v>
      </c>
      <c r="L38" s="59">
        <f>'Raw Counts'!L38*$E38</f>
        <v>0</v>
      </c>
      <c r="M38" s="59">
        <f>'Raw Counts'!M38*$E38</f>
        <v>0</v>
      </c>
      <c r="N38" s="59">
        <f>'Raw Counts'!N38*$E38</f>
        <v>0</v>
      </c>
      <c r="O38" s="59">
        <f>'Raw Counts'!O38*$E38</f>
        <v>0</v>
      </c>
      <c r="P38" s="59">
        <f>'Raw Counts'!P38*$E38</f>
        <v>0</v>
      </c>
      <c r="Q38" s="59">
        <f>'Raw Counts'!Q38*$E38</f>
        <v>0</v>
      </c>
      <c r="R38" s="59">
        <f>'Raw Counts'!R38*$E38</f>
        <v>0</v>
      </c>
      <c r="S38" s="59">
        <f>'Raw Counts'!S38*$E38</f>
        <v>0</v>
      </c>
      <c r="T38" s="59">
        <f>'Raw Counts'!T38*$E38</f>
        <v>0</v>
      </c>
      <c r="U38" s="59">
        <f>'Raw Counts'!U38*$E38</f>
        <v>0</v>
      </c>
      <c r="V38" s="59">
        <f>'Raw Counts'!V38*$E38</f>
        <v>0</v>
      </c>
      <c r="W38" s="59">
        <f>'Raw Counts'!W38*$E38</f>
        <v>0</v>
      </c>
      <c r="X38" s="59">
        <f>'Raw Counts'!X38*$E38</f>
        <v>0</v>
      </c>
      <c r="Y38" s="59">
        <f>'Raw Counts'!Y38*$E38</f>
        <v>0</v>
      </c>
      <c r="Z38" s="59">
        <f>'Raw Counts'!Z38*$E38</f>
        <v>0</v>
      </c>
      <c r="AA38" s="59">
        <f>'Raw Counts'!AA38*$E38</f>
        <v>0</v>
      </c>
      <c r="AB38" s="59">
        <f>'Raw Counts'!AB38*$E38</f>
        <v>0</v>
      </c>
      <c r="AC38" s="59">
        <f>'Raw Counts'!AC38*$E38</f>
        <v>0</v>
      </c>
      <c r="AD38" s="59">
        <f>'Raw Counts'!AD38*$E38</f>
        <v>32</v>
      </c>
      <c r="AE38" s="59">
        <f>'Raw Counts'!AE38*$E38</f>
        <v>0</v>
      </c>
      <c r="AF38" s="59">
        <f>'Raw Counts'!AF38*$E38</f>
        <v>67</v>
      </c>
      <c r="AG38" s="59">
        <f>'Raw Counts'!AG38*$E38</f>
        <v>8</v>
      </c>
      <c r="AH38" s="59">
        <f>'Raw Counts'!AH38*$E38</f>
        <v>0</v>
      </c>
      <c r="AI38" s="59">
        <f>'Raw Counts'!AI38*$E38</f>
        <v>0</v>
      </c>
      <c r="AJ38" s="59">
        <f>'Raw Counts'!AJ38*$E38</f>
        <v>0</v>
      </c>
      <c r="AK38" s="59">
        <f>'Raw Counts'!AK38*$E38</f>
        <v>0</v>
      </c>
      <c r="AL38" s="59">
        <f>'Raw Counts'!AL38*$E38</f>
        <v>0</v>
      </c>
      <c r="AM38" s="59">
        <f>'Raw Counts'!AM38*$E38</f>
        <v>0</v>
      </c>
      <c r="AN38" s="59">
        <f>'Raw Counts'!AN38*$E38</f>
        <v>0</v>
      </c>
      <c r="AO38" s="59">
        <f>'Raw Counts'!AO38*$E38</f>
        <v>0</v>
      </c>
      <c r="AP38" s="59">
        <f>'Raw Counts'!AP38*$E38</f>
        <v>0</v>
      </c>
      <c r="AQ38" s="59">
        <f>'Raw Counts'!AQ38*$E38</f>
        <v>0</v>
      </c>
      <c r="AR38" s="59">
        <f>'Raw Counts'!AR38*$E38</f>
        <v>0</v>
      </c>
      <c r="AS38" s="22"/>
    </row>
    <row r="39" spans="1:45" x14ac:dyDescent="0.3">
      <c r="A39" s="2">
        <v>40776</v>
      </c>
      <c r="B39" s="1" t="s">
        <v>38</v>
      </c>
      <c r="C39" s="12" t="s">
        <v>33</v>
      </c>
      <c r="D39" s="10">
        <v>7</v>
      </c>
      <c r="E39" s="56">
        <f t="shared" si="0"/>
        <v>1.0169491525423728</v>
      </c>
      <c r="F39" s="58">
        <f>'Raw Counts'!F39*$E39</f>
        <v>0</v>
      </c>
      <c r="G39" s="58">
        <f>'Raw Counts'!G39*$E39</f>
        <v>0</v>
      </c>
      <c r="H39" s="58">
        <f>'Raw Counts'!H39*$E39</f>
        <v>0</v>
      </c>
      <c r="I39" s="58">
        <f>'Raw Counts'!I39*$E39</f>
        <v>0</v>
      </c>
      <c r="J39" s="58">
        <f>'Raw Counts'!J39*$E39</f>
        <v>0</v>
      </c>
      <c r="K39" s="58">
        <f>'Raw Counts'!K39*$E39</f>
        <v>0</v>
      </c>
      <c r="L39" s="58">
        <f>'Raw Counts'!L39*$E39</f>
        <v>0</v>
      </c>
      <c r="M39" s="58">
        <f>'Raw Counts'!M39*$E39</f>
        <v>0</v>
      </c>
      <c r="N39" s="58">
        <f>'Raw Counts'!N39*$E39</f>
        <v>0</v>
      </c>
      <c r="O39" s="58">
        <f>'Raw Counts'!O39*$E39</f>
        <v>0</v>
      </c>
      <c r="P39" s="58">
        <f>'Raw Counts'!P39*$E39</f>
        <v>0</v>
      </c>
      <c r="Q39" s="58">
        <f>'Raw Counts'!Q39*$E39</f>
        <v>0</v>
      </c>
      <c r="R39" s="58">
        <f>'Raw Counts'!R39*$E39</f>
        <v>0</v>
      </c>
      <c r="S39" s="58">
        <f>'Raw Counts'!S39*$E39</f>
        <v>0</v>
      </c>
      <c r="T39" s="58">
        <f>'Raw Counts'!T39*$E39</f>
        <v>0</v>
      </c>
      <c r="U39" s="58">
        <f>'Raw Counts'!U39*$E39</f>
        <v>3.0508474576271185</v>
      </c>
      <c r="V39" s="58">
        <f>'Raw Counts'!V39*$E39</f>
        <v>0</v>
      </c>
      <c r="W39" s="58">
        <f>'Raw Counts'!W39*$E39</f>
        <v>0</v>
      </c>
      <c r="X39" s="58">
        <f>'Raw Counts'!X39*$E39</f>
        <v>0</v>
      </c>
      <c r="Y39" s="58">
        <f>'Raw Counts'!Y39*$E39</f>
        <v>0</v>
      </c>
      <c r="Z39" s="58">
        <f>'Raw Counts'!Z39*$E39</f>
        <v>0</v>
      </c>
      <c r="AA39" s="58">
        <f>'Raw Counts'!AA39*$E39</f>
        <v>0</v>
      </c>
      <c r="AB39" s="58">
        <f>'Raw Counts'!AB39*$E39</f>
        <v>0</v>
      </c>
      <c r="AC39" s="58">
        <f>'Raw Counts'!AC39*$E39</f>
        <v>0</v>
      </c>
      <c r="AD39" s="58">
        <f>'Raw Counts'!AD39*$E39</f>
        <v>264.40677966101691</v>
      </c>
      <c r="AE39" s="58">
        <f>'Raw Counts'!AE39*$E39</f>
        <v>24.406779661016948</v>
      </c>
      <c r="AF39" s="58">
        <f>'Raw Counts'!AF39*$E39</f>
        <v>316.27118644067798</v>
      </c>
      <c r="AG39" s="58">
        <f>'Raw Counts'!AG39*$E39</f>
        <v>219.66101694915253</v>
      </c>
      <c r="AH39" s="58">
        <f>'Raw Counts'!AH39*$E39</f>
        <v>26.440677966101696</v>
      </c>
      <c r="AI39" s="58">
        <f>'Raw Counts'!AI39*$E39</f>
        <v>0</v>
      </c>
      <c r="AJ39" s="58">
        <f>'Raw Counts'!AJ39*$E39</f>
        <v>0</v>
      </c>
      <c r="AK39" s="58">
        <f>'Raw Counts'!AK39*$E39</f>
        <v>0</v>
      </c>
      <c r="AL39" s="58">
        <f>'Raw Counts'!AL39*$E39</f>
        <v>0</v>
      </c>
      <c r="AM39" s="58">
        <f>'Raw Counts'!AM39*$E39</f>
        <v>5.0847457627118642</v>
      </c>
      <c r="AN39" s="58">
        <f>'Raw Counts'!AN39*$E39</f>
        <v>0</v>
      </c>
      <c r="AO39" s="58">
        <f>'Raw Counts'!AO39*$E39</f>
        <v>0</v>
      </c>
      <c r="AP39" s="58">
        <f>'Raw Counts'!AP39*$E39</f>
        <v>2.0338983050847457</v>
      </c>
      <c r="AQ39" s="58">
        <f>'Raw Counts'!AQ39*$E39</f>
        <v>0</v>
      </c>
      <c r="AR39" s="58">
        <f>'Raw Counts'!AR39*$E39</f>
        <v>0</v>
      </c>
      <c r="AS39" s="21"/>
    </row>
    <row r="40" spans="1:45" x14ac:dyDescent="0.3">
      <c r="A40" s="2">
        <v>40776</v>
      </c>
      <c r="B40" s="1" t="s">
        <v>38</v>
      </c>
      <c r="C40" s="12" t="s">
        <v>34</v>
      </c>
      <c r="D40" s="10">
        <v>6</v>
      </c>
      <c r="E40" s="56">
        <f t="shared" si="0"/>
        <v>1.0144927536231885</v>
      </c>
      <c r="F40" s="58">
        <f>'Raw Counts'!F40*$E40</f>
        <v>0</v>
      </c>
      <c r="G40" s="58">
        <f>'Raw Counts'!G40*$E40</f>
        <v>0</v>
      </c>
      <c r="H40" s="58">
        <f>'Raw Counts'!H40*$E40</f>
        <v>0</v>
      </c>
      <c r="I40" s="58">
        <f>'Raw Counts'!I40*$E40</f>
        <v>0</v>
      </c>
      <c r="J40" s="58">
        <f>'Raw Counts'!J40*$E40</f>
        <v>0</v>
      </c>
      <c r="K40" s="58">
        <f>'Raw Counts'!K40*$E40</f>
        <v>0</v>
      </c>
      <c r="L40" s="58">
        <f>'Raw Counts'!L40*$E40</f>
        <v>0</v>
      </c>
      <c r="M40" s="58">
        <f>'Raw Counts'!M40*$E40</f>
        <v>0</v>
      </c>
      <c r="N40" s="58">
        <f>'Raw Counts'!N40*$E40</f>
        <v>0</v>
      </c>
      <c r="O40" s="58">
        <f>'Raw Counts'!O40*$E40</f>
        <v>0</v>
      </c>
      <c r="P40" s="58">
        <f>'Raw Counts'!P40*$E40</f>
        <v>0</v>
      </c>
      <c r="Q40" s="58">
        <f>'Raw Counts'!Q40*$E40</f>
        <v>0</v>
      </c>
      <c r="R40" s="58">
        <f>'Raw Counts'!R40*$E40</f>
        <v>0</v>
      </c>
      <c r="S40" s="58">
        <f>'Raw Counts'!S40*$E40</f>
        <v>0</v>
      </c>
      <c r="T40" s="58">
        <f>'Raw Counts'!T40*$E40</f>
        <v>0</v>
      </c>
      <c r="U40" s="58">
        <f>'Raw Counts'!U40*$E40</f>
        <v>0</v>
      </c>
      <c r="V40" s="58">
        <f>'Raw Counts'!V40*$E40</f>
        <v>0</v>
      </c>
      <c r="W40" s="58">
        <f>'Raw Counts'!W40*$E40</f>
        <v>0</v>
      </c>
      <c r="X40" s="58">
        <f>'Raw Counts'!X40*$E40</f>
        <v>0</v>
      </c>
      <c r="Y40" s="58">
        <f>'Raw Counts'!Y40*$E40</f>
        <v>0</v>
      </c>
      <c r="Z40" s="58">
        <f>'Raw Counts'!Z40*$E40</f>
        <v>0</v>
      </c>
      <c r="AA40" s="58">
        <f>'Raw Counts'!AA40*$E40</f>
        <v>0</v>
      </c>
      <c r="AB40" s="58">
        <f>'Raw Counts'!AB40*$E40</f>
        <v>0</v>
      </c>
      <c r="AC40" s="58">
        <f>'Raw Counts'!AC40*$E40</f>
        <v>0</v>
      </c>
      <c r="AD40" s="58">
        <f>'Raw Counts'!AD40*$E40</f>
        <v>123.768115942029</v>
      </c>
      <c r="AE40" s="58">
        <f>'Raw Counts'!AE40*$E40</f>
        <v>1.0144927536231885</v>
      </c>
      <c r="AF40" s="58">
        <f>'Raw Counts'!AF40*$E40</f>
        <v>149.13043478260872</v>
      </c>
      <c r="AG40" s="58">
        <f>'Raw Counts'!AG40*$E40</f>
        <v>38.550724637681164</v>
      </c>
      <c r="AH40" s="58">
        <f>'Raw Counts'!AH40*$E40</f>
        <v>8.1159420289855078</v>
      </c>
      <c r="AI40" s="58">
        <f>'Raw Counts'!AI40*$E40</f>
        <v>0</v>
      </c>
      <c r="AJ40" s="58">
        <f>'Raw Counts'!AJ40*$E40</f>
        <v>0</v>
      </c>
      <c r="AK40" s="58">
        <f>'Raw Counts'!AK40*$E40</f>
        <v>0</v>
      </c>
      <c r="AL40" s="58">
        <f>'Raw Counts'!AL40*$E40</f>
        <v>0</v>
      </c>
      <c r="AM40" s="58">
        <f>'Raw Counts'!AM40*$E40</f>
        <v>5.0724637681159424</v>
      </c>
      <c r="AN40" s="58">
        <f>'Raw Counts'!AN40*$E40</f>
        <v>0</v>
      </c>
      <c r="AO40" s="58">
        <f>'Raw Counts'!AO40*$E40</f>
        <v>0</v>
      </c>
      <c r="AP40" s="58">
        <f>'Raw Counts'!AP40*$E40</f>
        <v>2.0289855072463769</v>
      </c>
      <c r="AQ40" s="58">
        <f>'Raw Counts'!AQ40*$E40</f>
        <v>0</v>
      </c>
      <c r="AR40" s="58">
        <f>'Raw Counts'!AR40*$E40</f>
        <v>0</v>
      </c>
      <c r="AS40" s="21"/>
    </row>
    <row r="41" spans="1:45" x14ac:dyDescent="0.3">
      <c r="A41" s="2">
        <v>40776</v>
      </c>
      <c r="B41" s="1" t="s">
        <v>38</v>
      </c>
      <c r="C41" s="12" t="s">
        <v>35</v>
      </c>
      <c r="D41" s="10">
        <v>0</v>
      </c>
      <c r="E41" s="56">
        <f t="shared" si="0"/>
        <v>1</v>
      </c>
      <c r="F41" s="58">
        <f>'Raw Counts'!F41*$E41</f>
        <v>0</v>
      </c>
      <c r="G41" s="58">
        <f>'Raw Counts'!G41*$E41</f>
        <v>0</v>
      </c>
      <c r="H41" s="58">
        <f>'Raw Counts'!H41*$E41</f>
        <v>0</v>
      </c>
      <c r="I41" s="58">
        <f>'Raw Counts'!I41*$E41</f>
        <v>0</v>
      </c>
      <c r="J41" s="58">
        <f>'Raw Counts'!J41*$E41</f>
        <v>0</v>
      </c>
      <c r="K41" s="58">
        <f>'Raw Counts'!K41*$E41</f>
        <v>0</v>
      </c>
      <c r="L41" s="58">
        <f>'Raw Counts'!L41*$E41</f>
        <v>0</v>
      </c>
      <c r="M41" s="58">
        <f>'Raw Counts'!M41*$E41</f>
        <v>0</v>
      </c>
      <c r="N41" s="58">
        <f>'Raw Counts'!N41*$E41</f>
        <v>0</v>
      </c>
      <c r="O41" s="58">
        <f>'Raw Counts'!O41*$E41</f>
        <v>0</v>
      </c>
      <c r="P41" s="58">
        <f>'Raw Counts'!P41*$E41</f>
        <v>0</v>
      </c>
      <c r="Q41" s="58">
        <f>'Raw Counts'!Q41*$E41</f>
        <v>0</v>
      </c>
      <c r="R41" s="58">
        <f>'Raw Counts'!R41*$E41</f>
        <v>0</v>
      </c>
      <c r="S41" s="58">
        <f>'Raw Counts'!S41*$E41</f>
        <v>0</v>
      </c>
      <c r="T41" s="58">
        <f>'Raw Counts'!T41*$E41</f>
        <v>0</v>
      </c>
      <c r="U41" s="58">
        <f>'Raw Counts'!U41*$E41</f>
        <v>0</v>
      </c>
      <c r="V41" s="58">
        <f>'Raw Counts'!V41*$E41</f>
        <v>0</v>
      </c>
      <c r="W41" s="58">
        <f>'Raw Counts'!W41*$E41</f>
        <v>0</v>
      </c>
      <c r="X41" s="58">
        <f>'Raw Counts'!X41*$E41</f>
        <v>0</v>
      </c>
      <c r="Y41" s="58">
        <f>'Raw Counts'!Y41*$E41</f>
        <v>0</v>
      </c>
      <c r="Z41" s="58">
        <f>'Raw Counts'!Z41*$E41</f>
        <v>0</v>
      </c>
      <c r="AA41" s="58">
        <f>'Raw Counts'!AA41*$E41</f>
        <v>0</v>
      </c>
      <c r="AB41" s="58">
        <f>'Raw Counts'!AB41*$E41</f>
        <v>0</v>
      </c>
      <c r="AC41" s="58">
        <f>'Raw Counts'!AC41*$E41</f>
        <v>0</v>
      </c>
      <c r="AD41" s="58">
        <f>'Raw Counts'!AD41*$E41</f>
        <v>41</v>
      </c>
      <c r="AE41" s="58">
        <f>'Raw Counts'!AE41*$E41</f>
        <v>1</v>
      </c>
      <c r="AF41" s="58">
        <f>'Raw Counts'!AF41*$E41</f>
        <v>74</v>
      </c>
      <c r="AG41" s="58">
        <f>'Raw Counts'!AG41*$E41</f>
        <v>21</v>
      </c>
      <c r="AH41" s="58">
        <f>'Raw Counts'!AH41*$E41</f>
        <v>3</v>
      </c>
      <c r="AI41" s="58">
        <f>'Raw Counts'!AI41*$E41</f>
        <v>0</v>
      </c>
      <c r="AJ41" s="58">
        <f>'Raw Counts'!AJ41*$E41</f>
        <v>0</v>
      </c>
      <c r="AK41" s="58">
        <f>'Raw Counts'!AK41*$E41</f>
        <v>0</v>
      </c>
      <c r="AL41" s="58">
        <f>'Raw Counts'!AL41*$E41</f>
        <v>0</v>
      </c>
      <c r="AM41" s="58">
        <f>'Raw Counts'!AM41*$E41</f>
        <v>0</v>
      </c>
      <c r="AN41" s="58">
        <f>'Raw Counts'!AN41*$E41</f>
        <v>0</v>
      </c>
      <c r="AO41" s="58">
        <f>'Raw Counts'!AO41*$E41</f>
        <v>0</v>
      </c>
      <c r="AP41" s="58">
        <f>'Raw Counts'!AP41*$E41</f>
        <v>0</v>
      </c>
      <c r="AQ41" s="58">
        <f>'Raw Counts'!AQ41*$E41</f>
        <v>0</v>
      </c>
      <c r="AR41" s="58">
        <f>'Raw Counts'!AR41*$E41</f>
        <v>0</v>
      </c>
      <c r="AS41" s="21"/>
    </row>
    <row r="42" spans="1:45" x14ac:dyDescent="0.3">
      <c r="A42" s="2">
        <v>40776</v>
      </c>
      <c r="B42" s="1" t="s">
        <v>38</v>
      </c>
      <c r="C42" s="12" t="s">
        <v>36</v>
      </c>
      <c r="D42" s="10">
        <v>0</v>
      </c>
      <c r="E42" s="56">
        <f t="shared" si="0"/>
        <v>1</v>
      </c>
      <c r="F42" s="58">
        <f>'Raw Counts'!F42*$E42</f>
        <v>8</v>
      </c>
      <c r="G42" s="58">
        <f>'Raw Counts'!G42*$E42</f>
        <v>0</v>
      </c>
      <c r="H42" s="58">
        <f>'Raw Counts'!H42*$E42</f>
        <v>0</v>
      </c>
      <c r="I42" s="58">
        <f>'Raw Counts'!I42*$E42</f>
        <v>0</v>
      </c>
      <c r="J42" s="58">
        <f>'Raw Counts'!J42*$E42</f>
        <v>0</v>
      </c>
      <c r="K42" s="58">
        <f>'Raw Counts'!K42*$E42</f>
        <v>0</v>
      </c>
      <c r="L42" s="58">
        <f>'Raw Counts'!L42*$E42</f>
        <v>0</v>
      </c>
      <c r="M42" s="58">
        <f>'Raw Counts'!M42*$E42</f>
        <v>0</v>
      </c>
      <c r="N42" s="58">
        <f>'Raw Counts'!N42*$E42</f>
        <v>0</v>
      </c>
      <c r="O42" s="58">
        <f>'Raw Counts'!O42*$E42</f>
        <v>0</v>
      </c>
      <c r="P42" s="58">
        <f>'Raw Counts'!P42*$E42</f>
        <v>0</v>
      </c>
      <c r="Q42" s="58">
        <f>'Raw Counts'!Q42*$E42</f>
        <v>0</v>
      </c>
      <c r="R42" s="58">
        <f>'Raw Counts'!R42*$E42</f>
        <v>2</v>
      </c>
      <c r="S42" s="58">
        <f>'Raw Counts'!S42*$E42</f>
        <v>0</v>
      </c>
      <c r="T42" s="58">
        <f>'Raw Counts'!T42*$E42</f>
        <v>0</v>
      </c>
      <c r="U42" s="58">
        <f>'Raw Counts'!U42*$E42</f>
        <v>2</v>
      </c>
      <c r="V42" s="58">
        <f>'Raw Counts'!V42*$E42</f>
        <v>0</v>
      </c>
      <c r="W42" s="58">
        <f>'Raw Counts'!W42*$E42</f>
        <v>0</v>
      </c>
      <c r="X42" s="58">
        <f>'Raw Counts'!X42*$E42</f>
        <v>0</v>
      </c>
      <c r="Y42" s="58">
        <f>'Raw Counts'!Y42*$E42</f>
        <v>0</v>
      </c>
      <c r="Z42" s="58">
        <f>'Raw Counts'!Z42*$E42</f>
        <v>0</v>
      </c>
      <c r="AA42" s="58">
        <f>'Raw Counts'!AA42*$E42</f>
        <v>4</v>
      </c>
      <c r="AB42" s="58">
        <f>'Raw Counts'!AB42*$E42</f>
        <v>0</v>
      </c>
      <c r="AC42" s="58">
        <f>'Raw Counts'!AC42*$E42</f>
        <v>0</v>
      </c>
      <c r="AD42" s="58">
        <f>'Raw Counts'!AD42*$E42</f>
        <v>128</v>
      </c>
      <c r="AE42" s="58">
        <f>'Raw Counts'!AE42*$E42</f>
        <v>5</v>
      </c>
      <c r="AF42" s="58">
        <f>'Raw Counts'!AF42*$E42</f>
        <v>128</v>
      </c>
      <c r="AG42" s="58">
        <f>'Raw Counts'!AG42*$E42</f>
        <v>80</v>
      </c>
      <c r="AH42" s="58">
        <f>'Raw Counts'!AH42*$E42</f>
        <v>15</v>
      </c>
      <c r="AI42" s="58">
        <f>'Raw Counts'!AI42*$E42</f>
        <v>0</v>
      </c>
      <c r="AJ42" s="58">
        <f>'Raw Counts'!AJ42*$E42</f>
        <v>0</v>
      </c>
      <c r="AK42" s="58">
        <f>'Raw Counts'!AK42*$E42</f>
        <v>0</v>
      </c>
      <c r="AL42" s="58">
        <f>'Raw Counts'!AL42*$E42</f>
        <v>0</v>
      </c>
      <c r="AM42" s="58">
        <f>'Raw Counts'!AM42*$E42</f>
        <v>159</v>
      </c>
      <c r="AN42" s="58">
        <f>'Raw Counts'!AN42*$E42</f>
        <v>20</v>
      </c>
      <c r="AO42" s="58">
        <f>'Raw Counts'!AO42*$E42</f>
        <v>0</v>
      </c>
      <c r="AP42" s="58">
        <f>'Raw Counts'!AP42*$E42</f>
        <v>2</v>
      </c>
      <c r="AQ42" s="58">
        <f>'Raw Counts'!AQ42*$E42</f>
        <v>0</v>
      </c>
      <c r="AR42" s="58">
        <f>'Raw Counts'!AR42*$E42</f>
        <v>0</v>
      </c>
      <c r="AS42" s="21"/>
    </row>
    <row r="43" spans="1:45" s="8" customFormat="1" ht="15" thickBot="1" x14ac:dyDescent="0.35">
      <c r="A43" s="6">
        <v>40776</v>
      </c>
      <c r="B43" s="7" t="s">
        <v>38</v>
      </c>
      <c r="C43" s="14" t="s">
        <v>37</v>
      </c>
      <c r="D43" s="7">
        <v>0</v>
      </c>
      <c r="E43" s="51">
        <f t="shared" si="0"/>
        <v>1</v>
      </c>
      <c r="F43" s="60">
        <f>'Raw Counts'!F43*$E43</f>
        <v>0</v>
      </c>
      <c r="G43" s="60">
        <f>'Raw Counts'!G43*$E43</f>
        <v>0</v>
      </c>
      <c r="H43" s="60">
        <f>'Raw Counts'!H43*$E43</f>
        <v>0</v>
      </c>
      <c r="I43" s="60">
        <f>'Raw Counts'!I43*$E43</f>
        <v>0</v>
      </c>
      <c r="J43" s="60">
        <f>'Raw Counts'!J43*$E43</f>
        <v>0</v>
      </c>
      <c r="K43" s="60">
        <f>'Raw Counts'!K43*$E43</f>
        <v>0</v>
      </c>
      <c r="L43" s="60">
        <f>'Raw Counts'!L43*$E43</f>
        <v>0</v>
      </c>
      <c r="M43" s="60">
        <f>'Raw Counts'!M43*$E43</f>
        <v>0</v>
      </c>
      <c r="N43" s="60">
        <f>'Raw Counts'!N43*$E43</f>
        <v>0</v>
      </c>
      <c r="O43" s="60">
        <f>'Raw Counts'!O43*$E43</f>
        <v>0</v>
      </c>
      <c r="P43" s="60">
        <f>'Raw Counts'!P43*$E43</f>
        <v>0</v>
      </c>
      <c r="Q43" s="60">
        <f>'Raw Counts'!Q43*$E43</f>
        <v>0</v>
      </c>
      <c r="R43" s="60">
        <f>'Raw Counts'!R43*$E43</f>
        <v>0</v>
      </c>
      <c r="S43" s="60">
        <f>'Raw Counts'!S43*$E43</f>
        <v>0</v>
      </c>
      <c r="T43" s="60">
        <f>'Raw Counts'!T43*$E43</f>
        <v>0</v>
      </c>
      <c r="U43" s="60">
        <f>'Raw Counts'!U43*$E43</f>
        <v>0</v>
      </c>
      <c r="V43" s="60">
        <f>'Raw Counts'!V43*$E43</f>
        <v>0</v>
      </c>
      <c r="W43" s="60">
        <f>'Raw Counts'!W43*$E43</f>
        <v>0</v>
      </c>
      <c r="X43" s="60">
        <f>'Raw Counts'!X43*$E43</f>
        <v>0</v>
      </c>
      <c r="Y43" s="60">
        <f>'Raw Counts'!Y43*$E43</f>
        <v>0</v>
      </c>
      <c r="Z43" s="60">
        <f>'Raw Counts'!Z43*$E43</f>
        <v>0</v>
      </c>
      <c r="AA43" s="60">
        <f>'Raw Counts'!AA43*$E43</f>
        <v>1</v>
      </c>
      <c r="AB43" s="60">
        <f>'Raw Counts'!AB43*$E43</f>
        <v>0</v>
      </c>
      <c r="AC43" s="60">
        <f>'Raw Counts'!AC43*$E43</f>
        <v>0</v>
      </c>
      <c r="AD43" s="60">
        <f>'Raw Counts'!AD43*$E43</f>
        <v>51</v>
      </c>
      <c r="AE43" s="60">
        <f>'Raw Counts'!AE43*$E43</f>
        <v>1</v>
      </c>
      <c r="AF43" s="60">
        <f>'Raw Counts'!AF43*$E43</f>
        <v>68</v>
      </c>
      <c r="AG43" s="60">
        <f>'Raw Counts'!AG43*$E43</f>
        <v>21</v>
      </c>
      <c r="AH43" s="60">
        <f>'Raw Counts'!AH43*$E43</f>
        <v>0</v>
      </c>
      <c r="AI43" s="60">
        <f>'Raw Counts'!AI43*$E43</f>
        <v>0</v>
      </c>
      <c r="AJ43" s="60">
        <f>'Raw Counts'!AJ43*$E43</f>
        <v>0</v>
      </c>
      <c r="AK43" s="60">
        <f>'Raw Counts'!AK43*$E43</f>
        <v>0</v>
      </c>
      <c r="AL43" s="60">
        <f>'Raw Counts'!AL43*$E43</f>
        <v>0</v>
      </c>
      <c r="AM43" s="60">
        <f>'Raw Counts'!AM43*$E43</f>
        <v>13</v>
      </c>
      <c r="AN43" s="60">
        <f>'Raw Counts'!AN43*$E43</f>
        <v>1</v>
      </c>
      <c r="AO43" s="60">
        <f>'Raw Counts'!AO43*$E43</f>
        <v>0</v>
      </c>
      <c r="AP43" s="60">
        <f>'Raw Counts'!AP43*$E43</f>
        <v>1</v>
      </c>
      <c r="AQ43" s="60">
        <f>'Raw Counts'!AQ43*$E43</f>
        <v>0</v>
      </c>
      <c r="AR43" s="60">
        <f>'Raw Counts'!AR43*$E43</f>
        <v>0</v>
      </c>
      <c r="AS43" s="23"/>
    </row>
  </sheetData>
  <mergeCells count="30">
    <mergeCell ref="L1:N1"/>
    <mergeCell ref="A1:A3"/>
    <mergeCell ref="B1:B3"/>
    <mergeCell ref="C1:C3"/>
    <mergeCell ref="F1:H1"/>
    <mergeCell ref="I1:K1"/>
    <mergeCell ref="AG1:AI1"/>
    <mergeCell ref="AJ1:AL1"/>
    <mergeCell ref="AM1:AO1"/>
    <mergeCell ref="AP1:AR1"/>
    <mergeCell ref="D2:D3"/>
    <mergeCell ref="F2:H2"/>
    <mergeCell ref="I2:K2"/>
    <mergeCell ref="L2:N2"/>
    <mergeCell ref="O2:Q2"/>
    <mergeCell ref="R2:T2"/>
    <mergeCell ref="O1:Q1"/>
    <mergeCell ref="R1:T1"/>
    <mergeCell ref="U1:W1"/>
    <mergeCell ref="X1:Z1"/>
    <mergeCell ref="AA1:AC1"/>
    <mergeCell ref="AD1:AF1"/>
    <mergeCell ref="AM2:AO2"/>
    <mergeCell ref="AP2:AR2"/>
    <mergeCell ref="U2:W2"/>
    <mergeCell ref="X2:Z2"/>
    <mergeCell ref="AA2:AC2"/>
    <mergeCell ref="AD2:AF2"/>
    <mergeCell ref="AG2:AI2"/>
    <mergeCell ref="AJ2:A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1" sqref="C11"/>
    </sheetView>
  </sheetViews>
  <sheetFormatPr defaultRowHeight="14.4" x14ac:dyDescent="0.3"/>
  <cols>
    <col min="1" max="1" width="9.5546875" bestFit="1" customWidth="1"/>
    <col min="2" max="2" width="9.5546875" style="1" bestFit="1" customWidth="1"/>
    <col min="3" max="4" width="9.5546875" bestFit="1" customWidth="1"/>
    <col min="42" max="42" width="14.88671875" customWidth="1"/>
    <col min="43" max="44" width="16.6640625" customWidth="1"/>
  </cols>
  <sheetData>
    <row r="1" spans="1:45" s="24" customFormat="1" x14ac:dyDescent="0.3">
      <c r="A1" s="73" t="s">
        <v>29</v>
      </c>
      <c r="B1" s="73" t="s">
        <v>30</v>
      </c>
      <c r="C1" s="77" t="s">
        <v>4</v>
      </c>
      <c r="D1" s="78"/>
      <c r="E1" s="79"/>
      <c r="F1" s="77" t="s">
        <v>5</v>
      </c>
      <c r="G1" s="78"/>
      <c r="H1" s="79"/>
      <c r="I1" s="77" t="s">
        <v>6</v>
      </c>
      <c r="J1" s="78"/>
      <c r="K1" s="79"/>
      <c r="L1" s="77" t="s">
        <v>7</v>
      </c>
      <c r="M1" s="78"/>
      <c r="N1" s="79"/>
      <c r="O1" s="77" t="s">
        <v>11</v>
      </c>
      <c r="P1" s="78"/>
      <c r="Q1" s="79"/>
      <c r="R1" s="77" t="s">
        <v>14</v>
      </c>
      <c r="S1" s="78"/>
      <c r="T1" s="79"/>
      <c r="U1" s="77" t="s">
        <v>16</v>
      </c>
      <c r="V1" s="78"/>
      <c r="W1" s="79"/>
      <c r="X1" s="77" t="s">
        <v>15</v>
      </c>
      <c r="Y1" s="78"/>
      <c r="Z1" s="79"/>
      <c r="AA1" s="77" t="s">
        <v>17</v>
      </c>
      <c r="AB1" s="78"/>
      <c r="AC1" s="79"/>
      <c r="AD1" s="77" t="s">
        <v>18</v>
      </c>
      <c r="AE1" s="78"/>
      <c r="AF1" s="79"/>
      <c r="AG1" s="77" t="s">
        <v>19</v>
      </c>
      <c r="AH1" s="78"/>
      <c r="AI1" s="79"/>
      <c r="AJ1" s="77" t="s">
        <v>20</v>
      </c>
      <c r="AK1" s="78"/>
      <c r="AL1" s="79"/>
      <c r="AM1" s="77" t="s">
        <v>21</v>
      </c>
      <c r="AN1" s="78"/>
      <c r="AO1" s="79"/>
    </row>
    <row r="2" spans="1:45" s="25" customFormat="1" ht="44.4" customHeight="1" x14ac:dyDescent="0.3">
      <c r="A2" s="73"/>
      <c r="B2" s="73"/>
      <c r="C2" s="72" t="s">
        <v>3</v>
      </c>
      <c r="D2" s="80"/>
      <c r="E2" s="72"/>
      <c r="F2" s="72" t="s">
        <v>8</v>
      </c>
      <c r="G2" s="80"/>
      <c r="H2" s="72"/>
      <c r="I2" s="72" t="s">
        <v>9</v>
      </c>
      <c r="J2" s="80"/>
      <c r="K2" s="72"/>
      <c r="L2" s="72" t="s">
        <v>10</v>
      </c>
      <c r="M2" s="72"/>
      <c r="N2" s="72"/>
      <c r="O2" s="72" t="s">
        <v>12</v>
      </c>
      <c r="P2" s="72"/>
      <c r="Q2" s="72"/>
      <c r="R2" s="72" t="s">
        <v>13</v>
      </c>
      <c r="S2" s="72"/>
      <c r="T2" s="72"/>
      <c r="U2" s="72" t="s">
        <v>28</v>
      </c>
      <c r="V2" s="72"/>
      <c r="W2" s="72"/>
      <c r="X2" s="72" t="s">
        <v>27</v>
      </c>
      <c r="Y2" s="72"/>
      <c r="Z2" s="72"/>
      <c r="AA2" s="72" t="s">
        <v>26</v>
      </c>
      <c r="AB2" s="72"/>
      <c r="AC2" s="72"/>
      <c r="AD2" s="72" t="s">
        <v>25</v>
      </c>
      <c r="AE2" s="72"/>
      <c r="AF2" s="72"/>
      <c r="AG2" s="72" t="s">
        <v>24</v>
      </c>
      <c r="AH2" s="72"/>
      <c r="AI2" s="72"/>
      <c r="AJ2" s="72" t="s">
        <v>23</v>
      </c>
      <c r="AK2" s="72"/>
      <c r="AL2" s="72"/>
      <c r="AM2" s="72" t="s">
        <v>22</v>
      </c>
      <c r="AN2" s="72"/>
      <c r="AO2" s="72"/>
    </row>
    <row r="3" spans="1:45" s="29" customFormat="1" ht="15" thickBot="1" x14ac:dyDescent="0.35">
      <c r="A3" s="74"/>
      <c r="B3" s="74"/>
      <c r="C3" s="26" t="s">
        <v>0</v>
      </c>
      <c r="D3" s="27" t="s">
        <v>1</v>
      </c>
      <c r="E3" s="28" t="s">
        <v>2</v>
      </c>
      <c r="F3" s="26" t="s">
        <v>0</v>
      </c>
      <c r="G3" s="27" t="s">
        <v>1</v>
      </c>
      <c r="H3" s="28" t="s">
        <v>2</v>
      </c>
      <c r="I3" s="26" t="s">
        <v>0</v>
      </c>
      <c r="J3" s="27" t="s">
        <v>1</v>
      </c>
      <c r="K3" s="27" t="s">
        <v>2</v>
      </c>
      <c r="L3" s="26" t="s">
        <v>0</v>
      </c>
      <c r="M3" s="27" t="s">
        <v>1</v>
      </c>
      <c r="N3" s="27" t="s">
        <v>2</v>
      </c>
      <c r="O3" s="26" t="s">
        <v>0</v>
      </c>
      <c r="P3" s="27" t="s">
        <v>1</v>
      </c>
      <c r="Q3" s="28" t="s">
        <v>2</v>
      </c>
      <c r="R3" s="26" t="s">
        <v>0</v>
      </c>
      <c r="S3" s="27" t="s">
        <v>1</v>
      </c>
      <c r="T3" s="28" t="s">
        <v>2</v>
      </c>
      <c r="U3" s="26" t="s">
        <v>0</v>
      </c>
      <c r="V3" s="27" t="s">
        <v>1</v>
      </c>
      <c r="W3" s="28" t="s">
        <v>2</v>
      </c>
      <c r="X3" s="26" t="s">
        <v>0</v>
      </c>
      <c r="Y3" s="27" t="s">
        <v>1</v>
      </c>
      <c r="Z3" s="28" t="s">
        <v>2</v>
      </c>
      <c r="AA3" s="26" t="s">
        <v>0</v>
      </c>
      <c r="AB3" s="27" t="s">
        <v>1</v>
      </c>
      <c r="AC3" s="28" t="s">
        <v>2</v>
      </c>
      <c r="AD3" s="26" t="s">
        <v>0</v>
      </c>
      <c r="AE3" s="27" t="s">
        <v>1</v>
      </c>
      <c r="AF3" s="28" t="s">
        <v>2</v>
      </c>
      <c r="AG3" s="26" t="s">
        <v>0</v>
      </c>
      <c r="AH3" s="27" t="s">
        <v>1</v>
      </c>
      <c r="AI3" s="28" t="s">
        <v>2</v>
      </c>
      <c r="AJ3" s="26" t="s">
        <v>0</v>
      </c>
      <c r="AK3" s="27" t="s">
        <v>1</v>
      </c>
      <c r="AL3" s="28" t="s">
        <v>2</v>
      </c>
      <c r="AM3" s="26" t="s">
        <v>0</v>
      </c>
      <c r="AN3" s="27" t="s">
        <v>1</v>
      </c>
      <c r="AO3" s="28" t="s">
        <v>2</v>
      </c>
      <c r="AP3" s="30" t="s">
        <v>41</v>
      </c>
      <c r="AQ3" s="30" t="s">
        <v>42</v>
      </c>
      <c r="AR3" s="30" t="s">
        <v>43</v>
      </c>
    </row>
    <row r="4" spans="1:45" x14ac:dyDescent="0.3">
      <c r="A4" s="2">
        <v>40773</v>
      </c>
      <c r="B4" s="1" t="s">
        <v>32</v>
      </c>
      <c r="C4" s="61">
        <f>SUM('Adj Counts'!F4:F8)</f>
        <v>0</v>
      </c>
      <c r="D4" s="61">
        <f>SUM('Adj Counts'!G4:G8)</f>
        <v>0</v>
      </c>
      <c r="E4" s="61">
        <f>SUM('Adj Counts'!H4:H8)</f>
        <v>0</v>
      </c>
      <c r="F4" s="61">
        <f>SUM('Adj Counts'!I4:I8)</f>
        <v>0</v>
      </c>
      <c r="G4" s="61">
        <f>SUM('Adj Counts'!J4:J8)</f>
        <v>0</v>
      </c>
      <c r="H4" s="61">
        <f>SUM('Adj Counts'!K4:K8)</f>
        <v>0</v>
      </c>
      <c r="I4" s="61">
        <f>SUM('Adj Counts'!L4:L8)</f>
        <v>0</v>
      </c>
      <c r="J4" s="61">
        <f>SUM('Adj Counts'!M4:M8)</f>
        <v>0</v>
      </c>
      <c r="K4" s="61">
        <f>SUM('Adj Counts'!N4:N8)</f>
        <v>0</v>
      </c>
      <c r="L4" s="61">
        <f>SUM('Adj Counts'!O4:O8)</f>
        <v>0</v>
      </c>
      <c r="M4" s="61">
        <f>SUM('Adj Counts'!P4:P8)</f>
        <v>0</v>
      </c>
      <c r="N4" s="61">
        <f>SUM('Adj Counts'!Q4:Q8)</f>
        <v>0</v>
      </c>
      <c r="O4" s="61">
        <f>SUM('Adj Counts'!R4:R8)</f>
        <v>2</v>
      </c>
      <c r="P4" s="61">
        <f>SUM('Adj Counts'!S4:S8)</f>
        <v>0</v>
      </c>
      <c r="Q4" s="61">
        <f>SUM('Adj Counts'!T4:T8)</f>
        <v>0</v>
      </c>
      <c r="R4" s="61">
        <f>SUM('Adj Counts'!U4:U8)</f>
        <v>1.024390243902439</v>
      </c>
      <c r="S4" s="61">
        <f>SUM('Adj Counts'!V4:V8)</f>
        <v>0</v>
      </c>
      <c r="T4" s="61">
        <f>SUM('Adj Counts'!W4:W8)</f>
        <v>0</v>
      </c>
      <c r="U4" s="61">
        <f>SUM('Adj Counts'!X4:X8)</f>
        <v>0</v>
      </c>
      <c r="V4" s="61">
        <f>SUM('Adj Counts'!Y4:Y8)</f>
        <v>0</v>
      </c>
      <c r="W4" s="61">
        <f>SUM('Adj Counts'!Z4:Z8)</f>
        <v>0</v>
      </c>
      <c r="X4" s="61">
        <f>SUM('Adj Counts'!AA4:AA8)</f>
        <v>0</v>
      </c>
      <c r="Y4" s="61">
        <f>SUM('Adj Counts'!AB4:AB8)</f>
        <v>0</v>
      </c>
      <c r="Z4" s="61">
        <f>SUM('Adj Counts'!AC4:AC8)</f>
        <v>0</v>
      </c>
      <c r="AA4" s="61">
        <f>SUM('Adj Counts'!AD4:AD8)</f>
        <v>385.66069492435679</v>
      </c>
      <c r="AB4" s="61">
        <f>SUM('Adj Counts'!AE4:AE8)</f>
        <v>2</v>
      </c>
      <c r="AC4" s="61">
        <f>SUM('Adj Counts'!AF4:AF8)</f>
        <v>917.89632879710598</v>
      </c>
      <c r="AD4" s="61">
        <f>SUM('Adj Counts'!AG4:AG8)</f>
        <v>103.55473365286208</v>
      </c>
      <c r="AE4" s="61">
        <f>SUM('Adj Counts'!AH4:AH8)</f>
        <v>14.182486041727888</v>
      </c>
      <c r="AF4" s="61">
        <f>SUM('Adj Counts'!AI4:AI8)</f>
        <v>0</v>
      </c>
      <c r="AG4" s="61">
        <f>SUM('Adj Counts'!AJ4:AJ8)</f>
        <v>0</v>
      </c>
      <c r="AH4" s="61">
        <f>SUM('Adj Counts'!AK4:AK8)</f>
        <v>0</v>
      </c>
      <c r="AI4" s="61">
        <f>SUM('Adj Counts'!AL4:AL8)</f>
        <v>0</v>
      </c>
      <c r="AJ4" s="61">
        <f>SUM('Adj Counts'!AM4:AM8)</f>
        <v>4.046530951391774</v>
      </c>
      <c r="AK4" s="61">
        <f>SUM('Adj Counts'!AN4:AN8)</f>
        <v>1.0120481927710843</v>
      </c>
      <c r="AL4" s="61">
        <f>SUM('Adj Counts'!AO4:AO8)</f>
        <v>0</v>
      </c>
      <c r="AM4" s="61">
        <f>SUM('Adj Counts'!AP4:AP8)</f>
        <v>0</v>
      </c>
      <c r="AN4" s="61">
        <f>SUM('Adj Counts'!AQ4:AQ8)</f>
        <v>0</v>
      </c>
      <c r="AO4" s="61">
        <f>SUM('Adj Counts'!AR4:AR8)</f>
        <v>0</v>
      </c>
      <c r="AP4" s="61">
        <f>SUM(C4,F4,I4,L4,O4,R4,U4,X4,AA4,AD4,AG4,AJ4)</f>
        <v>496.28634977251306</v>
      </c>
      <c r="AQ4" s="61">
        <f>SUM(D4,G4,J4,M4,P4,S4,V4,Y4,AB4,AE4,AH4,AK4)</f>
        <v>17.19453423449897</v>
      </c>
      <c r="AR4" s="61">
        <f>SUM(E4,H4,K4,N4,Q4,T4,W4,Z4,AC4,AF4,AI4,AL4)</f>
        <v>917.89632879710598</v>
      </c>
    </row>
    <row r="5" spans="1:45" x14ac:dyDescent="0.3">
      <c r="A5" s="2">
        <v>40773</v>
      </c>
      <c r="B5" s="1" t="s">
        <v>38</v>
      </c>
      <c r="C5" s="61">
        <f>SUM('Adj Counts'!F9:F13)</f>
        <v>17</v>
      </c>
      <c r="D5" s="61">
        <f>SUM('Adj Counts'!G9:G13)</f>
        <v>0</v>
      </c>
      <c r="E5" s="61">
        <f>SUM('Adj Counts'!H9:H13)</f>
        <v>0</v>
      </c>
      <c r="F5" s="61">
        <f>SUM('Adj Counts'!I9:I13)</f>
        <v>0</v>
      </c>
      <c r="G5" s="61">
        <f>SUM('Adj Counts'!J9:J13)</f>
        <v>0</v>
      </c>
      <c r="H5" s="61">
        <f>SUM('Adj Counts'!K9:K13)</f>
        <v>0</v>
      </c>
      <c r="I5" s="61">
        <f>SUM('Adj Counts'!L9:L13)</f>
        <v>0</v>
      </c>
      <c r="J5" s="61">
        <f>SUM('Adj Counts'!M9:M13)</f>
        <v>0</v>
      </c>
      <c r="K5" s="61">
        <f>SUM('Adj Counts'!N9:N13)</f>
        <v>0</v>
      </c>
      <c r="L5" s="61">
        <f>SUM('Adj Counts'!O9:O13)</f>
        <v>0</v>
      </c>
      <c r="M5" s="61">
        <f>SUM('Adj Counts'!P9:P13)</f>
        <v>0</v>
      </c>
      <c r="N5" s="61">
        <f>SUM('Adj Counts'!Q9:Q13)</f>
        <v>0</v>
      </c>
      <c r="O5" s="61">
        <f>SUM('Adj Counts'!R9:R13)</f>
        <v>1</v>
      </c>
      <c r="P5" s="61">
        <f>SUM('Adj Counts'!S9:S13)</f>
        <v>0</v>
      </c>
      <c r="Q5" s="61">
        <f>SUM('Adj Counts'!T9:T13)</f>
        <v>0</v>
      </c>
      <c r="R5" s="61">
        <f>SUM('Adj Counts'!U9:U13)</f>
        <v>0</v>
      </c>
      <c r="S5" s="61">
        <f>SUM('Adj Counts'!V9:V13)</f>
        <v>0</v>
      </c>
      <c r="T5" s="61">
        <f>SUM('Adj Counts'!W9:W13)</f>
        <v>0</v>
      </c>
      <c r="U5" s="61">
        <f>SUM('Adj Counts'!X9:X13)</f>
        <v>0</v>
      </c>
      <c r="V5" s="61">
        <f>SUM('Adj Counts'!Y9:Y13)</f>
        <v>0</v>
      </c>
      <c r="W5" s="61">
        <f>SUM('Adj Counts'!Z9:Z13)</f>
        <v>0</v>
      </c>
      <c r="X5" s="61">
        <f>SUM('Adj Counts'!AA9:AA13)</f>
        <v>0</v>
      </c>
      <c r="Y5" s="61">
        <f>SUM('Adj Counts'!AB9:AB13)</f>
        <v>0</v>
      </c>
      <c r="Z5" s="61">
        <f>SUM('Adj Counts'!AC9:AC13)</f>
        <v>0</v>
      </c>
      <c r="AA5" s="61">
        <f>SUM('Adj Counts'!AD9:AD13)</f>
        <v>366.46987951807228</v>
      </c>
      <c r="AB5" s="61">
        <f>SUM('Adj Counts'!AE9:AE13)</f>
        <v>10.024096385542169</v>
      </c>
      <c r="AC5" s="61">
        <f>SUM('Adj Counts'!AF9:AF13)</f>
        <v>800.24096385542168</v>
      </c>
      <c r="AD5" s="61">
        <f>SUM('Adj Counts'!AG9:AG13)</f>
        <v>106.28915662650601</v>
      </c>
      <c r="AE5" s="61">
        <f>SUM('Adj Counts'!AH9:AH13)</f>
        <v>8</v>
      </c>
      <c r="AF5" s="61">
        <f>SUM('Adj Counts'!AI9:AI13)</f>
        <v>0</v>
      </c>
      <c r="AG5" s="61">
        <f>SUM('Adj Counts'!AJ9:AJ13)</f>
        <v>0</v>
      </c>
      <c r="AH5" s="61">
        <f>SUM('Adj Counts'!AK9:AK13)</f>
        <v>0</v>
      </c>
      <c r="AI5" s="61">
        <f>SUM('Adj Counts'!AL9:AL13)</f>
        <v>0</v>
      </c>
      <c r="AJ5" s="61">
        <f>SUM('Adj Counts'!AM9:AM13)</f>
        <v>93</v>
      </c>
      <c r="AK5" s="61">
        <f>SUM('Adj Counts'!AN9:AN13)</f>
        <v>18</v>
      </c>
      <c r="AL5" s="61">
        <f>SUM('Adj Counts'!AO9:AO13)</f>
        <v>0</v>
      </c>
      <c r="AM5" s="61">
        <f>SUM('Adj Counts'!AP9:AP13)</f>
        <v>1.0120481927710843</v>
      </c>
      <c r="AN5" s="61">
        <f>SUM('Adj Counts'!AQ9:AQ13)</f>
        <v>0</v>
      </c>
      <c r="AO5" s="61">
        <f>SUM('Adj Counts'!AR9:AR13)</f>
        <v>0</v>
      </c>
      <c r="AP5" s="61">
        <f t="shared" ref="AP5:AP11" si="0">SUM(C5,F5,I5,L5,O5,R5,U5,X5,AA5,AD5,AG5,AJ5)</f>
        <v>583.75903614457832</v>
      </c>
      <c r="AQ5" s="61">
        <f t="shared" ref="AQ5:AQ11" si="1">SUM(D5,G5,J5,M5,P5,S5,V5,Y5,AB5,AE5,AH5,AK5)</f>
        <v>36.024096385542165</v>
      </c>
      <c r="AR5" s="61">
        <f t="shared" ref="AR5:AR11" si="2">SUM(E5,H5,K5,N5,Q5,T5,W5,Z5,AC5,AF5,AI5,AL5)</f>
        <v>800.24096385542168</v>
      </c>
    </row>
    <row r="6" spans="1:45" x14ac:dyDescent="0.3">
      <c r="A6" s="2">
        <v>40774</v>
      </c>
      <c r="B6" s="1" t="s">
        <v>32</v>
      </c>
      <c r="C6" s="61">
        <f>SUM('Adj Counts'!F14:F18)</f>
        <v>0</v>
      </c>
      <c r="D6" s="61">
        <f>SUM('Adj Counts'!G14:G18)</f>
        <v>0</v>
      </c>
      <c r="E6" s="61">
        <f>SUM('Adj Counts'!H14:H18)</f>
        <v>0</v>
      </c>
      <c r="F6" s="61">
        <f>SUM('Adj Counts'!I14:I18)</f>
        <v>0</v>
      </c>
      <c r="G6" s="61">
        <f>SUM('Adj Counts'!J14:J18)</f>
        <v>0</v>
      </c>
      <c r="H6" s="61">
        <f>SUM('Adj Counts'!K14:K18)</f>
        <v>0</v>
      </c>
      <c r="I6" s="61">
        <f>SUM('Adj Counts'!L14:L18)</f>
        <v>0</v>
      </c>
      <c r="J6" s="61">
        <f>SUM('Adj Counts'!M14:M18)</f>
        <v>0</v>
      </c>
      <c r="K6" s="61">
        <f>SUM('Adj Counts'!N14:N18)</f>
        <v>0</v>
      </c>
      <c r="L6" s="61">
        <f>SUM('Adj Counts'!O14:O18)</f>
        <v>0</v>
      </c>
      <c r="M6" s="61">
        <f>SUM('Adj Counts'!P14:P18)</f>
        <v>0</v>
      </c>
      <c r="N6" s="61">
        <f>SUM('Adj Counts'!Q14:Q18)</f>
        <v>0</v>
      </c>
      <c r="O6" s="61">
        <f>SUM('Adj Counts'!R14:R18)</f>
        <v>5.0480769230769234</v>
      </c>
      <c r="P6" s="61">
        <f>SUM('Adj Counts'!S14:S18)</f>
        <v>0</v>
      </c>
      <c r="Q6" s="61">
        <f>SUM('Adj Counts'!T14:T18)</f>
        <v>0</v>
      </c>
      <c r="R6" s="61">
        <f>SUM('Adj Counts'!U14:U18)</f>
        <v>2.0192307692307692</v>
      </c>
      <c r="S6" s="61">
        <f>SUM('Adj Counts'!V14:V18)</f>
        <v>0</v>
      </c>
      <c r="T6" s="61">
        <f>SUM('Adj Counts'!W14:W18)</f>
        <v>1.0096153846153846</v>
      </c>
      <c r="U6" s="61">
        <f>SUM('Adj Counts'!X14:X18)</f>
        <v>0</v>
      </c>
      <c r="V6" s="61">
        <f>SUM('Adj Counts'!Y14:Y18)</f>
        <v>0</v>
      </c>
      <c r="W6" s="61">
        <f>SUM('Adj Counts'!Z14:Z18)</f>
        <v>0</v>
      </c>
      <c r="X6" s="61">
        <f>SUM('Adj Counts'!AA14:AA18)</f>
        <v>0</v>
      </c>
      <c r="Y6" s="61">
        <f>SUM('Adj Counts'!AB14:AB18)</f>
        <v>0</v>
      </c>
      <c r="Z6" s="61">
        <f>SUM('Adj Counts'!AC14:AC18)</f>
        <v>0</v>
      </c>
      <c r="AA6" s="61">
        <f>SUM('Adj Counts'!AD14:AD18)</f>
        <v>357.66774015458219</v>
      </c>
      <c r="AB6" s="61">
        <f>SUM('Adj Counts'!AE14:AE18)</f>
        <v>1.0096153846153846</v>
      </c>
      <c r="AC6" s="61">
        <f>SUM('Adj Counts'!AF14:AF18)</f>
        <v>904.99420316525573</v>
      </c>
      <c r="AD6" s="61">
        <f>SUM('Adj Counts'!AG14:AG18)</f>
        <v>70.538461538461533</v>
      </c>
      <c r="AE6" s="61">
        <f>SUM('Adj Counts'!AH14:AH18)</f>
        <v>8.0673076923076916</v>
      </c>
      <c r="AF6" s="61">
        <f>SUM('Adj Counts'!AI14:AI18)</f>
        <v>0</v>
      </c>
      <c r="AG6" s="61">
        <f>SUM('Adj Counts'!AJ14:AJ18)</f>
        <v>0</v>
      </c>
      <c r="AH6" s="61">
        <f>SUM('Adj Counts'!AK14:AK18)</f>
        <v>0</v>
      </c>
      <c r="AI6" s="61">
        <f>SUM('Adj Counts'!AL14:AL18)</f>
        <v>0</v>
      </c>
      <c r="AJ6" s="61">
        <f>SUM('Adj Counts'!AM14:AM18)</f>
        <v>14.105677217519322</v>
      </c>
      <c r="AK6" s="61">
        <f>SUM('Adj Counts'!AN14:AN18)</f>
        <v>1.0096153846153846</v>
      </c>
      <c r="AL6" s="61">
        <f>SUM('Adj Counts'!AO14:AO18)</f>
        <v>0</v>
      </c>
      <c r="AM6" s="61">
        <f>SUM('Adj Counts'!AP14:AP18)</f>
        <v>3.0288461538461537</v>
      </c>
      <c r="AN6" s="61">
        <f>SUM('Adj Counts'!AQ14:AQ18)</f>
        <v>0</v>
      </c>
      <c r="AO6" s="61">
        <f>SUM('Adj Counts'!AR14:AR18)</f>
        <v>0</v>
      </c>
      <c r="AP6" s="61">
        <f t="shared" si="0"/>
        <v>449.37918660287073</v>
      </c>
      <c r="AQ6" s="61">
        <f t="shared" si="1"/>
        <v>10.086538461538462</v>
      </c>
      <c r="AR6" s="61">
        <f t="shared" si="2"/>
        <v>906.00381854987108</v>
      </c>
    </row>
    <row r="7" spans="1:45" x14ac:dyDescent="0.3">
      <c r="A7" s="2">
        <v>40774</v>
      </c>
      <c r="B7" s="1" t="s">
        <v>38</v>
      </c>
      <c r="C7" s="61">
        <f>SUM('Adj Counts'!F19:F23)</f>
        <v>24</v>
      </c>
      <c r="D7" s="61">
        <f>SUM('Adj Counts'!G19:G23)</f>
        <v>0</v>
      </c>
      <c r="E7" s="61">
        <f>SUM('Adj Counts'!H19:H23)</f>
        <v>0</v>
      </c>
      <c r="F7" s="61">
        <f>SUM('Adj Counts'!I19:I23)</f>
        <v>0</v>
      </c>
      <c r="G7" s="61">
        <f>SUM('Adj Counts'!J19:J23)</f>
        <v>0</v>
      </c>
      <c r="H7" s="61">
        <f>SUM('Adj Counts'!K19:K23)</f>
        <v>0</v>
      </c>
      <c r="I7" s="61">
        <f>SUM('Adj Counts'!L19:L23)</f>
        <v>0</v>
      </c>
      <c r="J7" s="61">
        <f>SUM('Adj Counts'!M19:M23)</f>
        <v>0</v>
      </c>
      <c r="K7" s="61">
        <f>SUM('Adj Counts'!N19:N23)</f>
        <v>0</v>
      </c>
      <c r="L7" s="61">
        <f>SUM('Adj Counts'!O19:O23)</f>
        <v>0</v>
      </c>
      <c r="M7" s="61">
        <f>SUM('Adj Counts'!P19:P23)</f>
        <v>0</v>
      </c>
      <c r="N7" s="61">
        <f>SUM('Adj Counts'!Q19:Q23)</f>
        <v>0</v>
      </c>
      <c r="O7" s="61">
        <f>SUM('Adj Counts'!R19:R23)</f>
        <v>4</v>
      </c>
      <c r="P7" s="61">
        <f>SUM('Adj Counts'!S19:S23)</f>
        <v>0</v>
      </c>
      <c r="Q7" s="61">
        <f>SUM('Adj Counts'!T19:T23)</f>
        <v>0</v>
      </c>
      <c r="R7" s="61">
        <f>SUM('Adj Counts'!U19:U23)</f>
        <v>0</v>
      </c>
      <c r="S7" s="61">
        <f>SUM('Adj Counts'!V19:V23)</f>
        <v>0</v>
      </c>
      <c r="T7" s="61">
        <f>SUM('Adj Counts'!W19:W23)</f>
        <v>0</v>
      </c>
      <c r="U7" s="61">
        <f>SUM('Adj Counts'!X19:X23)</f>
        <v>0</v>
      </c>
      <c r="V7" s="61">
        <f>SUM('Adj Counts'!Y19:Y23)</f>
        <v>0</v>
      </c>
      <c r="W7" s="61">
        <f>SUM('Adj Counts'!Z19:Z23)</f>
        <v>0</v>
      </c>
      <c r="X7" s="61">
        <f>SUM('Adj Counts'!AA19:AA23)</f>
        <v>3</v>
      </c>
      <c r="Y7" s="61">
        <f>SUM('Adj Counts'!AB19:AB23)</f>
        <v>1</v>
      </c>
      <c r="Z7" s="61">
        <f>SUM('Adj Counts'!AC19:AC23)</f>
        <v>0</v>
      </c>
      <c r="AA7" s="61">
        <f>SUM('Adj Counts'!AD19:AD23)</f>
        <v>280.3855421686747</v>
      </c>
      <c r="AB7" s="61">
        <f>SUM('Adj Counts'!AE19:AE23)</f>
        <v>8</v>
      </c>
      <c r="AC7" s="61">
        <f>SUM('Adj Counts'!AF19:AF23)</f>
        <v>591.2168674698795</v>
      </c>
      <c r="AD7" s="61">
        <f>SUM('Adj Counts'!AG19:AG23)</f>
        <v>106.03614457831326</v>
      </c>
      <c r="AE7" s="61">
        <f>SUM('Adj Counts'!AH19:AH23)</f>
        <v>4</v>
      </c>
      <c r="AF7" s="61">
        <f>SUM('Adj Counts'!AI19:AI23)</f>
        <v>0</v>
      </c>
      <c r="AG7" s="61">
        <f>SUM('Adj Counts'!AJ19:AJ23)</f>
        <v>0</v>
      </c>
      <c r="AH7" s="61">
        <f>SUM('Adj Counts'!AK19:AK23)</f>
        <v>0</v>
      </c>
      <c r="AI7" s="61">
        <f>SUM('Adj Counts'!AL19:AL23)</f>
        <v>0</v>
      </c>
      <c r="AJ7" s="61">
        <f>SUM('Adj Counts'!AM19:AM23)</f>
        <v>96</v>
      </c>
      <c r="AK7" s="61">
        <f>SUM('Adj Counts'!AN19:AN23)</f>
        <v>16</v>
      </c>
      <c r="AL7" s="61">
        <f>SUM('Adj Counts'!AO19:AO23)</f>
        <v>0</v>
      </c>
      <c r="AM7" s="61">
        <f>SUM('Adj Counts'!AP19:AP23)</f>
        <v>0</v>
      </c>
      <c r="AN7" s="61">
        <f>SUM('Adj Counts'!AQ19:AQ23)</f>
        <v>0</v>
      </c>
      <c r="AO7" s="61">
        <f>SUM('Adj Counts'!AR19:AR23)</f>
        <v>0</v>
      </c>
      <c r="AP7" s="61">
        <f t="shared" si="0"/>
        <v>513.42168674698792</v>
      </c>
      <c r="AQ7" s="61">
        <f t="shared" si="1"/>
        <v>29</v>
      </c>
      <c r="AR7" s="61">
        <f t="shared" si="2"/>
        <v>591.2168674698795</v>
      </c>
    </row>
    <row r="8" spans="1:45" x14ac:dyDescent="0.3">
      <c r="A8" s="2">
        <v>40775</v>
      </c>
      <c r="B8" s="1" t="s">
        <v>32</v>
      </c>
      <c r="C8" s="61">
        <f>SUM('Adj Counts'!F24:F28)</f>
        <v>0</v>
      </c>
      <c r="D8" s="61">
        <f>SUM('Adj Counts'!G24:G28)</f>
        <v>0</v>
      </c>
      <c r="E8" s="61">
        <f>SUM('Adj Counts'!H24:H28)</f>
        <v>0</v>
      </c>
      <c r="F8" s="61">
        <f>SUM('Adj Counts'!I24:I28)</f>
        <v>0</v>
      </c>
      <c r="G8" s="61">
        <f>SUM('Adj Counts'!J24:J28)</f>
        <v>0</v>
      </c>
      <c r="H8" s="61">
        <f>SUM('Adj Counts'!K24:K28)</f>
        <v>0</v>
      </c>
      <c r="I8" s="61">
        <f>SUM('Adj Counts'!L24:L28)</f>
        <v>0</v>
      </c>
      <c r="J8" s="61">
        <f>SUM('Adj Counts'!M24:M28)</f>
        <v>0</v>
      </c>
      <c r="K8" s="61">
        <f>SUM('Adj Counts'!N24:N28)</f>
        <v>0</v>
      </c>
      <c r="L8" s="61">
        <f>SUM('Adj Counts'!O24:O28)</f>
        <v>0</v>
      </c>
      <c r="M8" s="61">
        <f>SUM('Adj Counts'!P24:P28)</f>
        <v>0</v>
      </c>
      <c r="N8" s="61">
        <f>SUM('Adj Counts'!Q24:Q28)</f>
        <v>0</v>
      </c>
      <c r="O8" s="61">
        <f>SUM('Adj Counts'!R24:R28)</f>
        <v>4</v>
      </c>
      <c r="P8" s="61">
        <f>SUM('Adj Counts'!S24:S28)</f>
        <v>0</v>
      </c>
      <c r="Q8" s="61">
        <f>SUM('Adj Counts'!T24:T28)</f>
        <v>0</v>
      </c>
      <c r="R8" s="61">
        <f>SUM('Adj Counts'!U24:U28)</f>
        <v>5.0071942446043165</v>
      </c>
      <c r="S8" s="61">
        <f>SUM('Adj Counts'!V24:V28)</f>
        <v>0</v>
      </c>
      <c r="T8" s="61">
        <f>SUM('Adj Counts'!W24:W28)</f>
        <v>0</v>
      </c>
      <c r="U8" s="61">
        <f>SUM('Adj Counts'!X24:X28)</f>
        <v>0</v>
      </c>
      <c r="V8" s="61">
        <f>SUM('Adj Counts'!Y24:Y28)</f>
        <v>0</v>
      </c>
      <c r="W8" s="61">
        <f>SUM('Adj Counts'!Z24:Z28)</f>
        <v>0</v>
      </c>
      <c r="X8" s="61">
        <f>SUM('Adj Counts'!AA24:AA28)</f>
        <v>1</v>
      </c>
      <c r="Y8" s="61">
        <f>SUM('Adj Counts'!AB24:AB28)</f>
        <v>0</v>
      </c>
      <c r="Z8" s="61">
        <f>SUM('Adj Counts'!AC24:AC28)</f>
        <v>0</v>
      </c>
      <c r="AA8" s="61">
        <f>SUM('Adj Counts'!AD24:AD28)</f>
        <v>699.73381294964031</v>
      </c>
      <c r="AB8" s="61">
        <f>SUM('Adj Counts'!AE24:AE28)</f>
        <v>8.043165467625899</v>
      </c>
      <c r="AC8" s="61">
        <f>SUM('Adj Counts'!AF24:AF28)</f>
        <v>917.04316546762584</v>
      </c>
      <c r="AD8" s="61">
        <f>SUM('Adj Counts'!AG24:AG28)</f>
        <v>265.66187050359713</v>
      </c>
      <c r="AE8" s="61">
        <f>SUM('Adj Counts'!AH24:AH28)</f>
        <v>71.215827338129486</v>
      </c>
      <c r="AF8" s="61">
        <f>SUM('Adj Counts'!AI24:AI28)</f>
        <v>0</v>
      </c>
      <c r="AG8" s="61">
        <f>SUM('Adj Counts'!AJ24:AJ28)</f>
        <v>0</v>
      </c>
      <c r="AH8" s="61">
        <f>SUM('Adj Counts'!AK24:AK28)</f>
        <v>0</v>
      </c>
      <c r="AI8" s="61">
        <f>SUM('Adj Counts'!AL24:AL28)</f>
        <v>0</v>
      </c>
      <c r="AJ8" s="61">
        <f>SUM('Adj Counts'!AM24:AM28)</f>
        <v>25</v>
      </c>
      <c r="AK8" s="61">
        <f>SUM('Adj Counts'!AN24:AN28)</f>
        <v>4</v>
      </c>
      <c r="AL8" s="61">
        <f>SUM('Adj Counts'!AO24:AO28)</f>
        <v>0</v>
      </c>
      <c r="AM8" s="61">
        <f>SUM('Adj Counts'!AP24:AP28)</f>
        <v>0</v>
      </c>
      <c r="AN8" s="61">
        <f>SUM('Adj Counts'!AQ24:AQ28)</f>
        <v>0</v>
      </c>
      <c r="AO8" s="61">
        <f>SUM('Adj Counts'!AR24:AR28)</f>
        <v>0</v>
      </c>
      <c r="AP8" s="61">
        <f t="shared" si="0"/>
        <v>1000.4028776978417</v>
      </c>
      <c r="AQ8" s="61">
        <f t="shared" si="1"/>
        <v>83.258992805755383</v>
      </c>
      <c r="AR8" s="61">
        <f t="shared" si="2"/>
        <v>917.04316546762584</v>
      </c>
    </row>
    <row r="9" spans="1:45" x14ac:dyDescent="0.3">
      <c r="A9" s="2">
        <v>40775</v>
      </c>
      <c r="B9" s="1" t="s">
        <v>38</v>
      </c>
      <c r="C9" s="61">
        <f>SUM('Adj Counts'!F29:F33)</f>
        <v>23.446601941747574</v>
      </c>
      <c r="D9" s="61">
        <f>SUM('Adj Counts'!G29:G33)</f>
        <v>1.0194174757281553</v>
      </c>
      <c r="E9" s="61">
        <f>SUM('Adj Counts'!H29:H33)</f>
        <v>0</v>
      </c>
      <c r="F9" s="61">
        <f>SUM('Adj Counts'!I29:I33)</f>
        <v>0</v>
      </c>
      <c r="G9" s="61">
        <f>SUM('Adj Counts'!J29:J33)</f>
        <v>0</v>
      </c>
      <c r="H9" s="61">
        <f>SUM('Adj Counts'!K29:K33)</f>
        <v>0</v>
      </c>
      <c r="I9" s="61">
        <f>SUM('Adj Counts'!L29:L33)</f>
        <v>0</v>
      </c>
      <c r="J9" s="61">
        <f>SUM('Adj Counts'!M29:M33)</f>
        <v>0</v>
      </c>
      <c r="K9" s="61">
        <f>SUM('Adj Counts'!N29:N33)</f>
        <v>0</v>
      </c>
      <c r="L9" s="61">
        <f>SUM('Adj Counts'!O29:O33)</f>
        <v>0</v>
      </c>
      <c r="M9" s="61">
        <f>SUM('Adj Counts'!P29:P33)</f>
        <v>0</v>
      </c>
      <c r="N9" s="61">
        <f>SUM('Adj Counts'!Q29:Q33)</f>
        <v>0</v>
      </c>
      <c r="O9" s="61">
        <f>SUM('Adj Counts'!R29:R33)</f>
        <v>4.0776699029126213</v>
      </c>
      <c r="P9" s="61">
        <f>SUM('Adj Counts'!S29:S33)</f>
        <v>0</v>
      </c>
      <c r="Q9" s="61">
        <f>SUM('Adj Counts'!T29:T33)</f>
        <v>0</v>
      </c>
      <c r="R9" s="61">
        <f>SUM('Adj Counts'!U29:U33)</f>
        <v>2</v>
      </c>
      <c r="S9" s="61">
        <f>SUM('Adj Counts'!V29:V33)</f>
        <v>0</v>
      </c>
      <c r="T9" s="61">
        <f>SUM('Adj Counts'!W29:W33)</f>
        <v>0</v>
      </c>
      <c r="U9" s="61">
        <f>SUM('Adj Counts'!X29:X33)</f>
        <v>0</v>
      </c>
      <c r="V9" s="61">
        <f>SUM('Adj Counts'!Y29:Y33)</f>
        <v>0</v>
      </c>
      <c r="W9" s="61">
        <f>SUM('Adj Counts'!Z29:Z33)</f>
        <v>0</v>
      </c>
      <c r="X9" s="61">
        <f>SUM('Adj Counts'!AA29:AA33)</f>
        <v>12.233009708737864</v>
      </c>
      <c r="Y9" s="61">
        <f>SUM('Adj Counts'!AB29:AB33)</f>
        <v>8.1553398058252426</v>
      </c>
      <c r="Z9" s="61">
        <f>SUM('Adj Counts'!AC29:AC33)</f>
        <v>0</v>
      </c>
      <c r="AA9" s="61">
        <f>SUM('Adj Counts'!AD29:AD33)</f>
        <v>582.16682225541444</v>
      </c>
      <c r="AB9" s="61">
        <f>SUM('Adj Counts'!AE29:AE33)</f>
        <v>37.318988050784164</v>
      </c>
      <c r="AC9" s="61">
        <f>SUM('Adj Counts'!AF29:AF33)</f>
        <v>720.59746079163551</v>
      </c>
      <c r="AD9" s="61">
        <f>SUM('Adj Counts'!AG29:AG33)</f>
        <v>310.53444734876774</v>
      </c>
      <c r="AE9" s="61">
        <f>SUM('Adj Counts'!AH29:AH33)</f>
        <v>12.048076923076923</v>
      </c>
      <c r="AF9" s="61">
        <f>SUM('Adj Counts'!AI29:AI33)</f>
        <v>0</v>
      </c>
      <c r="AG9" s="61">
        <f>SUM('Adj Counts'!AJ29:AJ33)</f>
        <v>0</v>
      </c>
      <c r="AH9" s="61">
        <f>SUM('Adj Counts'!AK29:AK33)</f>
        <v>0</v>
      </c>
      <c r="AI9" s="61">
        <f>SUM('Adj Counts'!AL29:AL33)</f>
        <v>0</v>
      </c>
      <c r="AJ9" s="61">
        <f>SUM('Adj Counts'!AM29:AM33)</f>
        <v>160.51428304705004</v>
      </c>
      <c r="AK9" s="61">
        <f>SUM('Adj Counts'!AN29:AN33)</f>
        <v>36.660194174757279</v>
      </c>
      <c r="AL9" s="61">
        <f>SUM('Adj Counts'!AO29:AO33)</f>
        <v>0</v>
      </c>
      <c r="AM9" s="61">
        <f>SUM('Adj Counts'!AP29:AP33)</f>
        <v>3.0194174757281553</v>
      </c>
      <c r="AN9" s="61">
        <f>SUM('Adj Counts'!AQ29:AQ33)</f>
        <v>0</v>
      </c>
      <c r="AO9" s="61">
        <f>SUM('Adj Counts'!AR29:AR33)</f>
        <v>0</v>
      </c>
      <c r="AP9" s="61">
        <f t="shared" si="0"/>
        <v>1094.9728342046303</v>
      </c>
      <c r="AQ9" s="61">
        <f t="shared" si="1"/>
        <v>95.202016430171767</v>
      </c>
      <c r="AR9" s="61">
        <f t="shared" si="2"/>
        <v>720.59746079163551</v>
      </c>
    </row>
    <row r="10" spans="1:45" x14ac:dyDescent="0.3">
      <c r="A10" s="2">
        <v>40776</v>
      </c>
      <c r="B10" s="1" t="s">
        <v>32</v>
      </c>
      <c r="C10" s="61">
        <f>SUM('Adj Counts'!F34:F38)</f>
        <v>0</v>
      </c>
      <c r="D10" s="61">
        <f>SUM('Adj Counts'!G34:G38)</f>
        <v>0</v>
      </c>
      <c r="E10" s="61">
        <f>SUM('Adj Counts'!H34:H38)</f>
        <v>0</v>
      </c>
      <c r="F10" s="61">
        <f>SUM('Adj Counts'!I34:I38)</f>
        <v>0</v>
      </c>
      <c r="G10" s="61">
        <f>SUM('Adj Counts'!J34:J38)</f>
        <v>0</v>
      </c>
      <c r="H10" s="61">
        <f>SUM('Adj Counts'!K34:K38)</f>
        <v>0</v>
      </c>
      <c r="I10" s="61">
        <f>SUM('Adj Counts'!L34:L38)</f>
        <v>0</v>
      </c>
      <c r="J10" s="61">
        <f>SUM('Adj Counts'!M34:M38)</f>
        <v>0</v>
      </c>
      <c r="K10" s="61">
        <f>SUM('Adj Counts'!N34:N38)</f>
        <v>0</v>
      </c>
      <c r="L10" s="61">
        <f>SUM('Adj Counts'!O34:O38)</f>
        <v>0</v>
      </c>
      <c r="M10" s="61">
        <f>SUM('Adj Counts'!P34:P38)</f>
        <v>0</v>
      </c>
      <c r="N10" s="61">
        <f>SUM('Adj Counts'!Q34:Q38)</f>
        <v>0</v>
      </c>
      <c r="O10" s="61">
        <f>SUM('Adj Counts'!R34:R38)</f>
        <v>9</v>
      </c>
      <c r="P10" s="61">
        <f>SUM('Adj Counts'!S34:S38)</f>
        <v>0</v>
      </c>
      <c r="Q10" s="61">
        <f>SUM('Adj Counts'!T34:T38)</f>
        <v>0</v>
      </c>
      <c r="R10" s="61">
        <f>SUM('Adj Counts'!U34:U38)</f>
        <v>2</v>
      </c>
      <c r="S10" s="61">
        <f>SUM('Adj Counts'!V34:V38)</f>
        <v>1</v>
      </c>
      <c r="T10" s="61">
        <f>SUM('Adj Counts'!W34:W38)</f>
        <v>0</v>
      </c>
      <c r="U10" s="61">
        <f>SUM('Adj Counts'!X34:X38)</f>
        <v>0</v>
      </c>
      <c r="V10" s="61">
        <f>SUM('Adj Counts'!Y34:Y38)</f>
        <v>0</v>
      </c>
      <c r="W10" s="61">
        <f>SUM('Adj Counts'!Z34:Z38)</f>
        <v>0</v>
      </c>
      <c r="X10" s="61">
        <f>SUM('Adj Counts'!AA34:AA38)</f>
        <v>1</v>
      </c>
      <c r="Y10" s="61">
        <f>SUM('Adj Counts'!AB34:AB38)</f>
        <v>0</v>
      </c>
      <c r="Z10" s="61">
        <f>SUM('Adj Counts'!AC34:AC38)</f>
        <v>0</v>
      </c>
      <c r="AA10" s="61">
        <f>SUM('Adj Counts'!AD34:AD38)</f>
        <v>632</v>
      </c>
      <c r="AB10" s="61">
        <f>SUM('Adj Counts'!AE34:AE38)</f>
        <v>2</v>
      </c>
      <c r="AC10" s="61">
        <f>SUM('Adj Counts'!AF34:AF38)</f>
        <v>909</v>
      </c>
      <c r="AD10" s="61">
        <f>SUM('Adj Counts'!AG34:AG38)</f>
        <v>246</v>
      </c>
      <c r="AE10" s="61">
        <f>SUM('Adj Counts'!AH34:AH38)</f>
        <v>31</v>
      </c>
      <c r="AF10" s="61">
        <f>SUM('Adj Counts'!AI34:AI38)</f>
        <v>0</v>
      </c>
      <c r="AG10" s="61">
        <f>SUM('Adj Counts'!AJ34:AJ38)</f>
        <v>0</v>
      </c>
      <c r="AH10" s="61">
        <f>SUM('Adj Counts'!AK34:AK38)</f>
        <v>0</v>
      </c>
      <c r="AI10" s="61">
        <f>SUM('Adj Counts'!AL34:AL38)</f>
        <v>0</v>
      </c>
      <c r="AJ10" s="61">
        <f>SUM('Adj Counts'!AM34:AM38)</f>
        <v>27</v>
      </c>
      <c r="AK10" s="61">
        <f>SUM('Adj Counts'!AN34:AN38)</f>
        <v>8</v>
      </c>
      <c r="AL10" s="61">
        <f>SUM('Adj Counts'!AO34:AO38)</f>
        <v>0</v>
      </c>
      <c r="AM10" s="61">
        <f>SUM('Adj Counts'!AP34:AP38)</f>
        <v>0</v>
      </c>
      <c r="AN10" s="61">
        <f>SUM('Adj Counts'!AQ34:AQ38)</f>
        <v>0</v>
      </c>
      <c r="AO10" s="61">
        <f>SUM('Adj Counts'!AR34:AR38)</f>
        <v>0</v>
      </c>
      <c r="AP10" s="61">
        <f t="shared" si="0"/>
        <v>917</v>
      </c>
      <c r="AQ10" s="61">
        <f t="shared" si="1"/>
        <v>42</v>
      </c>
      <c r="AR10" s="61">
        <f t="shared" si="2"/>
        <v>909</v>
      </c>
    </row>
    <row r="11" spans="1:45" x14ac:dyDescent="0.3">
      <c r="A11" s="2">
        <v>40776</v>
      </c>
      <c r="B11" s="1" t="s">
        <v>38</v>
      </c>
      <c r="C11" s="61">
        <f>SUM('Adj Counts'!F39:F43)</f>
        <v>8</v>
      </c>
      <c r="D11" s="61">
        <f>SUM('Adj Counts'!G39:G43)</f>
        <v>0</v>
      </c>
      <c r="E11" s="61">
        <f>SUM('Adj Counts'!H39:H43)</f>
        <v>0</v>
      </c>
      <c r="F11" s="61">
        <f>SUM('Adj Counts'!I39:I43)</f>
        <v>0</v>
      </c>
      <c r="G11" s="61">
        <f>SUM('Adj Counts'!J39:J43)</f>
        <v>0</v>
      </c>
      <c r="H11" s="61">
        <f>SUM('Adj Counts'!K39:K43)</f>
        <v>0</v>
      </c>
      <c r="I11" s="61">
        <f>SUM('Adj Counts'!L39:L43)</f>
        <v>0</v>
      </c>
      <c r="J11" s="61">
        <f>SUM('Adj Counts'!M39:M43)</f>
        <v>0</v>
      </c>
      <c r="K11" s="61">
        <f>SUM('Adj Counts'!N39:N43)</f>
        <v>0</v>
      </c>
      <c r="L11" s="61">
        <f>SUM('Adj Counts'!O39:O43)</f>
        <v>0</v>
      </c>
      <c r="M11" s="61">
        <f>SUM('Adj Counts'!P39:P43)</f>
        <v>0</v>
      </c>
      <c r="N11" s="61">
        <f>SUM('Adj Counts'!Q39:Q43)</f>
        <v>0</v>
      </c>
      <c r="O11" s="61">
        <f>SUM('Adj Counts'!R39:R43)</f>
        <v>2</v>
      </c>
      <c r="P11" s="61">
        <f>SUM('Adj Counts'!S39:S43)</f>
        <v>0</v>
      </c>
      <c r="Q11" s="61">
        <f>SUM('Adj Counts'!T39:T43)</f>
        <v>0</v>
      </c>
      <c r="R11" s="61">
        <f>SUM('Adj Counts'!U39:U43)</f>
        <v>5.0508474576271185</v>
      </c>
      <c r="S11" s="61">
        <f>SUM('Adj Counts'!V39:V43)</f>
        <v>0</v>
      </c>
      <c r="T11" s="61">
        <f>SUM('Adj Counts'!W39:W43)</f>
        <v>0</v>
      </c>
      <c r="U11" s="61">
        <f>SUM('Adj Counts'!X39:X43)</f>
        <v>0</v>
      </c>
      <c r="V11" s="61">
        <f>SUM('Adj Counts'!Y39:Y43)</f>
        <v>0</v>
      </c>
      <c r="W11" s="61">
        <f>SUM('Adj Counts'!Z39:Z43)</f>
        <v>0</v>
      </c>
      <c r="X11" s="61">
        <f>SUM('Adj Counts'!AA39:AA43)</f>
        <v>5</v>
      </c>
      <c r="Y11" s="61">
        <f>SUM('Adj Counts'!AB39:AB43)</f>
        <v>0</v>
      </c>
      <c r="Z11" s="61">
        <f>SUM('Adj Counts'!AC39:AC43)</f>
        <v>0</v>
      </c>
      <c r="AA11" s="61">
        <f>SUM('Adj Counts'!AD39:AD43)</f>
        <v>608.17489560304591</v>
      </c>
      <c r="AB11" s="61">
        <f>SUM('Adj Counts'!AE39:AE43)</f>
        <v>32.421272414640136</v>
      </c>
      <c r="AC11" s="61">
        <f>SUM('Adj Counts'!AF39:AF43)</f>
        <v>735.40162122328672</v>
      </c>
      <c r="AD11" s="61">
        <f>SUM('Adj Counts'!AG39:AG43)</f>
        <v>380.21174158683368</v>
      </c>
      <c r="AE11" s="61">
        <f>SUM('Adj Counts'!AH39:AH43)</f>
        <v>52.556619995087203</v>
      </c>
      <c r="AF11" s="61">
        <f>SUM('Adj Counts'!AI39:AI43)</f>
        <v>0</v>
      </c>
      <c r="AG11" s="61">
        <f>SUM('Adj Counts'!AJ39:AJ43)</f>
        <v>0</v>
      </c>
      <c r="AH11" s="61">
        <f>SUM('Adj Counts'!AK39:AK43)</f>
        <v>0</v>
      </c>
      <c r="AI11" s="61">
        <f>SUM('Adj Counts'!AL39:AL43)</f>
        <v>0</v>
      </c>
      <c r="AJ11" s="61">
        <f>SUM('Adj Counts'!AM39:AM43)</f>
        <v>182.1572095308278</v>
      </c>
      <c r="AK11" s="61">
        <f>SUM('Adj Counts'!AN39:AN43)</f>
        <v>21</v>
      </c>
      <c r="AL11" s="61">
        <f>SUM('Adj Counts'!AO39:AO43)</f>
        <v>0</v>
      </c>
      <c r="AM11" s="61">
        <f>SUM('Adj Counts'!AP39:AP43)</f>
        <v>7.0628838123311226</v>
      </c>
      <c r="AN11" s="61">
        <f>SUM('Adj Counts'!AQ39:AQ43)</f>
        <v>0</v>
      </c>
      <c r="AO11" s="61">
        <f>SUM('Adj Counts'!AR39:AR43)</f>
        <v>0</v>
      </c>
      <c r="AP11" s="61">
        <f t="shared" si="0"/>
        <v>1190.5946941783345</v>
      </c>
      <c r="AQ11" s="61">
        <f t="shared" si="1"/>
        <v>105.97789240972733</v>
      </c>
      <c r="AR11" s="61">
        <f t="shared" si="2"/>
        <v>735.40162122328672</v>
      </c>
    </row>
    <row r="12" spans="1:45" x14ac:dyDescent="0.3">
      <c r="A12" s="2"/>
      <c r="AP12" s="61">
        <f>SUM(AP4:AP11)</f>
        <v>6245.8166653477565</v>
      </c>
      <c r="AQ12" s="61">
        <f>SUM(AQ4:AQ11)</f>
        <v>418.74407072723409</v>
      </c>
      <c r="AR12" s="61">
        <f>SUM(AR4:AR11)</f>
        <v>6497.4002261548258</v>
      </c>
      <c r="AS12" s="61">
        <f>AP12+AQ12</f>
        <v>6664.5607360749909</v>
      </c>
    </row>
    <row r="13" spans="1:45" x14ac:dyDescent="0.3">
      <c r="A13" t="s">
        <v>49</v>
      </c>
      <c r="C13" s="61">
        <f t="shared" ref="C13:AO13" si="3">SUM(C4:C7)</f>
        <v>41</v>
      </c>
      <c r="D13" s="61">
        <f t="shared" si="3"/>
        <v>0</v>
      </c>
      <c r="E13" s="61">
        <f t="shared" si="3"/>
        <v>0</v>
      </c>
      <c r="F13" s="61">
        <f t="shared" si="3"/>
        <v>0</v>
      </c>
      <c r="G13" s="61">
        <f t="shared" si="3"/>
        <v>0</v>
      </c>
      <c r="H13" s="61">
        <f t="shared" si="3"/>
        <v>0</v>
      </c>
      <c r="I13" s="61">
        <f t="shared" si="3"/>
        <v>0</v>
      </c>
      <c r="J13" s="61">
        <f t="shared" si="3"/>
        <v>0</v>
      </c>
      <c r="K13" s="61">
        <f t="shared" si="3"/>
        <v>0</v>
      </c>
      <c r="L13" s="61">
        <f t="shared" si="3"/>
        <v>0</v>
      </c>
      <c r="M13" s="61">
        <f t="shared" si="3"/>
        <v>0</v>
      </c>
      <c r="N13" s="61">
        <f t="shared" si="3"/>
        <v>0</v>
      </c>
      <c r="O13" s="61">
        <f t="shared" si="3"/>
        <v>12.048076923076923</v>
      </c>
      <c r="P13" s="61">
        <f t="shared" si="3"/>
        <v>0</v>
      </c>
      <c r="Q13" s="61">
        <f t="shared" si="3"/>
        <v>0</v>
      </c>
      <c r="R13" s="61">
        <f t="shared" si="3"/>
        <v>3.0436210131332082</v>
      </c>
      <c r="S13" s="61">
        <f t="shared" si="3"/>
        <v>0</v>
      </c>
      <c r="T13" s="61">
        <f t="shared" si="3"/>
        <v>1.0096153846153846</v>
      </c>
      <c r="U13" s="61">
        <f t="shared" si="3"/>
        <v>0</v>
      </c>
      <c r="V13" s="61">
        <f t="shared" si="3"/>
        <v>0</v>
      </c>
      <c r="W13" s="61">
        <f t="shared" si="3"/>
        <v>0</v>
      </c>
      <c r="X13" s="61">
        <f t="shared" si="3"/>
        <v>3</v>
      </c>
      <c r="Y13" s="61">
        <f t="shared" si="3"/>
        <v>1</v>
      </c>
      <c r="Z13" s="61">
        <f t="shared" si="3"/>
        <v>0</v>
      </c>
      <c r="AA13" s="61">
        <f t="shared" si="3"/>
        <v>1390.183856765686</v>
      </c>
      <c r="AB13" s="61">
        <f t="shared" si="3"/>
        <v>21.033711770157552</v>
      </c>
      <c r="AC13" s="61">
        <f t="shared" si="3"/>
        <v>3214.3483632876632</v>
      </c>
      <c r="AD13" s="61">
        <f t="shared" si="3"/>
        <v>386.41849639614293</v>
      </c>
      <c r="AE13" s="61">
        <f t="shared" si="3"/>
        <v>34.249793734035578</v>
      </c>
      <c r="AF13" s="61">
        <f t="shared" si="3"/>
        <v>0</v>
      </c>
      <c r="AG13" s="61">
        <f t="shared" si="3"/>
        <v>0</v>
      </c>
      <c r="AH13" s="61">
        <f t="shared" si="3"/>
        <v>0</v>
      </c>
      <c r="AI13" s="61">
        <f t="shared" si="3"/>
        <v>0</v>
      </c>
      <c r="AJ13" s="61">
        <f t="shared" si="3"/>
        <v>207.1522081689111</v>
      </c>
      <c r="AK13" s="61">
        <f t="shared" si="3"/>
        <v>36.021663577386462</v>
      </c>
      <c r="AL13" s="61">
        <f t="shared" si="3"/>
        <v>0</v>
      </c>
      <c r="AM13" s="61">
        <f t="shared" si="3"/>
        <v>4.0408943466172378</v>
      </c>
      <c r="AN13" s="61">
        <f t="shared" si="3"/>
        <v>0</v>
      </c>
      <c r="AO13" s="61">
        <f t="shared" si="3"/>
        <v>0</v>
      </c>
      <c r="AQ13" s="61"/>
    </row>
    <row r="14" spans="1:45" x14ac:dyDescent="0.3">
      <c r="A14" t="s">
        <v>50</v>
      </c>
      <c r="C14" s="61">
        <f t="shared" ref="C14:AO14" si="4">SUM(C8:C11)</f>
        <v>31.446601941747574</v>
      </c>
      <c r="D14" s="61">
        <f t="shared" si="4"/>
        <v>1.0194174757281553</v>
      </c>
      <c r="E14" s="61">
        <f t="shared" si="4"/>
        <v>0</v>
      </c>
      <c r="F14" s="61">
        <f t="shared" si="4"/>
        <v>0</v>
      </c>
      <c r="G14" s="61">
        <f t="shared" si="4"/>
        <v>0</v>
      </c>
      <c r="H14" s="61">
        <f t="shared" si="4"/>
        <v>0</v>
      </c>
      <c r="I14" s="61">
        <f t="shared" si="4"/>
        <v>0</v>
      </c>
      <c r="J14" s="61">
        <f t="shared" si="4"/>
        <v>0</v>
      </c>
      <c r="K14" s="61">
        <f t="shared" si="4"/>
        <v>0</v>
      </c>
      <c r="L14" s="61">
        <f t="shared" si="4"/>
        <v>0</v>
      </c>
      <c r="M14" s="61">
        <f t="shared" si="4"/>
        <v>0</v>
      </c>
      <c r="N14" s="61">
        <f t="shared" si="4"/>
        <v>0</v>
      </c>
      <c r="O14" s="61">
        <f t="shared" si="4"/>
        <v>19.077669902912621</v>
      </c>
      <c r="P14" s="61">
        <f t="shared" si="4"/>
        <v>0</v>
      </c>
      <c r="Q14" s="61">
        <f t="shared" si="4"/>
        <v>0</v>
      </c>
      <c r="R14" s="61">
        <f t="shared" si="4"/>
        <v>14.058041702231435</v>
      </c>
      <c r="S14" s="61">
        <f t="shared" si="4"/>
        <v>1</v>
      </c>
      <c r="T14" s="61">
        <f t="shared" si="4"/>
        <v>0</v>
      </c>
      <c r="U14" s="61">
        <f t="shared" si="4"/>
        <v>0</v>
      </c>
      <c r="V14" s="61">
        <f t="shared" si="4"/>
        <v>0</v>
      </c>
      <c r="W14" s="61">
        <f t="shared" si="4"/>
        <v>0</v>
      </c>
      <c r="X14" s="61">
        <f t="shared" si="4"/>
        <v>19.233009708737864</v>
      </c>
      <c r="Y14" s="61">
        <f t="shared" si="4"/>
        <v>8.1553398058252426</v>
      </c>
      <c r="Z14" s="61">
        <f t="shared" si="4"/>
        <v>0</v>
      </c>
      <c r="AA14" s="61">
        <f t="shared" si="4"/>
        <v>2522.0755308081007</v>
      </c>
      <c r="AB14" s="61">
        <f t="shared" si="4"/>
        <v>79.783425933050196</v>
      </c>
      <c r="AC14" s="61">
        <f t="shared" si="4"/>
        <v>3282.0422474825482</v>
      </c>
      <c r="AD14" s="61">
        <f t="shared" si="4"/>
        <v>1202.4080594391985</v>
      </c>
      <c r="AE14" s="61">
        <f t="shared" si="4"/>
        <v>166.8205242562936</v>
      </c>
      <c r="AF14" s="61">
        <f t="shared" si="4"/>
        <v>0</v>
      </c>
      <c r="AG14" s="61">
        <f t="shared" si="4"/>
        <v>0</v>
      </c>
      <c r="AH14" s="61">
        <f t="shared" si="4"/>
        <v>0</v>
      </c>
      <c r="AI14" s="61">
        <f t="shared" si="4"/>
        <v>0</v>
      </c>
      <c r="AJ14" s="61">
        <f t="shared" si="4"/>
        <v>394.67149257787787</v>
      </c>
      <c r="AK14" s="61">
        <f t="shared" si="4"/>
        <v>69.660194174757279</v>
      </c>
      <c r="AL14" s="61">
        <f t="shared" si="4"/>
        <v>0</v>
      </c>
      <c r="AM14" s="61">
        <f t="shared" si="4"/>
        <v>10.082301288059277</v>
      </c>
      <c r="AN14" s="61">
        <f t="shared" si="4"/>
        <v>0</v>
      </c>
      <c r="AO14" s="61">
        <f t="shared" si="4"/>
        <v>0</v>
      </c>
    </row>
    <row r="15" spans="1:45" x14ac:dyDescent="0.3">
      <c r="A15" t="s">
        <v>51</v>
      </c>
      <c r="C15" s="61">
        <f>C13+C14</f>
        <v>72.446601941747574</v>
      </c>
      <c r="D15" s="61">
        <f t="shared" ref="D15:AO15" si="5">D13+D14</f>
        <v>1.0194174757281553</v>
      </c>
      <c r="E15" s="61">
        <f t="shared" si="5"/>
        <v>0</v>
      </c>
      <c r="F15" s="61">
        <f t="shared" si="5"/>
        <v>0</v>
      </c>
      <c r="G15" s="61">
        <f t="shared" si="5"/>
        <v>0</v>
      </c>
      <c r="H15" s="61">
        <f t="shared" si="5"/>
        <v>0</v>
      </c>
      <c r="I15" s="61">
        <f t="shared" si="5"/>
        <v>0</v>
      </c>
      <c r="J15" s="61">
        <f t="shared" si="5"/>
        <v>0</v>
      </c>
      <c r="K15" s="61">
        <f t="shared" si="5"/>
        <v>0</v>
      </c>
      <c r="L15" s="61">
        <f t="shared" si="5"/>
        <v>0</v>
      </c>
      <c r="M15" s="61">
        <f t="shared" si="5"/>
        <v>0</v>
      </c>
      <c r="N15" s="61">
        <f t="shared" si="5"/>
        <v>0</v>
      </c>
      <c r="O15" s="61">
        <f t="shared" si="5"/>
        <v>31.125746825989545</v>
      </c>
      <c r="P15" s="61">
        <f t="shared" si="5"/>
        <v>0</v>
      </c>
      <c r="Q15" s="61">
        <f t="shared" si="5"/>
        <v>0</v>
      </c>
      <c r="R15" s="61">
        <f t="shared" si="5"/>
        <v>17.101662715364643</v>
      </c>
      <c r="S15" s="61">
        <f t="shared" si="5"/>
        <v>1</v>
      </c>
      <c r="T15" s="61">
        <f t="shared" si="5"/>
        <v>1.0096153846153846</v>
      </c>
      <c r="U15" s="61">
        <f t="shared" si="5"/>
        <v>0</v>
      </c>
      <c r="V15" s="61">
        <f t="shared" si="5"/>
        <v>0</v>
      </c>
      <c r="W15" s="61">
        <f t="shared" si="5"/>
        <v>0</v>
      </c>
      <c r="X15" s="61">
        <f t="shared" si="5"/>
        <v>22.233009708737864</v>
      </c>
      <c r="Y15" s="61">
        <f t="shared" si="5"/>
        <v>9.1553398058252426</v>
      </c>
      <c r="Z15" s="61">
        <f t="shared" si="5"/>
        <v>0</v>
      </c>
      <c r="AA15" s="61">
        <f t="shared" si="5"/>
        <v>3912.2593875737866</v>
      </c>
      <c r="AB15" s="61">
        <f t="shared" si="5"/>
        <v>100.81713770320775</v>
      </c>
      <c r="AC15" s="61">
        <f t="shared" si="5"/>
        <v>6496.3906107702114</v>
      </c>
      <c r="AD15" s="61">
        <f t="shared" si="5"/>
        <v>1588.8265558353414</v>
      </c>
      <c r="AE15" s="61">
        <f t="shared" si="5"/>
        <v>201.07031799032916</v>
      </c>
      <c r="AF15" s="61">
        <f t="shared" si="5"/>
        <v>0</v>
      </c>
      <c r="AG15" s="61">
        <f t="shared" si="5"/>
        <v>0</v>
      </c>
      <c r="AH15" s="61">
        <f t="shared" si="5"/>
        <v>0</v>
      </c>
      <c r="AI15" s="61">
        <f t="shared" si="5"/>
        <v>0</v>
      </c>
      <c r="AJ15" s="61">
        <f t="shared" si="5"/>
        <v>601.82370074678897</v>
      </c>
      <c r="AK15" s="61">
        <f t="shared" si="5"/>
        <v>105.68185775214374</v>
      </c>
      <c r="AL15" s="61">
        <f t="shared" si="5"/>
        <v>0</v>
      </c>
      <c r="AM15" s="61">
        <f t="shared" si="5"/>
        <v>14.123195634676515</v>
      </c>
      <c r="AN15" s="61">
        <f t="shared" si="5"/>
        <v>0</v>
      </c>
      <c r="AO15" s="61">
        <f t="shared" si="5"/>
        <v>0</v>
      </c>
    </row>
    <row r="16" spans="1:45" x14ac:dyDescent="0.3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</row>
    <row r="17" spans="1:43" x14ac:dyDescent="0.3">
      <c r="A17" t="s">
        <v>52</v>
      </c>
      <c r="C17" s="61"/>
      <c r="D17" s="61">
        <f>C13+D13</f>
        <v>41</v>
      </c>
      <c r="E17" s="61"/>
      <c r="F17" s="61"/>
      <c r="G17" s="61">
        <f>F13+G13</f>
        <v>0</v>
      </c>
      <c r="H17" s="61"/>
      <c r="I17" s="61"/>
      <c r="J17" s="61">
        <f>I13+J13</f>
        <v>0</v>
      </c>
      <c r="K17" s="61"/>
      <c r="L17" s="61"/>
      <c r="M17" s="61">
        <f>L13+M13</f>
        <v>0</v>
      </c>
      <c r="N17" s="61"/>
      <c r="O17" s="61"/>
      <c r="P17" s="61">
        <f>O13+P13</f>
        <v>12.048076923076923</v>
      </c>
      <c r="Q17" s="61"/>
      <c r="R17" s="61"/>
      <c r="S17" s="61">
        <f>R13+S13</f>
        <v>3.0436210131332082</v>
      </c>
      <c r="T17" s="61"/>
      <c r="U17" s="61"/>
      <c r="V17" s="61">
        <f>U13+V13</f>
        <v>0</v>
      </c>
      <c r="W17" s="61"/>
      <c r="X17" s="61"/>
      <c r="Y17" s="61">
        <f>X13+Y13</f>
        <v>4</v>
      </c>
      <c r="Z17" s="61"/>
      <c r="AA17" s="61"/>
      <c r="AB17" s="61">
        <f>AA13+AB13</f>
        <v>1411.2175685358436</v>
      </c>
      <c r="AC17" s="61"/>
      <c r="AD17" s="61"/>
      <c r="AE17" s="61">
        <f>AD13+AE13</f>
        <v>420.66829013017849</v>
      </c>
      <c r="AF17" s="61"/>
      <c r="AG17" s="61"/>
      <c r="AH17" s="61">
        <f>AG13+AH13</f>
        <v>0</v>
      </c>
      <c r="AI17" s="61"/>
      <c r="AJ17" s="61"/>
      <c r="AK17" s="61">
        <f>AJ13+AK13</f>
        <v>243.17387174629755</v>
      </c>
      <c r="AL17" s="61"/>
      <c r="AM17" s="61"/>
      <c r="AN17" s="61">
        <f>AM13+AN13</f>
        <v>4.0408943466172378</v>
      </c>
      <c r="AO17" s="61"/>
      <c r="AP17" s="61">
        <f>SUM(D17:AK17)</f>
        <v>2135.1514283485299</v>
      </c>
    </row>
    <row r="18" spans="1:43" x14ac:dyDescent="0.3">
      <c r="A18" t="s">
        <v>53</v>
      </c>
      <c r="C18" s="61"/>
      <c r="D18" s="61">
        <f>C14+D14</f>
        <v>32.466019417475728</v>
      </c>
      <c r="E18" s="61"/>
      <c r="F18" s="61"/>
      <c r="G18" s="61">
        <f>F14+G14</f>
        <v>0</v>
      </c>
      <c r="H18" s="61"/>
      <c r="I18" s="61"/>
      <c r="J18" s="61">
        <f>I14+J14</f>
        <v>0</v>
      </c>
      <c r="K18" s="61"/>
      <c r="L18" s="61"/>
      <c r="M18" s="61">
        <f>L14+M14</f>
        <v>0</v>
      </c>
      <c r="N18" s="61"/>
      <c r="O18" s="61"/>
      <c r="P18" s="61">
        <f>O14+P14</f>
        <v>19.077669902912621</v>
      </c>
      <c r="Q18" s="61"/>
      <c r="R18" s="61"/>
      <c r="S18" s="61">
        <f>R14+S14</f>
        <v>15.058041702231435</v>
      </c>
      <c r="T18" s="61"/>
      <c r="U18" s="61"/>
      <c r="V18" s="61">
        <f>U14+V14</f>
        <v>0</v>
      </c>
      <c r="W18" s="61"/>
      <c r="X18" s="61"/>
      <c r="Y18" s="61">
        <f>X14+Y14</f>
        <v>27.388349514563107</v>
      </c>
      <c r="Z18" s="61"/>
      <c r="AA18" s="61"/>
      <c r="AB18" s="61">
        <f>AA14+AB14</f>
        <v>2601.8589567411509</v>
      </c>
      <c r="AC18" s="61"/>
      <c r="AD18" s="61"/>
      <c r="AE18" s="61">
        <f>AD14+AE14</f>
        <v>1369.228583695492</v>
      </c>
      <c r="AF18" s="61"/>
      <c r="AG18" s="61"/>
      <c r="AH18" s="61">
        <f>AG14+AH14</f>
        <v>0</v>
      </c>
      <c r="AI18" s="61"/>
      <c r="AJ18" s="61"/>
      <c r="AK18" s="61">
        <f>AJ14+AK14</f>
        <v>464.33168675263516</v>
      </c>
      <c r="AL18" s="61"/>
      <c r="AM18" s="61"/>
      <c r="AN18" s="61">
        <f>AM14+AN14</f>
        <v>10.082301288059277</v>
      </c>
      <c r="AO18" s="61"/>
      <c r="AP18" s="61">
        <f>SUM(D18:AK18)</f>
        <v>4529.4093077264615</v>
      </c>
      <c r="AQ18" s="61">
        <f>AP17+AP18</f>
        <v>6664.5607360749909</v>
      </c>
    </row>
    <row r="19" spans="1:43" x14ac:dyDescent="0.3">
      <c r="AP19" s="61"/>
    </row>
    <row r="20" spans="1:43" x14ac:dyDescent="0.3">
      <c r="A20" t="s">
        <v>68</v>
      </c>
      <c r="D20" s="61">
        <f>SUM(C4:D5)</f>
        <v>17</v>
      </c>
      <c r="G20" s="61">
        <f>SUM(F4:G5)</f>
        <v>0</v>
      </c>
      <c r="J20" s="61">
        <f>SUM(I4:J5)</f>
        <v>0</v>
      </c>
      <c r="M20" s="61">
        <f>SUM(L4:M5)</f>
        <v>0</v>
      </c>
      <c r="P20" s="61">
        <f>SUM(O4:P5)</f>
        <v>3</v>
      </c>
      <c r="S20" s="61">
        <f>SUM(R4:S5)</f>
        <v>1.024390243902439</v>
      </c>
      <c r="V20" s="61">
        <f>SUM(U4:V5)</f>
        <v>0</v>
      </c>
      <c r="Y20" s="61">
        <f>SUM(X4:Y5)</f>
        <v>0</v>
      </c>
      <c r="AB20" s="61">
        <f>SUM(AA4:AB5)</f>
        <v>764.15467082797124</v>
      </c>
      <c r="AE20" s="61">
        <f>SUM(AD4:AE5)</f>
        <v>232.026376321096</v>
      </c>
      <c r="AH20" s="61">
        <f>SUM(AG4:AH5)</f>
        <v>0</v>
      </c>
      <c r="AK20" s="61">
        <f>SUM(AJ4:AK5)</f>
        <v>116.05857914416286</v>
      </c>
      <c r="AN20" s="61">
        <f>SUM(AM4:AN5)</f>
        <v>1.0120481927710843</v>
      </c>
      <c r="AP20" s="61">
        <f>SUM(D20:AK20)</f>
        <v>1133.2640165371324</v>
      </c>
    </row>
    <row r="21" spans="1:43" x14ac:dyDescent="0.3">
      <c r="A21" t="s">
        <v>69</v>
      </c>
      <c r="D21" s="61">
        <f>SUM(C6:D7)</f>
        <v>24</v>
      </c>
      <c r="G21" s="61">
        <f>SUM(F6:G7)</f>
        <v>0</v>
      </c>
      <c r="J21" s="61">
        <f>SUM(I6:J7)</f>
        <v>0</v>
      </c>
      <c r="M21" s="61">
        <f>SUM(L6:M7)</f>
        <v>0</v>
      </c>
      <c r="P21" s="61">
        <f>SUM(O6:P7)</f>
        <v>9.0480769230769234</v>
      </c>
      <c r="S21" s="61">
        <f>SUM(R6:S7)</f>
        <v>2.0192307692307692</v>
      </c>
      <c r="V21" s="61">
        <f>SUM(U6:V7)</f>
        <v>0</v>
      </c>
      <c r="Y21" s="61">
        <f>SUM(X6:Y7)</f>
        <v>4</v>
      </c>
      <c r="AB21" s="61">
        <f>SUM(AA6:AB7)</f>
        <v>647.06289770787225</v>
      </c>
      <c r="AE21" s="61">
        <f>SUM(AD6:AE7)</f>
        <v>188.6419138090825</v>
      </c>
      <c r="AH21" s="61">
        <f>SUM(AG6:AH7)</f>
        <v>0</v>
      </c>
      <c r="AK21" s="61">
        <f>SUM(AJ6:AK7)</f>
        <v>127.1152926021347</v>
      </c>
      <c r="AN21" s="61">
        <f>SUM(AM6:AN7)</f>
        <v>3.0288461538461537</v>
      </c>
      <c r="AP21" s="61">
        <f>SUM(D21:AK21)</f>
        <v>1001.8874118113971</v>
      </c>
    </row>
    <row r="22" spans="1:43" x14ac:dyDescent="0.3">
      <c r="A22" t="s">
        <v>70</v>
      </c>
      <c r="D22" s="61">
        <f>SUM(C8:D9)</f>
        <v>24.466019417475728</v>
      </c>
      <c r="G22" s="61">
        <f>SUM(F8:G9)</f>
        <v>0</v>
      </c>
      <c r="J22" s="61">
        <f>SUM(I8:J9)</f>
        <v>0</v>
      </c>
      <c r="M22" s="61">
        <f>SUM(L8:M9)</f>
        <v>0</v>
      </c>
      <c r="P22" s="61">
        <f>SUM(O8:P9)</f>
        <v>8.0776699029126213</v>
      </c>
      <c r="S22" s="61">
        <f>SUM(R8:S9)</f>
        <v>7.0071942446043165</v>
      </c>
      <c r="V22" s="61">
        <f>SUM(U8:V9)</f>
        <v>0</v>
      </c>
      <c r="Y22" s="61">
        <f>SUM(X8:Y9)</f>
        <v>21.388349514563107</v>
      </c>
      <c r="AB22" s="61">
        <f>SUM(AA8:AB9)</f>
        <v>1327.2627887234648</v>
      </c>
      <c r="AE22" s="61">
        <f>SUM(AD8:AE9)</f>
        <v>659.46022211357126</v>
      </c>
      <c r="AH22" s="61">
        <f>SUM(AG8:AH9)</f>
        <v>0</v>
      </c>
      <c r="AK22" s="61">
        <f>SUM(AJ8:AK9)</f>
        <v>226.17447722180731</v>
      </c>
      <c r="AN22" s="61">
        <f>SUM(AM8:AN9)</f>
        <v>3.0194174757281553</v>
      </c>
      <c r="AP22" s="61">
        <f>SUM(D22:AK22)</f>
        <v>2273.8367211383993</v>
      </c>
    </row>
    <row r="23" spans="1:43" x14ac:dyDescent="0.3">
      <c r="A23" t="s">
        <v>71</v>
      </c>
      <c r="D23" s="61">
        <f>SUM(C10:D11)</f>
        <v>8</v>
      </c>
      <c r="G23" s="61">
        <f>SUM(F10:G11)</f>
        <v>0</v>
      </c>
      <c r="J23" s="61">
        <f>SUM(I10:J11)</f>
        <v>0</v>
      </c>
      <c r="M23" s="61">
        <f>SUM(L10:M11)</f>
        <v>0</v>
      </c>
      <c r="P23" s="61">
        <f>SUM(O10:P11)</f>
        <v>11</v>
      </c>
      <c r="S23" s="61">
        <f>SUM(R10:S11)</f>
        <v>8.0508474576271176</v>
      </c>
      <c r="V23" s="61">
        <f>SUM(U10:V11)</f>
        <v>0</v>
      </c>
      <c r="Y23" s="61">
        <f>SUM(X10:Y11)</f>
        <v>6</v>
      </c>
      <c r="AB23" s="61">
        <f>SUM(AA10:AB11)</f>
        <v>1274.5961680176861</v>
      </c>
      <c r="AE23" s="61">
        <f>SUM(AD10:AE11)</f>
        <v>709.76836158192089</v>
      </c>
      <c r="AH23" s="61">
        <f>SUM(AG10:AH11)</f>
        <v>0</v>
      </c>
      <c r="AK23" s="61">
        <f>SUM(AJ10:AK11)</f>
        <v>238.1572095308278</v>
      </c>
      <c r="AN23" s="61">
        <f>SUM(AM10:AN11)</f>
        <v>7.0628838123311226</v>
      </c>
      <c r="AP23" s="61">
        <f>SUM(D23:AK23)</f>
        <v>2255.5725865880618</v>
      </c>
      <c r="AQ23" s="61">
        <f>SUM(AP20:AP23)</f>
        <v>6664.5607360749909</v>
      </c>
    </row>
    <row r="24" spans="1:43" x14ac:dyDescent="0.3">
      <c r="AP24" s="31"/>
    </row>
  </sheetData>
  <mergeCells count="28">
    <mergeCell ref="AM2:AO2"/>
    <mergeCell ref="U2:W2"/>
    <mergeCell ref="X2:Z2"/>
    <mergeCell ref="AA2:AC2"/>
    <mergeCell ref="AD2:AF2"/>
    <mergeCell ref="AG2:AI2"/>
    <mergeCell ref="AJ2:AL2"/>
    <mergeCell ref="AD1:AF1"/>
    <mergeCell ref="AG1:AI1"/>
    <mergeCell ref="AJ1:AL1"/>
    <mergeCell ref="AM1:AO1"/>
    <mergeCell ref="C2:E2"/>
    <mergeCell ref="F2:H2"/>
    <mergeCell ref="I2:K2"/>
    <mergeCell ref="L2:N2"/>
    <mergeCell ref="O2:Q2"/>
    <mergeCell ref="R2:T2"/>
    <mergeCell ref="L1:N1"/>
    <mergeCell ref="O1:Q1"/>
    <mergeCell ref="R1:T1"/>
    <mergeCell ref="U1:W1"/>
    <mergeCell ref="X1:Z1"/>
    <mergeCell ref="AA1:AC1"/>
    <mergeCell ref="A1:A3"/>
    <mergeCell ref="B1:B3"/>
    <mergeCell ref="C1:E1"/>
    <mergeCell ref="F1:H1"/>
    <mergeCell ref="I1:K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Activities</vt:lpstr>
      <vt:lpstr>Raw Counts</vt:lpstr>
      <vt:lpstr>Adj Counts</vt:lpstr>
      <vt:lpstr>Sum by Shift (Adjusted)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Leggett</dc:creator>
  <cp:lastModifiedBy>Chris Leggett</cp:lastModifiedBy>
  <dcterms:created xsi:type="dcterms:W3CDTF">2011-08-22T07:34:44Z</dcterms:created>
  <dcterms:modified xsi:type="dcterms:W3CDTF">2012-01-12T17:14:56Z</dcterms:modified>
</cp:coreProperties>
</file>