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ELau\Desktop\_working\2021-11-17__SiteImprove_Accessiblity\"/>
    </mc:Choice>
  </mc:AlternateContent>
  <xr:revisionPtr revIDLastSave="0" documentId="13_ncr:1_{E04814C0-ADF1-477A-86FB-9BA3150E286F}" xr6:coauthVersionLast="47" xr6:coauthVersionMax="47" xr10:uidLastSave="{00000000-0000-0000-0000-000000000000}"/>
  <bookViews>
    <workbookView xWindow="58515" yWindow="7530" windowWidth="15090" windowHeight="17700" tabRatio="885" xr2:uid="{00000000-000D-0000-FFFF-FFFF00000000}"/>
  </bookViews>
  <sheets>
    <sheet name="Basis of Estimate" sheetId="2" r:id="rId1"/>
    <sheet name="Project Cost Summary" sheetId="1" r:id="rId2"/>
    <sheet name="Remove Pit Toilets" sheetId="3" r:id="rId3"/>
    <sheet name="Construct Vault Toilets" sheetId="11" r:id="rId4"/>
    <sheet name="Parking Lot Construction" sheetId="12" r:id="rId5"/>
    <sheet name="Rehab Picnic Area" sheetId="13" r:id="rId6"/>
    <sheet name="New Trail Connection" sheetId="14" r:id="rId7"/>
    <sheet name="Reclaim Trail &amp; Parking" sheetId="15" r:id="rId8"/>
    <sheet name="Asset-Element 7" sheetId="16" state="hidden" r:id="rId9"/>
    <sheet name="Asset-Element 8" sheetId="17" state="hidden" r:id="rId10"/>
    <sheet name="Asset-Element 9" sheetId="18" state="hidden" r:id="rId11"/>
    <sheet name="Asset-Element 10" sheetId="19" state="hidden" r:id="rId12"/>
    <sheet name="Asset-Element 11" sheetId="20" state="hidden" r:id="rId13"/>
    <sheet name="Asset-Element 12" sheetId="21" state="hidden" r:id="rId14"/>
    <sheet name="Not Used" sheetId="22" state="hidden" r:id="rId15"/>
    <sheet name="Not Used 2" sheetId="23" state="hidden" r:id="rId16"/>
    <sheet name="Not Used 3" sheetId="24" state="hidden" r:id="rId17"/>
    <sheet name="Not Used 4" sheetId="25" state="hidden" r:id="rId18"/>
    <sheet name="Not Used 5" sheetId="26" state="hidden" r:id="rId19"/>
    <sheet name="Not Used 6" sheetId="27" state="hidden" r:id="rId20"/>
  </sheets>
  <definedNames>
    <definedName name="_xlnm.Print_Area" localSheetId="11">'Asset-Element 10'!$A$8:$H$264</definedName>
    <definedName name="_xlnm.Print_Area" localSheetId="12">'Asset-Element 11'!$A$8:$H$263</definedName>
    <definedName name="_xlnm.Print_Area" localSheetId="13">'Asset-Element 12'!$A$8:$H$263</definedName>
    <definedName name="_xlnm.Print_Area" localSheetId="8">'Asset-Element 7'!$A$8:$H$263</definedName>
    <definedName name="_xlnm.Print_Area" localSheetId="9">'Asset-Element 8'!$A$8:$H$263</definedName>
    <definedName name="_xlnm.Print_Area" localSheetId="10">'Asset-Element 9'!$A$8:$H$264</definedName>
    <definedName name="_xlnm.Print_Area" localSheetId="0">'Basis of Estimate'!$A$9:$I$61</definedName>
    <definedName name="_xlnm.Print_Area" localSheetId="3">'Construct Vault Toilets'!$A$8:$H$263</definedName>
    <definedName name="_xlnm.Print_Area" localSheetId="6">'New Trail Connection'!$A$8:$H$263</definedName>
    <definedName name="_xlnm.Print_Area" localSheetId="14">'Not Used'!$A$8:$H$263</definedName>
    <definedName name="_xlnm.Print_Area" localSheetId="15">'Not Used 2'!$A$8:$H$263</definedName>
    <definedName name="_xlnm.Print_Area" localSheetId="16">'Not Used 3'!$A$8:$H$263</definedName>
    <definedName name="_xlnm.Print_Area" localSheetId="17">'Not Used 4'!$A$8:$H$263</definedName>
    <definedName name="_xlnm.Print_Area" localSheetId="18">'Not Used 5'!$A$8:$H$263</definedName>
    <definedName name="_xlnm.Print_Area" localSheetId="19">'Not Used 6'!$A$8:$H$263</definedName>
    <definedName name="_xlnm.Print_Area" localSheetId="4">'Parking Lot Construction'!$A$8:$H$266</definedName>
    <definedName name="_xlnm.Print_Area" localSheetId="1">'Project Cost Summary'!$A$1:$F$51</definedName>
    <definedName name="_xlnm.Print_Area" localSheetId="7">'Reclaim Trail &amp; Parking'!$A$8:$H$263</definedName>
    <definedName name="_xlnm.Print_Area" localSheetId="5">'Rehab Picnic Area'!$A$8:$H$263</definedName>
    <definedName name="_xlnm.Print_Area" localSheetId="2">'Remove Pit Toilets'!$A$7:$H$264</definedName>
    <definedName name="_xlnm.Print_Titles" localSheetId="11">'Asset-Element 10'!$1:$6</definedName>
    <definedName name="_xlnm.Print_Titles" localSheetId="12">'Asset-Element 11'!$1:$6</definedName>
    <definedName name="_xlnm.Print_Titles" localSheetId="13">'Asset-Element 12'!$1:$6</definedName>
    <definedName name="_xlnm.Print_Titles" localSheetId="8">'Asset-Element 7'!$1:$6</definedName>
    <definedName name="_xlnm.Print_Titles" localSheetId="9">'Asset-Element 8'!$1:$6</definedName>
    <definedName name="_xlnm.Print_Titles" localSheetId="10">'Asset-Element 9'!$1:$6</definedName>
    <definedName name="_xlnm.Print_Titles" localSheetId="0">'Basis of Estimate'!$1:$8</definedName>
    <definedName name="_xlnm.Print_Titles" localSheetId="3">'Construct Vault Toilets'!$1:$6</definedName>
    <definedName name="_xlnm.Print_Titles" localSheetId="6">'New Trail Connection'!$1:$6</definedName>
    <definedName name="_xlnm.Print_Titles" localSheetId="14">'Not Used'!$1:$6</definedName>
    <definedName name="_xlnm.Print_Titles" localSheetId="15">'Not Used 2'!$1:$6</definedName>
    <definedName name="_xlnm.Print_Titles" localSheetId="16">'Not Used 3'!$1:$6</definedName>
    <definedName name="_xlnm.Print_Titles" localSheetId="17">'Not Used 4'!$1:$6</definedName>
    <definedName name="_xlnm.Print_Titles" localSheetId="18">'Not Used 5'!$1:$6</definedName>
    <definedName name="_xlnm.Print_Titles" localSheetId="19">'Not Used 6'!$1:$6</definedName>
    <definedName name="_xlnm.Print_Titles" localSheetId="4">'Parking Lot Construction'!$1:$6</definedName>
    <definedName name="_xlnm.Print_Titles" localSheetId="7">'Reclaim Trail &amp; Parking'!$1:$6</definedName>
    <definedName name="_xlnm.Print_Titles" localSheetId="5">'Rehab Picnic Area'!$1:$6</definedName>
    <definedName name="_xlnm.Print_Titles" localSheetId="2">'Remove Pit Toilets'!$1:$6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4" i="12" l="1"/>
  <c r="G223" i="12"/>
  <c r="G222" i="12"/>
  <c r="F11" i="11"/>
  <c r="F203" i="3"/>
  <c r="G203" i="3" s="1"/>
  <c r="B3" i="1"/>
  <c r="C3" i="11"/>
  <c r="C3" i="12"/>
  <c r="C3" i="13"/>
  <c r="C3" i="14"/>
  <c r="C3" i="15"/>
  <c r="C3" i="16"/>
  <c r="C3" i="17"/>
  <c r="C3" i="18"/>
  <c r="C3" i="19"/>
  <c r="C3" i="20"/>
  <c r="C3" i="21"/>
  <c r="C3" i="22"/>
  <c r="C3" i="23"/>
  <c r="C3" i="24"/>
  <c r="C3" i="25"/>
  <c r="C3" i="26"/>
  <c r="C3" i="27"/>
  <c r="C3" i="3"/>
  <c r="C27" i="1"/>
  <c r="C26" i="1"/>
  <c r="C25" i="1"/>
  <c r="C24" i="1"/>
  <c r="C23" i="1"/>
  <c r="C22" i="1"/>
  <c r="C21" i="1"/>
  <c r="C20" i="1"/>
  <c r="C19" i="1"/>
  <c r="C18" i="1"/>
  <c r="C17" i="1"/>
  <c r="C16" i="1"/>
  <c r="C15" i="1"/>
  <c r="C14" i="1"/>
  <c r="C13" i="1"/>
  <c r="C12" i="1"/>
  <c r="C11" i="1"/>
  <c r="C10" i="1"/>
  <c r="D27" i="1"/>
  <c r="D26" i="1"/>
  <c r="D25" i="1"/>
  <c r="D24" i="1"/>
  <c r="D23" i="1"/>
  <c r="D22" i="1"/>
  <c r="D21" i="1"/>
  <c r="D20" i="1"/>
  <c r="D19" i="1"/>
  <c r="D18" i="1"/>
  <c r="D17" i="1"/>
  <c r="D16" i="1"/>
  <c r="D15" i="1"/>
  <c r="D14" i="1"/>
  <c r="D13" i="1"/>
  <c r="D12" i="1"/>
  <c r="D11" i="1"/>
  <c r="D10" i="1"/>
  <c r="G258" i="27"/>
  <c r="G257" i="27"/>
  <c r="G256" i="27"/>
  <c r="G255" i="27"/>
  <c r="G254" i="27"/>
  <c r="G253" i="27"/>
  <c r="G252" i="27"/>
  <c r="G251" i="27"/>
  <c r="G246" i="27"/>
  <c r="G245" i="27"/>
  <c r="G244" i="27"/>
  <c r="G243" i="27"/>
  <c r="G242" i="27"/>
  <c r="G241" i="27"/>
  <c r="G240" i="27"/>
  <c r="G239" i="27"/>
  <c r="G234" i="27"/>
  <c r="G233" i="27"/>
  <c r="G232" i="27"/>
  <c r="G231" i="27"/>
  <c r="G230" i="27"/>
  <c r="G229" i="27"/>
  <c r="G228" i="27"/>
  <c r="G227" i="27"/>
  <c r="G222" i="27"/>
  <c r="G221" i="27"/>
  <c r="G220" i="27"/>
  <c r="G219" i="27"/>
  <c r="G218" i="27"/>
  <c r="G217" i="27"/>
  <c r="G216" i="27"/>
  <c r="G215" i="27"/>
  <c r="G210" i="27"/>
  <c r="G209" i="27"/>
  <c r="G208" i="27"/>
  <c r="G211" i="27" s="1"/>
  <c r="F211" i="27" s="1"/>
  <c r="G207" i="27"/>
  <c r="G206" i="27"/>
  <c r="G205" i="27"/>
  <c r="G204" i="27"/>
  <c r="G203" i="27"/>
  <c r="G198" i="27"/>
  <c r="G197" i="27"/>
  <c r="G196" i="27"/>
  <c r="G195" i="27"/>
  <c r="G194" i="27"/>
  <c r="G193" i="27"/>
  <c r="G192" i="27"/>
  <c r="G191" i="27"/>
  <c r="G186" i="27"/>
  <c r="G185" i="27"/>
  <c r="G184" i="27"/>
  <c r="G183" i="27"/>
  <c r="G182" i="27"/>
  <c r="G181" i="27"/>
  <c r="G180" i="27"/>
  <c r="G179" i="27"/>
  <c r="G174" i="27"/>
  <c r="G173" i="27"/>
  <c r="G172" i="27"/>
  <c r="G171" i="27"/>
  <c r="G170" i="27"/>
  <c r="G169" i="27"/>
  <c r="G168" i="27"/>
  <c r="G167" i="27"/>
  <c r="G162" i="27"/>
  <c r="G161" i="27"/>
  <c r="G160" i="27"/>
  <c r="G159" i="27"/>
  <c r="G158" i="27"/>
  <c r="G157" i="27"/>
  <c r="G156" i="27"/>
  <c r="G155" i="27"/>
  <c r="G150" i="27"/>
  <c r="G149" i="27"/>
  <c r="G148" i="27"/>
  <c r="G147" i="27"/>
  <c r="G146" i="27"/>
  <c r="G145" i="27"/>
  <c r="G144" i="27"/>
  <c r="G143" i="27"/>
  <c r="G138" i="27"/>
  <c r="G137" i="27"/>
  <c r="G136" i="27"/>
  <c r="G135" i="27"/>
  <c r="G134" i="27"/>
  <c r="G133" i="27"/>
  <c r="G132" i="27"/>
  <c r="G131" i="27"/>
  <c r="G126" i="27"/>
  <c r="G125" i="27"/>
  <c r="G124" i="27"/>
  <c r="G123" i="27"/>
  <c r="G122" i="27"/>
  <c r="G121" i="27"/>
  <c r="G120" i="27"/>
  <c r="G119" i="27"/>
  <c r="G114" i="27"/>
  <c r="G113" i="27"/>
  <c r="G112" i="27"/>
  <c r="G111" i="27"/>
  <c r="G110" i="27"/>
  <c r="G109" i="27"/>
  <c r="G108" i="27"/>
  <c r="G107" i="27"/>
  <c r="G115" i="27"/>
  <c r="F115" i="27" s="1"/>
  <c r="G102" i="27"/>
  <c r="G101" i="27"/>
  <c r="G100" i="27"/>
  <c r="G99" i="27"/>
  <c r="G98" i="27"/>
  <c r="G97" i="27"/>
  <c r="G96" i="27"/>
  <c r="G95" i="27"/>
  <c r="G90" i="27"/>
  <c r="G89" i="27"/>
  <c r="G88" i="27"/>
  <c r="G87" i="27"/>
  <c r="G86" i="27"/>
  <c r="G85" i="27"/>
  <c r="G84" i="27"/>
  <c r="G83" i="27"/>
  <c r="G78" i="27"/>
  <c r="G77" i="27"/>
  <c r="G76" i="27"/>
  <c r="G75" i="27"/>
  <c r="G74" i="27"/>
  <c r="G73" i="27"/>
  <c r="G72" i="27"/>
  <c r="G71" i="27"/>
  <c r="G79" i="27" s="1"/>
  <c r="F79" i="27" s="1"/>
  <c r="G66" i="27"/>
  <c r="G65" i="27"/>
  <c r="G64" i="27"/>
  <c r="G63" i="27"/>
  <c r="G62" i="27"/>
  <c r="G61" i="27"/>
  <c r="G60" i="27"/>
  <c r="G59" i="27"/>
  <c r="G54" i="27"/>
  <c r="G53" i="27"/>
  <c r="G52" i="27"/>
  <c r="G51" i="27"/>
  <c r="G50" i="27"/>
  <c r="G49" i="27"/>
  <c r="G48" i="27"/>
  <c r="G47" i="27"/>
  <c r="G55" i="27" s="1"/>
  <c r="F55" i="27" s="1"/>
  <c r="G42" i="27"/>
  <c r="G41" i="27"/>
  <c r="G40" i="27"/>
  <c r="G39" i="27"/>
  <c r="G38" i="27"/>
  <c r="G37" i="27"/>
  <c r="G36" i="27"/>
  <c r="G35" i="27"/>
  <c r="G30" i="27"/>
  <c r="G29" i="27"/>
  <c r="G28" i="27"/>
  <c r="G27" i="27"/>
  <c r="G26" i="27"/>
  <c r="G25" i="27"/>
  <c r="G24" i="27"/>
  <c r="G23" i="27"/>
  <c r="G18" i="27"/>
  <c r="G17" i="27"/>
  <c r="G16" i="27"/>
  <c r="G15" i="27"/>
  <c r="G14" i="27"/>
  <c r="G13" i="27"/>
  <c r="G12" i="27"/>
  <c r="G11" i="27"/>
  <c r="G258" i="26"/>
  <c r="G257" i="26"/>
  <c r="G256" i="26"/>
  <c r="G255" i="26"/>
  <c r="G254" i="26"/>
  <c r="G253" i="26"/>
  <c r="G252" i="26"/>
  <c r="G251" i="26"/>
  <c r="G246" i="26"/>
  <c r="G245" i="26"/>
  <c r="G244" i="26"/>
  <c r="G243" i="26"/>
  <c r="G242" i="26"/>
  <c r="G241" i="26"/>
  <c r="G240" i="26"/>
  <c r="G239" i="26"/>
  <c r="G247" i="26" s="1"/>
  <c r="F247" i="26" s="1"/>
  <c r="G234" i="26"/>
  <c r="G233" i="26"/>
  <c r="G232" i="26"/>
  <c r="G231" i="26"/>
  <c r="G230" i="26"/>
  <c r="G229" i="26"/>
  <c r="G228" i="26"/>
  <c r="G227" i="26"/>
  <c r="G235" i="26" s="1"/>
  <c r="F235" i="26" s="1"/>
  <c r="G222" i="26"/>
  <c r="G221" i="26"/>
  <c r="G220" i="26"/>
  <c r="G219" i="26"/>
  <c r="G218" i="26"/>
  <c r="G217" i="26"/>
  <c r="G216" i="26"/>
  <c r="G215" i="26"/>
  <c r="G210" i="26"/>
  <c r="G209" i="26"/>
  <c r="G208" i="26"/>
  <c r="G207" i="26"/>
  <c r="G206" i="26"/>
  <c r="G205" i="26"/>
  <c r="G204" i="26"/>
  <c r="G203" i="26"/>
  <c r="G211" i="26" s="1"/>
  <c r="F211" i="26" s="1"/>
  <c r="G198" i="26"/>
  <c r="G197" i="26"/>
  <c r="G196" i="26"/>
  <c r="G195" i="26"/>
  <c r="G194" i="26"/>
  <c r="G193" i="26"/>
  <c r="G192" i="26"/>
  <c r="G191" i="26"/>
  <c r="G186" i="26"/>
  <c r="G185" i="26"/>
  <c r="G184" i="26"/>
  <c r="G183" i="26"/>
  <c r="G182" i="26"/>
  <c r="G181" i="26"/>
  <c r="G180" i="26"/>
  <c r="G179" i="26"/>
  <c r="G174" i="26"/>
  <c r="G173" i="26"/>
  <c r="G172" i="26"/>
  <c r="G171" i="26"/>
  <c r="G170" i="26"/>
  <c r="G169" i="26"/>
  <c r="G168" i="26"/>
  <c r="G167" i="26"/>
  <c r="G162" i="26"/>
  <c r="G161" i="26"/>
  <c r="G160" i="26"/>
  <c r="G159" i="26"/>
  <c r="G158" i="26"/>
  <c r="G157" i="26"/>
  <c r="G156" i="26"/>
  <c r="G155" i="26"/>
  <c r="G150" i="26"/>
  <c r="G149" i="26"/>
  <c r="G148" i="26"/>
  <c r="G147" i="26"/>
  <c r="G146" i="26"/>
  <c r="G145" i="26"/>
  <c r="G144" i="26"/>
  <c r="G143" i="26"/>
  <c r="G138" i="26"/>
  <c r="G137" i="26"/>
  <c r="G136" i="26"/>
  <c r="G135" i="26"/>
  <c r="G134" i="26"/>
  <c r="G133" i="26"/>
  <c r="G132" i="26"/>
  <c r="G131" i="26"/>
  <c r="G126" i="26"/>
  <c r="G125" i="26"/>
  <c r="G124" i="26"/>
  <c r="G123" i="26"/>
  <c r="G122" i="26"/>
  <c r="G121" i="26"/>
  <c r="G120" i="26"/>
  <c r="G119" i="26"/>
  <c r="G114" i="26"/>
  <c r="G113" i="26"/>
  <c r="G112" i="26"/>
  <c r="G111" i="26"/>
  <c r="G110" i="26"/>
  <c r="G109" i="26"/>
  <c r="G108" i="26"/>
  <c r="G107" i="26"/>
  <c r="G102" i="26"/>
  <c r="G101" i="26"/>
  <c r="G100" i="26"/>
  <c r="G99" i="26"/>
  <c r="G98" i="26"/>
  <c r="G97" i="26"/>
  <c r="G96" i="26"/>
  <c r="G95" i="26"/>
  <c r="G90" i="26"/>
  <c r="G89" i="26"/>
  <c r="G88" i="26"/>
  <c r="G87" i="26"/>
  <c r="G86" i="26"/>
  <c r="G85" i="26"/>
  <c r="G84" i="26"/>
  <c r="G83" i="26"/>
  <c r="G78" i="26"/>
  <c r="G77" i="26"/>
  <c r="G76" i="26"/>
  <c r="G75" i="26"/>
  <c r="G74" i="26"/>
  <c r="G73" i="26"/>
  <c r="G72" i="26"/>
  <c r="G71" i="26"/>
  <c r="G66" i="26"/>
  <c r="G65" i="26"/>
  <c r="G64" i="26"/>
  <c r="G63" i="26"/>
  <c r="G62" i="26"/>
  <c r="G61" i="26"/>
  <c r="G60" i="26"/>
  <c r="G59" i="26"/>
  <c r="G54" i="26"/>
  <c r="G53" i="26"/>
  <c r="G52" i="26"/>
  <c r="G51" i="26"/>
  <c r="G50" i="26"/>
  <c r="G49" i="26"/>
  <c r="G48" i="26"/>
  <c r="G47" i="26"/>
  <c r="G42" i="26"/>
  <c r="G41" i="26"/>
  <c r="G40" i="26"/>
  <c r="G39" i="26"/>
  <c r="G38" i="26"/>
  <c r="G37" i="26"/>
  <c r="G43" i="26" s="1"/>
  <c r="F43" i="26" s="1"/>
  <c r="G36" i="26"/>
  <c r="G35" i="26"/>
  <c r="G30" i="26"/>
  <c r="G29" i="26"/>
  <c r="G28" i="26"/>
  <c r="G27" i="26"/>
  <c r="G26" i="26"/>
  <c r="G25" i="26"/>
  <c r="G24" i="26"/>
  <c r="G23" i="26"/>
  <c r="G18" i="26"/>
  <c r="G17" i="26"/>
  <c r="G16" i="26"/>
  <c r="G15" i="26"/>
  <c r="G14" i="26"/>
  <c r="G13" i="26"/>
  <c r="G12" i="26"/>
  <c r="G11" i="26"/>
  <c r="G258" i="25"/>
  <c r="G257" i="25"/>
  <c r="G256" i="25"/>
  <c r="G255" i="25"/>
  <c r="G254" i="25"/>
  <c r="G253" i="25"/>
  <c r="G252" i="25"/>
  <c r="G251" i="25"/>
  <c r="G246" i="25"/>
  <c r="G245" i="25"/>
  <c r="G244" i="25"/>
  <c r="G243" i="25"/>
  <c r="G242" i="25"/>
  <c r="G247" i="25" s="1"/>
  <c r="F247" i="25" s="1"/>
  <c r="G241" i="25"/>
  <c r="G240" i="25"/>
  <c r="G239" i="25"/>
  <c r="G234" i="25"/>
  <c r="G233" i="25"/>
  <c r="G232" i="25"/>
  <c r="G231" i="25"/>
  <c r="G230" i="25"/>
  <c r="G229" i="25"/>
  <c r="G228" i="25"/>
  <c r="G227" i="25"/>
  <c r="G222" i="25"/>
  <c r="G221" i="25"/>
  <c r="G220" i="25"/>
  <c r="G219" i="25"/>
  <c r="G218" i="25"/>
  <c r="G217" i="25"/>
  <c r="G216" i="25"/>
  <c r="G215" i="25"/>
  <c r="G210" i="25"/>
  <c r="G209" i="25"/>
  <c r="G208" i="25"/>
  <c r="G207" i="25"/>
  <c r="G206" i="25"/>
  <c r="G205" i="25"/>
  <c r="G204" i="25"/>
  <c r="G203" i="25"/>
  <c r="G198" i="25"/>
  <c r="G197" i="25"/>
  <c r="G196" i="25"/>
  <c r="G195" i="25"/>
  <c r="G194" i="25"/>
  <c r="G193" i="25"/>
  <c r="G192" i="25"/>
  <c r="G191" i="25"/>
  <c r="G186" i="25"/>
  <c r="G185" i="25"/>
  <c r="G184" i="25"/>
  <c r="G183" i="25"/>
  <c r="G187" i="25" s="1"/>
  <c r="F187" i="25" s="1"/>
  <c r="G182" i="25"/>
  <c r="G181" i="25"/>
  <c r="G180" i="25"/>
  <c r="G179" i="25"/>
  <c r="G174" i="25"/>
  <c r="G173" i="25"/>
  <c r="G172" i="25"/>
  <c r="G171" i="25"/>
  <c r="G170" i="25"/>
  <c r="G169" i="25"/>
  <c r="G168" i="25"/>
  <c r="G167" i="25"/>
  <c r="G162" i="25"/>
  <c r="G161" i="25"/>
  <c r="G160" i="25"/>
  <c r="G159" i="25"/>
  <c r="G158" i="25"/>
  <c r="G157" i="25"/>
  <c r="G156" i="25"/>
  <c r="G155" i="25"/>
  <c r="G150" i="25"/>
  <c r="G149" i="25"/>
  <c r="G148" i="25"/>
  <c r="G147" i="25"/>
  <c r="G146" i="25"/>
  <c r="G145" i="25"/>
  <c r="G144" i="25"/>
  <c r="G143" i="25"/>
  <c r="G138" i="25"/>
  <c r="G137" i="25"/>
  <c r="G136" i="25"/>
  <c r="G135" i="25"/>
  <c r="G139" i="25" s="1"/>
  <c r="G134" i="25"/>
  <c r="G133" i="25"/>
  <c r="G132" i="25"/>
  <c r="G131" i="25"/>
  <c r="G126" i="25"/>
  <c r="G125" i="25"/>
  <c r="G124" i="25"/>
  <c r="G123" i="25"/>
  <c r="G127" i="25" s="1"/>
  <c r="F127" i="25" s="1"/>
  <c r="G122" i="25"/>
  <c r="G121" i="25"/>
  <c r="G120" i="25"/>
  <c r="G119" i="25"/>
  <c r="G114" i="25"/>
  <c r="G113" i="25"/>
  <c r="G112" i="25"/>
  <c r="G111" i="25"/>
  <c r="G110" i="25"/>
  <c r="G109" i="25"/>
  <c r="G108" i="25"/>
  <c r="G107" i="25"/>
  <c r="G102" i="25"/>
  <c r="G101" i="25"/>
  <c r="G100" i="25"/>
  <c r="G99" i="25"/>
  <c r="G98" i="25"/>
  <c r="G97" i="25"/>
  <c r="G96" i="25"/>
  <c r="G95" i="25"/>
  <c r="G90" i="25"/>
  <c r="G89" i="25"/>
  <c r="G88" i="25"/>
  <c r="G87" i="25"/>
  <c r="G86" i="25"/>
  <c r="G85" i="25"/>
  <c r="G84" i="25"/>
  <c r="G83" i="25"/>
  <c r="G78" i="25"/>
  <c r="G77" i="25"/>
  <c r="G76" i="25"/>
  <c r="G75" i="25"/>
  <c r="G74" i="25"/>
  <c r="G73" i="25"/>
  <c r="G72" i="25"/>
  <c r="G71" i="25"/>
  <c r="G66" i="25"/>
  <c r="G65" i="25"/>
  <c r="G67" i="25" s="1"/>
  <c r="F67" i="25" s="1"/>
  <c r="G64" i="25"/>
  <c r="G63" i="25"/>
  <c r="G62" i="25"/>
  <c r="G61" i="25"/>
  <c r="G60" i="25"/>
  <c r="G59" i="25"/>
  <c r="G54" i="25"/>
  <c r="G53" i="25"/>
  <c r="G52" i="25"/>
  <c r="G51" i="25"/>
  <c r="G50" i="25"/>
  <c r="G49" i="25"/>
  <c r="G48" i="25"/>
  <c r="G47" i="25"/>
  <c r="G42" i="25"/>
  <c r="G41" i="25"/>
  <c r="G43" i="25" s="1"/>
  <c r="F43" i="25" s="1"/>
  <c r="G40" i="25"/>
  <c r="G39" i="25"/>
  <c r="G38" i="25"/>
  <c r="G37" i="25"/>
  <c r="G36" i="25"/>
  <c r="G35" i="25"/>
  <c r="G30" i="25"/>
  <c r="G29" i="25"/>
  <c r="G28" i="25"/>
  <c r="G27" i="25"/>
  <c r="G26" i="25"/>
  <c r="G25" i="25"/>
  <c r="G24" i="25"/>
  <c r="G23" i="25"/>
  <c r="G18" i="25"/>
  <c r="G17" i="25"/>
  <c r="G16" i="25"/>
  <c r="G15" i="25"/>
  <c r="G14" i="25"/>
  <c r="G13" i="25"/>
  <c r="G12" i="25"/>
  <c r="G11" i="25"/>
  <c r="G258" i="24"/>
  <c r="G257" i="24"/>
  <c r="G256" i="24"/>
  <c r="G255" i="24"/>
  <c r="G254" i="24"/>
  <c r="G253" i="24"/>
  <c r="G252" i="24"/>
  <c r="G251" i="24"/>
  <c r="G246" i="24"/>
  <c r="G245" i="24"/>
  <c r="G244" i="24"/>
  <c r="G243" i="24"/>
  <c r="G242" i="24"/>
  <c r="G241" i="24"/>
  <c r="G240" i="24"/>
  <c r="G239" i="24"/>
  <c r="G234" i="24"/>
  <c r="G233" i="24"/>
  <c r="G232" i="24"/>
  <c r="G231" i="24"/>
  <c r="G230" i="24"/>
  <c r="G229" i="24"/>
  <c r="G228" i="24"/>
  <c r="G227" i="24"/>
  <c r="G222" i="24"/>
  <c r="G221" i="24"/>
  <c r="G220" i="24"/>
  <c r="G219" i="24"/>
  <c r="G218" i="24"/>
  <c r="G217" i="24"/>
  <c r="G216" i="24"/>
  <c r="G215" i="24"/>
  <c r="G210" i="24"/>
  <c r="G209" i="24"/>
  <c r="G208" i="24"/>
  <c r="G207" i="24"/>
  <c r="G206" i="24"/>
  <c r="G205" i="24"/>
  <c r="G204" i="24"/>
  <c r="G203" i="24"/>
  <c r="G198" i="24"/>
  <c r="G197" i="24"/>
  <c r="G196" i="24"/>
  <c r="G195" i="24"/>
  <c r="G194" i="24"/>
  <c r="G193" i="24"/>
  <c r="G192" i="24"/>
  <c r="G191" i="24"/>
  <c r="G186" i="24"/>
  <c r="G185" i="24"/>
  <c r="G184" i="24"/>
  <c r="G183" i="24"/>
  <c r="G182" i="24"/>
  <c r="G181" i="24"/>
  <c r="G180" i="24"/>
  <c r="G179" i="24"/>
  <c r="G174" i="24"/>
  <c r="G173" i="24"/>
  <c r="G172" i="24"/>
  <c r="G171" i="24"/>
  <c r="G170" i="24"/>
  <c r="G169" i="24"/>
  <c r="G168" i="24"/>
  <c r="G167" i="24"/>
  <c r="G162" i="24"/>
  <c r="G161" i="24"/>
  <c r="G163" i="24" s="1"/>
  <c r="F163" i="24" s="1"/>
  <c r="G160" i="24"/>
  <c r="G159" i="24"/>
  <c r="G158" i="24"/>
  <c r="G157" i="24"/>
  <c r="G156" i="24"/>
  <c r="G155" i="24"/>
  <c r="G150" i="24"/>
  <c r="G149" i="24"/>
  <c r="G148" i="24"/>
  <c r="G147" i="24"/>
  <c r="G146" i="24"/>
  <c r="G145" i="24"/>
  <c r="G144" i="24"/>
  <c r="G143" i="24"/>
  <c r="G138" i="24"/>
  <c r="G137" i="24"/>
  <c r="G136" i="24"/>
  <c r="G135" i="24"/>
  <c r="G134" i="24"/>
  <c r="G133" i="24"/>
  <c r="G132" i="24"/>
  <c r="G131" i="24"/>
  <c r="G126" i="24"/>
  <c r="G125" i="24"/>
  <c r="G124" i="24"/>
  <c r="G123" i="24"/>
  <c r="G122" i="24"/>
  <c r="G121" i="24"/>
  <c r="G120" i="24"/>
  <c r="G119" i="24"/>
  <c r="G114" i="24"/>
  <c r="G113" i="24"/>
  <c r="G112" i="24"/>
  <c r="G111" i="24"/>
  <c r="G110" i="24"/>
  <c r="G109" i="24"/>
  <c r="G108" i="24"/>
  <c r="G107" i="24"/>
  <c r="G102" i="24"/>
  <c r="G101" i="24"/>
  <c r="G100" i="24"/>
  <c r="G99" i="24"/>
  <c r="G98" i="24"/>
  <c r="G97" i="24"/>
  <c r="G96" i="24"/>
  <c r="G95" i="24"/>
  <c r="G90" i="24"/>
  <c r="G89" i="24"/>
  <c r="G88" i="24"/>
  <c r="G87" i="24"/>
  <c r="G86" i="24"/>
  <c r="G85" i="24"/>
  <c r="G84" i="24"/>
  <c r="G83" i="24"/>
  <c r="G78" i="24"/>
  <c r="G77" i="24"/>
  <c r="G76" i="24"/>
  <c r="G75" i="24"/>
  <c r="G74" i="24"/>
  <c r="G73" i="24"/>
  <c r="G72" i="24"/>
  <c r="G71" i="24"/>
  <c r="G66" i="24"/>
  <c r="G65" i="24"/>
  <c r="G64" i="24"/>
  <c r="G63" i="24"/>
  <c r="G62" i="24"/>
  <c r="G61" i="24"/>
  <c r="G60" i="24"/>
  <c r="G59" i="24"/>
  <c r="G54" i="24"/>
  <c r="G53" i="24"/>
  <c r="G52" i="24"/>
  <c r="G51" i="24"/>
  <c r="G50" i="24"/>
  <c r="G49" i="24"/>
  <c r="G48" i="24"/>
  <c r="G47" i="24"/>
  <c r="G42" i="24"/>
  <c r="G43" i="24" s="1"/>
  <c r="F43" i="24" s="1"/>
  <c r="G41" i="24"/>
  <c r="G40" i="24"/>
  <c r="G39" i="24"/>
  <c r="G38" i="24"/>
  <c r="G37" i="24"/>
  <c r="G36" i="24"/>
  <c r="G35" i="24"/>
  <c r="G30" i="24"/>
  <c r="G29" i="24"/>
  <c r="G28" i="24"/>
  <c r="G27" i="24"/>
  <c r="G26" i="24"/>
  <c r="G25" i="24"/>
  <c r="G24" i="24"/>
  <c r="G23" i="24"/>
  <c r="G18" i="24"/>
  <c r="G17" i="24"/>
  <c r="G16" i="24"/>
  <c r="G15" i="24"/>
  <c r="G14" i="24"/>
  <c r="G13" i="24"/>
  <c r="G12" i="24"/>
  <c r="G11" i="24"/>
  <c r="G258" i="23"/>
  <c r="G257" i="23"/>
  <c r="G256" i="23"/>
  <c r="G255" i="23"/>
  <c r="G254" i="23"/>
  <c r="G253" i="23"/>
  <c r="G252" i="23"/>
  <c r="G251" i="23"/>
  <c r="G259" i="23" s="1"/>
  <c r="F259" i="23" s="1"/>
  <c r="G246" i="23"/>
  <c r="G245" i="23"/>
  <c r="G244" i="23"/>
  <c r="G243" i="23"/>
  <c r="G242" i="23"/>
  <c r="G241" i="23"/>
  <c r="G240" i="23"/>
  <c r="G239" i="23"/>
  <c r="G247" i="23" s="1"/>
  <c r="F247" i="23" s="1"/>
  <c r="G234" i="23"/>
  <c r="G233" i="23"/>
  <c r="G232" i="23"/>
  <c r="G231" i="23"/>
  <c r="G230" i="23"/>
  <c r="G229" i="23"/>
  <c r="G228" i="23"/>
  <c r="G227" i="23"/>
  <c r="G222" i="23"/>
  <c r="G221" i="23"/>
  <c r="G220" i="23"/>
  <c r="G219" i="23"/>
  <c r="G218" i="23"/>
  <c r="G217" i="23"/>
  <c r="G216" i="23"/>
  <c r="G215" i="23"/>
  <c r="G210" i="23"/>
  <c r="G209" i="23"/>
  <c r="G208" i="23"/>
  <c r="G207" i="23"/>
  <c r="G206" i="23"/>
  <c r="G205" i="23"/>
  <c r="G204" i="23"/>
  <c r="G203" i="23"/>
  <c r="G198" i="23"/>
  <c r="G197" i="23"/>
  <c r="G196" i="23"/>
  <c r="G195" i="23"/>
  <c r="G194" i="23"/>
  <c r="G193" i="23"/>
  <c r="G192" i="23"/>
  <c r="G199" i="23" s="1"/>
  <c r="F199" i="23" s="1"/>
  <c r="G191" i="23"/>
  <c r="G186" i="23"/>
  <c r="G185" i="23"/>
  <c r="G184" i="23"/>
  <c r="G183" i="23"/>
  <c r="G182" i="23"/>
  <c r="G181" i="23"/>
  <c r="G180" i="23"/>
  <c r="G179" i="23"/>
  <c r="G174" i="23"/>
  <c r="G173" i="23"/>
  <c r="G172" i="23"/>
  <c r="G171" i="23"/>
  <c r="G170" i="23"/>
  <c r="G169" i="23"/>
  <c r="G168" i="23"/>
  <c r="G167" i="23"/>
  <c r="G162" i="23"/>
  <c r="G161" i="23"/>
  <c r="G160" i="23"/>
  <c r="G159" i="23"/>
  <c r="G158" i="23"/>
  <c r="G157" i="23"/>
  <c r="G156" i="23"/>
  <c r="G155" i="23"/>
  <c r="G150" i="23"/>
  <c r="G149" i="23"/>
  <c r="G148" i="23"/>
  <c r="G147" i="23"/>
  <c r="G146" i="23"/>
  <c r="G145" i="23"/>
  <c r="G144" i="23"/>
  <c r="G143" i="23"/>
  <c r="G138" i="23"/>
  <c r="G137" i="23"/>
  <c r="G136" i="23"/>
  <c r="G135" i="23"/>
  <c r="G134" i="23"/>
  <c r="G133" i="23"/>
  <c r="G132" i="23"/>
  <c r="G131" i="23"/>
  <c r="G126" i="23"/>
  <c r="G125" i="23"/>
  <c r="G124" i="23"/>
  <c r="G123" i="23"/>
  <c r="G122" i="23"/>
  <c r="G121" i="23"/>
  <c r="G120" i="23"/>
  <c r="G119" i="23"/>
  <c r="G114" i="23"/>
  <c r="G113" i="23"/>
  <c r="G112" i="23"/>
  <c r="G111" i="23"/>
  <c r="G110" i="23"/>
  <c r="G109" i="23"/>
  <c r="G108" i="23"/>
  <c r="G107" i="23"/>
  <c r="G102" i="23"/>
  <c r="G101" i="23"/>
  <c r="G100" i="23"/>
  <c r="G99" i="23"/>
  <c r="G98" i="23"/>
  <c r="G97" i="23"/>
  <c r="G96" i="23"/>
  <c r="G95" i="23"/>
  <c r="G90" i="23"/>
  <c r="G89" i="23"/>
  <c r="G88" i="23"/>
  <c r="G87" i="23"/>
  <c r="G86" i="23"/>
  <c r="G85" i="23"/>
  <c r="G84" i="23"/>
  <c r="G91" i="23" s="1"/>
  <c r="F91" i="23" s="1"/>
  <c r="G83" i="23"/>
  <c r="G78" i="23"/>
  <c r="G77" i="23"/>
  <c r="G76" i="23"/>
  <c r="G75" i="23"/>
  <c r="G74" i="23"/>
  <c r="G73" i="23"/>
  <c r="G72" i="23"/>
  <c r="G79" i="23" s="1"/>
  <c r="F79" i="23" s="1"/>
  <c r="G71" i="23"/>
  <c r="G66" i="23"/>
  <c r="G65" i="23"/>
  <c r="G64" i="23"/>
  <c r="G63" i="23"/>
  <c r="G62" i="23"/>
  <c r="G61" i="23"/>
  <c r="G60" i="23"/>
  <c r="G59" i="23"/>
  <c r="G54" i="23"/>
  <c r="G53" i="23"/>
  <c r="G52" i="23"/>
  <c r="G51" i="23"/>
  <c r="G50" i="23"/>
  <c r="G49" i="23"/>
  <c r="G48" i="23"/>
  <c r="G47" i="23"/>
  <c r="G42" i="23"/>
  <c r="G41" i="23"/>
  <c r="G40" i="23"/>
  <c r="G39" i="23"/>
  <c r="G38" i="23"/>
  <c r="G37" i="23"/>
  <c r="G36" i="23"/>
  <c r="G43" i="23" s="1"/>
  <c r="F43" i="23" s="1"/>
  <c r="G35" i="23"/>
  <c r="G30" i="23"/>
  <c r="G29" i="23"/>
  <c r="G28" i="23"/>
  <c r="G27" i="23"/>
  <c r="G26" i="23"/>
  <c r="G25" i="23"/>
  <c r="G24" i="23"/>
  <c r="G31" i="23" s="1"/>
  <c r="F31" i="23" s="1"/>
  <c r="G23" i="23"/>
  <c r="G18" i="23"/>
  <c r="G17" i="23"/>
  <c r="G16" i="23"/>
  <c r="G15" i="23"/>
  <c r="G14" i="23"/>
  <c r="G13" i="23"/>
  <c r="G12" i="23"/>
  <c r="G11" i="23"/>
  <c r="G258" i="22"/>
  <c r="G257" i="22"/>
  <c r="G256" i="22"/>
  <c r="G255" i="22"/>
  <c r="G254" i="22"/>
  <c r="G253" i="22"/>
  <c r="G252" i="22"/>
  <c r="G251" i="22"/>
  <c r="G246" i="22"/>
  <c r="G245" i="22"/>
  <c r="G244" i="22"/>
  <c r="G243" i="22"/>
  <c r="G242" i="22"/>
  <c r="G241" i="22"/>
  <c r="G247" i="22" s="1"/>
  <c r="F247" i="22" s="1"/>
  <c r="G240" i="22"/>
  <c r="G239" i="22"/>
  <c r="G234" i="22"/>
  <c r="G233" i="22"/>
  <c r="G232" i="22"/>
  <c r="G231" i="22"/>
  <c r="G230" i="22"/>
  <c r="G229" i="22"/>
  <c r="G228" i="22"/>
  <c r="G227" i="22"/>
  <c r="G222" i="22"/>
  <c r="G221" i="22"/>
  <c r="G220" i="22"/>
  <c r="G219" i="22"/>
  <c r="G218" i="22"/>
  <c r="G217" i="22"/>
  <c r="G216" i="22"/>
  <c r="G215" i="22"/>
  <c r="G210" i="22"/>
  <c r="G209" i="22"/>
  <c r="G208" i="22"/>
  <c r="G207" i="22"/>
  <c r="G206" i="22"/>
  <c r="G205" i="22"/>
  <c r="G204" i="22"/>
  <c r="G203" i="22"/>
  <c r="G198" i="22"/>
  <c r="G197" i="22"/>
  <c r="G196" i="22"/>
  <c r="G195" i="22"/>
  <c r="G194" i="22"/>
  <c r="G193" i="22"/>
  <c r="G199" i="22" s="1"/>
  <c r="F199" i="22" s="1"/>
  <c r="G192" i="22"/>
  <c r="G191" i="22"/>
  <c r="G186" i="22"/>
  <c r="G185" i="22"/>
  <c r="G184" i="22"/>
  <c r="G183" i="22"/>
  <c r="G182" i="22"/>
  <c r="G181" i="22"/>
  <c r="G180" i="22"/>
  <c r="G179" i="22"/>
  <c r="G174" i="22"/>
  <c r="G173" i="22"/>
  <c r="G172" i="22"/>
  <c r="G171" i="22"/>
  <c r="G170" i="22"/>
  <c r="G169" i="22"/>
  <c r="G168" i="22"/>
  <c r="G167" i="22"/>
  <c r="G162" i="22"/>
  <c r="G161" i="22"/>
  <c r="G160" i="22"/>
  <c r="G159" i="22"/>
  <c r="G158" i="22"/>
  <c r="G157" i="22"/>
  <c r="G156" i="22"/>
  <c r="G155" i="22"/>
  <c r="G150" i="22"/>
  <c r="G149" i="22"/>
  <c r="G148" i="22"/>
  <c r="G147" i="22"/>
  <c r="G146" i="22"/>
  <c r="G145" i="22"/>
  <c r="G144" i="22"/>
  <c r="G143" i="22"/>
  <c r="G138" i="22"/>
  <c r="G137" i="22"/>
  <c r="G136" i="22"/>
  <c r="G135" i="22"/>
  <c r="G134" i="22"/>
  <c r="G139" i="22" s="1"/>
  <c r="F139" i="22" s="1"/>
  <c r="G133" i="22"/>
  <c r="G132" i="22"/>
  <c r="G131" i="22"/>
  <c r="G126" i="22"/>
  <c r="G125" i="22"/>
  <c r="G124" i="22"/>
  <c r="G123" i="22"/>
  <c r="G122" i="22"/>
  <c r="G121" i="22"/>
  <c r="G120" i="22"/>
  <c r="G119" i="22"/>
  <c r="G114" i="22"/>
  <c r="G113" i="22"/>
  <c r="G112" i="22"/>
  <c r="G111" i="22"/>
  <c r="G110" i="22"/>
  <c r="G109" i="22"/>
  <c r="G108" i="22"/>
  <c r="G107" i="22"/>
  <c r="G102" i="22"/>
  <c r="G101" i="22"/>
  <c r="G100" i="22"/>
  <c r="G99" i="22"/>
  <c r="G98" i="22"/>
  <c r="G97" i="22"/>
  <c r="G96" i="22"/>
  <c r="G95" i="22"/>
  <c r="G90" i="22"/>
  <c r="G89" i="22"/>
  <c r="G88" i="22"/>
  <c r="G87" i="22"/>
  <c r="G86" i="22"/>
  <c r="G91" i="22" s="1"/>
  <c r="F91" i="22" s="1"/>
  <c r="G85" i="22"/>
  <c r="G84" i="22"/>
  <c r="G83" i="22"/>
  <c r="G78" i="22"/>
  <c r="G77" i="22"/>
  <c r="G76" i="22"/>
  <c r="G75" i="22"/>
  <c r="G74" i="22"/>
  <c r="G73" i="22"/>
  <c r="G72" i="22"/>
  <c r="G71" i="22"/>
  <c r="G66" i="22"/>
  <c r="G65" i="22"/>
  <c r="G64" i="22"/>
  <c r="G63" i="22"/>
  <c r="G62" i="22"/>
  <c r="G61" i="22"/>
  <c r="G60" i="22"/>
  <c r="G59" i="22"/>
  <c r="G54" i="22"/>
  <c r="G53" i="22"/>
  <c r="G52" i="22"/>
  <c r="G51" i="22"/>
  <c r="G50" i="22"/>
  <c r="G49" i="22"/>
  <c r="G48" i="22"/>
  <c r="G47" i="22"/>
  <c r="G42" i="22"/>
  <c r="G41" i="22"/>
  <c r="G40" i="22"/>
  <c r="G39" i="22"/>
  <c r="G38" i="22"/>
  <c r="G37" i="22"/>
  <c r="G36" i="22"/>
  <c r="G35" i="22"/>
  <c r="G30" i="22"/>
  <c r="G29" i="22"/>
  <c r="G28" i="22"/>
  <c r="G27" i="22"/>
  <c r="G26" i="22"/>
  <c r="G25" i="22"/>
  <c r="G24" i="22"/>
  <c r="G23" i="22"/>
  <c r="G18" i="22"/>
  <c r="G17" i="22"/>
  <c r="G16" i="22"/>
  <c r="G15" i="22"/>
  <c r="G14" i="22"/>
  <c r="G13" i="22"/>
  <c r="G12" i="22"/>
  <c r="G11" i="22"/>
  <c r="G258" i="21"/>
  <c r="G257" i="21"/>
  <c r="G256" i="21"/>
  <c r="G255" i="21"/>
  <c r="G254" i="21"/>
  <c r="G253" i="21"/>
  <c r="G252" i="21"/>
  <c r="G251" i="21"/>
  <c r="G246" i="21"/>
  <c r="G245" i="21"/>
  <c r="G244" i="21"/>
  <c r="G247" i="21" s="1"/>
  <c r="F247" i="21" s="1"/>
  <c r="G243" i="21"/>
  <c r="G242" i="21"/>
  <c r="G241" i="21"/>
  <c r="G240" i="21"/>
  <c r="G239" i="21"/>
  <c r="G234" i="21"/>
  <c r="G233" i="21"/>
  <c r="G232" i="21"/>
  <c r="G231" i="21"/>
  <c r="G230" i="21"/>
  <c r="G229" i="21"/>
  <c r="G228" i="21"/>
  <c r="G227" i="21"/>
  <c r="G222" i="21"/>
  <c r="G221" i="21"/>
  <c r="G220" i="21"/>
  <c r="G223" i="21" s="1"/>
  <c r="F223" i="21" s="1"/>
  <c r="G219" i="21"/>
  <c r="G218" i="21"/>
  <c r="G217" i="21"/>
  <c r="G216" i="21"/>
  <c r="G215" i="21"/>
  <c r="G210" i="21"/>
  <c r="G209" i="21"/>
  <c r="G208" i="21"/>
  <c r="G207" i="21"/>
  <c r="G206" i="21"/>
  <c r="G205" i="21"/>
  <c r="G204" i="21"/>
  <c r="G203" i="21"/>
  <c r="G198" i="21"/>
  <c r="G197" i="21"/>
  <c r="G196" i="21"/>
  <c r="G195" i="21"/>
  <c r="G194" i="21"/>
  <c r="G193" i="21"/>
  <c r="G192" i="21"/>
  <c r="G191" i="21"/>
  <c r="G186" i="21"/>
  <c r="G185" i="21"/>
  <c r="G184" i="21"/>
  <c r="G183" i="21"/>
  <c r="G182" i="21"/>
  <c r="G181" i="21"/>
  <c r="G180" i="21"/>
  <c r="G179" i="21"/>
  <c r="G174" i="21"/>
  <c r="G173" i="21"/>
  <c r="G172" i="21"/>
  <c r="G171" i="21"/>
  <c r="G170" i="21"/>
  <c r="G169" i="21"/>
  <c r="G168" i="21"/>
  <c r="G167" i="21"/>
  <c r="G162" i="21"/>
  <c r="G161" i="21"/>
  <c r="G160" i="21"/>
  <c r="G159" i="21"/>
  <c r="G158" i="21"/>
  <c r="G157" i="21"/>
  <c r="G156" i="21"/>
  <c r="G155" i="21"/>
  <c r="G150" i="21"/>
  <c r="G149" i="21"/>
  <c r="G148" i="21"/>
  <c r="G147" i="21"/>
  <c r="G146" i="21"/>
  <c r="G145" i="21"/>
  <c r="G144" i="21"/>
  <c r="G143" i="21"/>
  <c r="G138" i="21"/>
  <c r="G137" i="21"/>
  <c r="G136" i="21"/>
  <c r="G135" i="21"/>
  <c r="G134" i="21"/>
  <c r="G133" i="21"/>
  <c r="G132" i="21"/>
  <c r="G131" i="21"/>
  <c r="G126" i="21"/>
  <c r="G127" i="21" s="1"/>
  <c r="F127" i="21" s="1"/>
  <c r="G125" i="21"/>
  <c r="G124" i="21"/>
  <c r="G123" i="21"/>
  <c r="G122" i="21"/>
  <c r="G121" i="21"/>
  <c r="G120" i="21"/>
  <c r="G119" i="21"/>
  <c r="G114" i="21"/>
  <c r="G113" i="21"/>
  <c r="G112" i="21"/>
  <c r="G111" i="21"/>
  <c r="G110" i="21"/>
  <c r="G109" i="21"/>
  <c r="G108" i="21"/>
  <c r="G107" i="21"/>
  <c r="G102" i="21"/>
  <c r="G101" i="21"/>
  <c r="G100" i="21"/>
  <c r="G99" i="21"/>
  <c r="G98" i="21"/>
  <c r="G97" i="21"/>
  <c r="G96" i="21"/>
  <c r="G95" i="21"/>
  <c r="G90" i="21"/>
  <c r="G89" i="21"/>
  <c r="G88" i="21"/>
  <c r="G87" i="21"/>
  <c r="G86" i="21"/>
  <c r="G85" i="21"/>
  <c r="G84" i="21"/>
  <c r="G83" i="21"/>
  <c r="G78" i="21"/>
  <c r="G77" i="21"/>
  <c r="G76" i="21"/>
  <c r="G75" i="21"/>
  <c r="G74" i="21"/>
  <c r="G73" i="21"/>
  <c r="G72" i="21"/>
  <c r="G71" i="21"/>
  <c r="G79" i="21" s="1"/>
  <c r="F79" i="21" s="1"/>
  <c r="G66" i="21"/>
  <c r="G65" i="21"/>
  <c r="G64" i="21"/>
  <c r="G63" i="21"/>
  <c r="G62" i="21"/>
  <c r="G61" i="21"/>
  <c r="G60" i="21"/>
  <c r="G59" i="21"/>
  <c r="G54" i="21"/>
  <c r="G53" i="21"/>
  <c r="G52" i="21"/>
  <c r="G51" i="21"/>
  <c r="G50" i="21"/>
  <c r="G49" i="21"/>
  <c r="G48" i="21"/>
  <c r="G47" i="21"/>
  <c r="G42" i="21"/>
  <c r="G41" i="21"/>
  <c r="G40" i="21"/>
  <c r="G39" i="21"/>
  <c r="G38" i="21"/>
  <c r="G37" i="21"/>
  <c r="G36" i="21"/>
  <c r="G35" i="21"/>
  <c r="G30" i="21"/>
  <c r="G29" i="21"/>
  <c r="G28" i="21"/>
  <c r="G27" i="21"/>
  <c r="G26" i="21"/>
  <c r="G25" i="21"/>
  <c r="G24" i="21"/>
  <c r="G23" i="21"/>
  <c r="G18" i="21"/>
  <c r="G17" i="21"/>
  <c r="G16" i="21"/>
  <c r="G15" i="21"/>
  <c r="G14" i="21"/>
  <c r="G13" i="21"/>
  <c r="G12" i="21"/>
  <c r="G11" i="21"/>
  <c r="G19" i="21" s="1"/>
  <c r="G258" i="20"/>
  <c r="G257" i="20"/>
  <c r="G256" i="20"/>
  <c r="G255" i="20"/>
  <c r="G254" i="20"/>
  <c r="G253" i="20"/>
  <c r="G252" i="20"/>
  <c r="G251" i="20"/>
  <c r="G246" i="20"/>
  <c r="G245" i="20"/>
  <c r="G244" i="20"/>
  <c r="G243" i="20"/>
  <c r="G242" i="20"/>
  <c r="G241" i="20"/>
  <c r="G240" i="20"/>
  <c r="G239" i="20"/>
  <c r="G234" i="20"/>
  <c r="G233" i="20"/>
  <c r="G232" i="20"/>
  <c r="G231" i="20"/>
  <c r="G230" i="20"/>
  <c r="G229" i="20"/>
  <c r="G228" i="20"/>
  <c r="G227" i="20"/>
  <c r="G235" i="20" s="1"/>
  <c r="F235" i="20" s="1"/>
  <c r="G222" i="20"/>
  <c r="G221" i="20"/>
  <c r="G220" i="20"/>
  <c r="G219" i="20"/>
  <c r="G218" i="20"/>
  <c r="G217" i="20"/>
  <c r="G216" i="20"/>
  <c r="G215" i="20"/>
  <c r="G210" i="20"/>
  <c r="G209" i="20"/>
  <c r="G208" i="20"/>
  <c r="G207" i="20"/>
  <c r="G206" i="20"/>
  <c r="G205" i="20"/>
  <c r="G204" i="20"/>
  <c r="G203" i="20"/>
  <c r="G198" i="20"/>
  <c r="G197" i="20"/>
  <c r="G196" i="20"/>
  <c r="G195" i="20"/>
  <c r="G194" i="20"/>
  <c r="G193" i="20"/>
  <c r="G192" i="20"/>
  <c r="G191" i="20"/>
  <c r="G186" i="20"/>
  <c r="G185" i="20"/>
  <c r="G184" i="20"/>
  <c r="G183" i="20"/>
  <c r="G182" i="20"/>
  <c r="G181" i="20"/>
  <c r="G180" i="20"/>
  <c r="G179" i="20"/>
  <c r="G174" i="20"/>
  <c r="G173" i="20"/>
  <c r="G172" i="20"/>
  <c r="G171" i="20"/>
  <c r="G170" i="20"/>
  <c r="G169" i="20"/>
  <c r="G168" i="20"/>
  <c r="G167" i="20"/>
  <c r="G175" i="20" s="1"/>
  <c r="F175" i="20" s="1"/>
  <c r="G162" i="20"/>
  <c r="G161" i="20"/>
  <c r="G160" i="20"/>
  <c r="G159" i="20"/>
  <c r="G158" i="20"/>
  <c r="G157" i="20"/>
  <c r="G156" i="20"/>
  <c r="G155" i="20"/>
  <c r="G150" i="20"/>
  <c r="G149" i="20"/>
  <c r="G148" i="20"/>
  <c r="G147" i="20"/>
  <c r="G146" i="20"/>
  <c r="G145" i="20"/>
  <c r="G144" i="20"/>
  <c r="G143" i="20"/>
  <c r="G138" i="20"/>
  <c r="G137" i="20"/>
  <c r="G136" i="20"/>
  <c r="G135" i="20"/>
  <c r="G134" i="20"/>
  <c r="G133" i="20"/>
  <c r="G132" i="20"/>
  <c r="G131" i="20"/>
  <c r="G126" i="20"/>
  <c r="G125" i="20"/>
  <c r="G124" i="20"/>
  <c r="G123" i="20"/>
  <c r="G122" i="20"/>
  <c r="G121" i="20"/>
  <c r="G120" i="20"/>
  <c r="G119" i="20"/>
  <c r="G114" i="20"/>
  <c r="G113" i="20"/>
  <c r="G112" i="20"/>
  <c r="G111" i="20"/>
  <c r="G110" i="20"/>
  <c r="G109" i="20"/>
  <c r="G108" i="20"/>
  <c r="G107" i="20"/>
  <c r="G102" i="20"/>
  <c r="G101" i="20"/>
  <c r="G100" i="20"/>
  <c r="G99" i="20"/>
  <c r="G98" i="20"/>
  <c r="G97" i="20"/>
  <c r="G96" i="20"/>
  <c r="G95" i="20"/>
  <c r="G103" i="20" s="1"/>
  <c r="F103" i="20" s="1"/>
  <c r="G90" i="20"/>
  <c r="G89" i="20"/>
  <c r="G88" i="20"/>
  <c r="G87" i="20"/>
  <c r="G86" i="20"/>
  <c r="G85" i="20"/>
  <c r="G84" i="20"/>
  <c r="G83" i="20"/>
  <c r="G91" i="20" s="1"/>
  <c r="F91" i="20" s="1"/>
  <c r="G78" i="20"/>
  <c r="G77" i="20"/>
  <c r="G76" i="20"/>
  <c r="G75" i="20"/>
  <c r="G74" i="20"/>
  <c r="G73" i="20"/>
  <c r="G72" i="20"/>
  <c r="G71" i="20"/>
  <c r="G79" i="20" s="1"/>
  <c r="F79" i="20" s="1"/>
  <c r="G66" i="20"/>
  <c r="G65" i="20"/>
  <c r="G64" i="20"/>
  <c r="G63" i="20"/>
  <c r="G62" i="20"/>
  <c r="G61" i="20"/>
  <c r="G60" i="20"/>
  <c r="G59" i="20"/>
  <c r="G67" i="20" s="1"/>
  <c r="F67" i="20" s="1"/>
  <c r="G54" i="20"/>
  <c r="G53" i="20"/>
  <c r="G52" i="20"/>
  <c r="G51" i="20"/>
  <c r="G50" i="20"/>
  <c r="G49" i="20"/>
  <c r="G48" i="20"/>
  <c r="G47" i="20"/>
  <c r="G42" i="20"/>
  <c r="G41" i="20"/>
  <c r="G40" i="20"/>
  <c r="G39" i="20"/>
  <c r="G38" i="20"/>
  <c r="G37" i="20"/>
  <c r="G36" i="20"/>
  <c r="G35" i="20"/>
  <c r="G30" i="20"/>
  <c r="G29" i="20"/>
  <c r="G28" i="20"/>
  <c r="G27" i="20"/>
  <c r="G26" i="20"/>
  <c r="G25" i="20"/>
  <c r="G24" i="20"/>
  <c r="G23" i="20"/>
  <c r="G18" i="20"/>
  <c r="G17" i="20"/>
  <c r="G16" i="20"/>
  <c r="G15" i="20"/>
  <c r="G14" i="20"/>
  <c r="G13" i="20"/>
  <c r="G12" i="20"/>
  <c r="G11" i="20"/>
  <c r="G258" i="19"/>
  <c r="G257" i="19"/>
  <c r="G256" i="19"/>
  <c r="G255" i="19"/>
  <c r="G254" i="19"/>
  <c r="G253" i="19"/>
  <c r="G252" i="19"/>
  <c r="G251" i="19"/>
  <c r="G246" i="19"/>
  <c r="G245" i="19"/>
  <c r="G244" i="19"/>
  <c r="G243" i="19"/>
  <c r="G242" i="19"/>
  <c r="G241" i="19"/>
  <c r="G240" i="19"/>
  <c r="G239" i="19"/>
  <c r="G234" i="19"/>
  <c r="G233" i="19"/>
  <c r="G232" i="19"/>
  <c r="G231" i="19"/>
  <c r="G230" i="19"/>
  <c r="G229" i="19"/>
  <c r="G228" i="19"/>
  <c r="G227" i="19"/>
  <c r="G222" i="19"/>
  <c r="G221" i="19"/>
  <c r="G220" i="19"/>
  <c r="G219" i="19"/>
  <c r="G218" i="19"/>
  <c r="G217" i="19"/>
  <c r="G223" i="19" s="1"/>
  <c r="F223" i="19" s="1"/>
  <c r="G216" i="19"/>
  <c r="G215" i="19"/>
  <c r="G210" i="19"/>
  <c r="G209" i="19"/>
  <c r="G208" i="19"/>
  <c r="G207" i="19"/>
  <c r="G206" i="19"/>
  <c r="G205" i="19"/>
  <c r="G204" i="19"/>
  <c r="G203" i="19"/>
  <c r="G198" i="19"/>
  <c r="G197" i="19"/>
  <c r="G196" i="19"/>
  <c r="G195" i="19"/>
  <c r="G194" i="19"/>
  <c r="G193" i="19"/>
  <c r="G199" i="19" s="1"/>
  <c r="F199" i="19" s="1"/>
  <c r="G192" i="19"/>
  <c r="G191" i="19"/>
  <c r="G186" i="19"/>
  <c r="G185" i="19"/>
  <c r="G184" i="19"/>
  <c r="G183" i="19"/>
  <c r="G182" i="19"/>
  <c r="G187" i="19" s="1"/>
  <c r="F187" i="19" s="1"/>
  <c r="G181" i="19"/>
  <c r="G180" i="19"/>
  <c r="G179" i="19"/>
  <c r="G174" i="19"/>
  <c r="G173" i="19"/>
  <c r="G172" i="19"/>
  <c r="G171" i="19"/>
  <c r="G170" i="19"/>
  <c r="G169" i="19"/>
  <c r="G168" i="19"/>
  <c r="G167" i="19"/>
  <c r="G162" i="19"/>
  <c r="G161" i="19"/>
  <c r="G160" i="19"/>
  <c r="G159" i="19"/>
  <c r="G158" i="19"/>
  <c r="G157" i="19"/>
  <c r="G156" i="19"/>
  <c r="G155" i="19"/>
  <c r="G150" i="19"/>
  <c r="G149" i="19"/>
  <c r="G148" i="19"/>
  <c r="G147" i="19"/>
  <c r="G146" i="19"/>
  <c r="G145" i="19"/>
  <c r="G144" i="19"/>
  <c r="G143" i="19"/>
  <c r="G138" i="19"/>
  <c r="G137" i="19"/>
  <c r="G136" i="19"/>
  <c r="G135" i="19"/>
  <c r="G134" i="19"/>
  <c r="G133" i="19"/>
  <c r="G132" i="19"/>
  <c r="G131" i="19"/>
  <c r="G126" i="19"/>
  <c r="G125" i="19"/>
  <c r="G124" i="19"/>
  <c r="G123" i="19"/>
  <c r="G122" i="19"/>
  <c r="G121" i="19"/>
  <c r="G120" i="19"/>
  <c r="G119" i="19"/>
  <c r="G114" i="19"/>
  <c r="G113" i="19"/>
  <c r="G112" i="19"/>
  <c r="G111" i="19"/>
  <c r="G110" i="19"/>
  <c r="G109" i="19"/>
  <c r="G108" i="19"/>
  <c r="G107" i="19"/>
  <c r="G102" i="19"/>
  <c r="G101" i="19"/>
  <c r="G100" i="19"/>
  <c r="G99" i="19"/>
  <c r="G98" i="19"/>
  <c r="G97" i="19"/>
  <c r="G96" i="19"/>
  <c r="G95" i="19"/>
  <c r="G90" i="19"/>
  <c r="G89" i="19"/>
  <c r="G88" i="19"/>
  <c r="G87" i="19"/>
  <c r="G86" i="19"/>
  <c r="G91" i="19" s="1"/>
  <c r="F91" i="19" s="1"/>
  <c r="G85" i="19"/>
  <c r="G84" i="19"/>
  <c r="G83" i="19"/>
  <c r="G78" i="19"/>
  <c r="G77" i="19"/>
  <c r="G76" i="19"/>
  <c r="G75" i="19"/>
  <c r="G74" i="19"/>
  <c r="G73" i="19"/>
  <c r="G72" i="19"/>
  <c r="G71" i="19"/>
  <c r="G66" i="19"/>
  <c r="G65" i="19"/>
  <c r="G64" i="19"/>
  <c r="G63" i="19"/>
  <c r="G62" i="19"/>
  <c r="G61" i="19"/>
  <c r="G60" i="19"/>
  <c r="G59" i="19"/>
  <c r="G54" i="19"/>
  <c r="G53" i="19"/>
  <c r="G52" i="19"/>
  <c r="G51" i="19"/>
  <c r="G50" i="19"/>
  <c r="G49" i="19"/>
  <c r="G48" i="19"/>
  <c r="G47" i="19"/>
  <c r="G42" i="19"/>
  <c r="G41" i="19"/>
  <c r="G40" i="19"/>
  <c r="G39" i="19"/>
  <c r="G38" i="19"/>
  <c r="G37" i="19"/>
  <c r="G36" i="19"/>
  <c r="G35" i="19"/>
  <c r="G30" i="19"/>
  <c r="G29" i="19"/>
  <c r="G28" i="19"/>
  <c r="G27" i="19"/>
  <c r="G26" i="19"/>
  <c r="G25" i="19"/>
  <c r="G24" i="19"/>
  <c r="G23" i="19"/>
  <c r="G18" i="19"/>
  <c r="G17" i="19"/>
  <c r="G16" i="19"/>
  <c r="G15" i="19"/>
  <c r="G14" i="19"/>
  <c r="G13" i="19"/>
  <c r="G12" i="19"/>
  <c r="G11" i="19"/>
  <c r="G258" i="18"/>
  <c r="G257" i="18"/>
  <c r="G256" i="18"/>
  <c r="G255" i="18"/>
  <c r="G254" i="18"/>
  <c r="G253" i="18"/>
  <c r="G252" i="18"/>
  <c r="G251" i="18"/>
  <c r="G246" i="18"/>
  <c r="G245" i="18"/>
  <c r="G244" i="18"/>
  <c r="G243" i="18"/>
  <c r="G247" i="18" s="1"/>
  <c r="F247" i="18" s="1"/>
  <c r="G242" i="18"/>
  <c r="G241" i="18"/>
  <c r="G240" i="18"/>
  <c r="G239" i="18"/>
  <c r="G234" i="18"/>
  <c r="G233" i="18"/>
  <c r="G232" i="18"/>
  <c r="G231" i="18"/>
  <c r="G230" i="18"/>
  <c r="G229" i="18"/>
  <c r="G228" i="18"/>
  <c r="G227" i="18"/>
  <c r="G222" i="18"/>
  <c r="G221" i="18"/>
  <c r="G220" i="18"/>
  <c r="G219" i="18"/>
  <c r="G218" i="18"/>
  <c r="G217" i="18"/>
  <c r="G216" i="18"/>
  <c r="G215" i="18"/>
  <c r="G210" i="18"/>
  <c r="G209" i="18"/>
  <c r="G208" i="18"/>
  <c r="G207" i="18"/>
  <c r="G206" i="18"/>
  <c r="G205" i="18"/>
  <c r="G204" i="18"/>
  <c r="G203" i="18"/>
  <c r="G198" i="18"/>
  <c r="G197" i="18"/>
  <c r="G196" i="18"/>
  <c r="G195" i="18"/>
  <c r="G194" i="18"/>
  <c r="G193" i="18"/>
  <c r="G192" i="18"/>
  <c r="G191" i="18"/>
  <c r="G186" i="18"/>
  <c r="G185" i="18"/>
  <c r="G184" i="18"/>
  <c r="G183" i="18"/>
  <c r="G182" i="18"/>
  <c r="G181" i="18"/>
  <c r="G180" i="18"/>
  <c r="G179" i="18"/>
  <c r="G174" i="18"/>
  <c r="G173" i="18"/>
  <c r="G172" i="18"/>
  <c r="G171" i="18"/>
  <c r="G170" i="18"/>
  <c r="G169" i="18"/>
  <c r="G168" i="18"/>
  <c r="G167" i="18"/>
  <c r="G162" i="18"/>
  <c r="G161" i="18"/>
  <c r="G160" i="18"/>
  <c r="G159" i="18"/>
  <c r="G158" i="18"/>
  <c r="G157" i="18"/>
  <c r="G156" i="18"/>
  <c r="G155" i="18"/>
  <c r="G150" i="18"/>
  <c r="G149" i="18"/>
  <c r="G148" i="18"/>
  <c r="G147" i="18"/>
  <c r="G146" i="18"/>
  <c r="G145" i="18"/>
  <c r="G144" i="18"/>
  <c r="G143" i="18"/>
  <c r="G138" i="18"/>
  <c r="G137" i="18"/>
  <c r="G136" i="18"/>
  <c r="G135" i="18"/>
  <c r="G134" i="18"/>
  <c r="G133" i="18"/>
  <c r="G132" i="18"/>
  <c r="G131" i="18"/>
  <c r="G126" i="18"/>
  <c r="G125" i="18"/>
  <c r="G124" i="18"/>
  <c r="G123" i="18"/>
  <c r="G122" i="18"/>
  <c r="G121" i="18"/>
  <c r="G120" i="18"/>
  <c r="G119" i="18"/>
  <c r="G114" i="18"/>
  <c r="G113" i="18"/>
  <c r="G112" i="18"/>
  <c r="G111" i="18"/>
  <c r="G110" i="18"/>
  <c r="G109" i="18"/>
  <c r="G108" i="18"/>
  <c r="G107" i="18"/>
  <c r="G102" i="18"/>
  <c r="G101" i="18"/>
  <c r="G100" i="18"/>
  <c r="G99" i="18"/>
  <c r="G98" i="18"/>
  <c r="G97" i="18"/>
  <c r="G96" i="18"/>
  <c r="G95" i="18"/>
  <c r="G90" i="18"/>
  <c r="G89" i="18"/>
  <c r="G88" i="18"/>
  <c r="G87" i="18"/>
  <c r="G86" i="18"/>
  <c r="G85" i="18"/>
  <c r="G84" i="18"/>
  <c r="G83" i="18"/>
  <c r="G78" i="18"/>
  <c r="G77" i="18"/>
  <c r="G79" i="18" s="1"/>
  <c r="F79" i="18" s="1"/>
  <c r="G76" i="18"/>
  <c r="G75" i="18"/>
  <c r="G74" i="18"/>
  <c r="G73" i="18"/>
  <c r="G72" i="18"/>
  <c r="G71" i="18"/>
  <c r="G66" i="18"/>
  <c r="G65" i="18"/>
  <c r="G64" i="18"/>
  <c r="G63" i="18"/>
  <c r="G62" i="18"/>
  <c r="G61" i="18"/>
  <c r="G60" i="18"/>
  <c r="G59" i="18"/>
  <c r="G54" i="18"/>
  <c r="G53" i="18"/>
  <c r="G52" i="18"/>
  <c r="G51" i="18"/>
  <c r="G50" i="18"/>
  <c r="G49" i="18"/>
  <c r="G48" i="18"/>
  <c r="G47" i="18"/>
  <c r="G42" i="18"/>
  <c r="G41" i="18"/>
  <c r="G40" i="18"/>
  <c r="G39" i="18"/>
  <c r="G38" i="18"/>
  <c r="G37" i="18"/>
  <c r="G36" i="18"/>
  <c r="G35" i="18"/>
  <c r="G30" i="18"/>
  <c r="G29" i="18"/>
  <c r="G28" i="18"/>
  <c r="G27" i="18"/>
  <c r="G26" i="18"/>
  <c r="G25" i="18"/>
  <c r="G24" i="18"/>
  <c r="G23" i="18"/>
  <c r="G18" i="18"/>
  <c r="G17" i="18"/>
  <c r="G16" i="18"/>
  <c r="G15" i="18"/>
  <c r="G14" i="18"/>
  <c r="G13" i="18"/>
  <c r="G12" i="18"/>
  <c r="G11" i="18"/>
  <c r="G258" i="17"/>
  <c r="G257" i="17"/>
  <c r="G256" i="17"/>
  <c r="G255" i="17"/>
  <c r="G254" i="17"/>
  <c r="G253" i="17"/>
  <c r="G252" i="17"/>
  <c r="G251" i="17"/>
  <c r="G246" i="17"/>
  <c r="G245" i="17"/>
  <c r="G244" i="17"/>
  <c r="G243" i="17"/>
  <c r="G242" i="17"/>
  <c r="G241" i="17"/>
  <c r="G240" i="17"/>
  <c r="G239" i="17"/>
  <c r="G234" i="17"/>
  <c r="G233" i="17"/>
  <c r="G232" i="17"/>
  <c r="G231" i="17"/>
  <c r="G230" i="17"/>
  <c r="G229" i="17"/>
  <c r="G228" i="17"/>
  <c r="G227" i="17"/>
  <c r="G222" i="17"/>
  <c r="G221" i="17"/>
  <c r="G220" i="17"/>
  <c r="G219" i="17"/>
  <c r="G218" i="17"/>
  <c r="G217" i="17"/>
  <c r="G216" i="17"/>
  <c r="G215" i="17"/>
  <c r="G210" i="17"/>
  <c r="G209" i="17"/>
  <c r="G208" i="17"/>
  <c r="G207" i="17"/>
  <c r="G206" i="17"/>
  <c r="G205" i="17"/>
  <c r="G204" i="17"/>
  <c r="G203" i="17"/>
  <c r="G198" i="17"/>
  <c r="G197" i="17"/>
  <c r="G196" i="17"/>
  <c r="G195" i="17"/>
  <c r="G194" i="17"/>
  <c r="G193" i="17"/>
  <c r="G192" i="17"/>
  <c r="G191" i="17"/>
  <c r="G186" i="17"/>
  <c r="G185" i="17"/>
  <c r="G184" i="17"/>
  <c r="G183" i="17"/>
  <c r="G182" i="17"/>
  <c r="G181" i="17"/>
  <c r="G180" i="17"/>
  <c r="G179" i="17"/>
  <c r="G174" i="17"/>
  <c r="G173" i="17"/>
  <c r="G172" i="17"/>
  <c r="G171" i="17"/>
  <c r="G170" i="17"/>
  <c r="G169" i="17"/>
  <c r="G168" i="17"/>
  <c r="G167" i="17"/>
  <c r="G175" i="17"/>
  <c r="F175" i="17" s="1"/>
  <c r="G162" i="17"/>
  <c r="G161" i="17"/>
  <c r="G160" i="17"/>
  <c r="G159" i="17"/>
  <c r="G158" i="17"/>
  <c r="G157" i="17"/>
  <c r="G156" i="17"/>
  <c r="G155" i="17"/>
  <c r="G150" i="17"/>
  <c r="G149" i="17"/>
  <c r="G148" i="17"/>
  <c r="G147" i="17"/>
  <c r="G146" i="17"/>
  <c r="G145" i="17"/>
  <c r="G144" i="17"/>
  <c r="G143" i="17"/>
  <c r="G138" i="17"/>
  <c r="G137" i="17"/>
  <c r="G136" i="17"/>
  <c r="G135" i="17"/>
  <c r="G134" i="17"/>
  <c r="G133" i="17"/>
  <c r="G132" i="17"/>
  <c r="G131" i="17"/>
  <c r="G126" i="17"/>
  <c r="G125" i="17"/>
  <c r="G124" i="17"/>
  <c r="G123" i="17"/>
  <c r="G122" i="17"/>
  <c r="G121" i="17"/>
  <c r="G120" i="17"/>
  <c r="G119" i="17"/>
  <c r="G114" i="17"/>
  <c r="G113" i="17"/>
  <c r="G112" i="17"/>
  <c r="G111" i="17"/>
  <c r="G110" i="17"/>
  <c r="G109" i="17"/>
  <c r="G108" i="17"/>
  <c r="G107" i="17"/>
  <c r="G115" i="17" s="1"/>
  <c r="F115" i="17" s="1"/>
  <c r="G102" i="17"/>
  <c r="G101" i="17"/>
  <c r="G100" i="17"/>
  <c r="G99" i="17"/>
  <c r="G98" i="17"/>
  <c r="G97" i="17"/>
  <c r="G96" i="17"/>
  <c r="G95" i="17"/>
  <c r="G90" i="17"/>
  <c r="G89" i="17"/>
  <c r="G88" i="17"/>
  <c r="G87" i="17"/>
  <c r="G86" i="17"/>
  <c r="G85" i="17"/>
  <c r="G84" i="17"/>
  <c r="G83" i="17"/>
  <c r="G78" i="17"/>
  <c r="G77" i="17"/>
  <c r="G76" i="17"/>
  <c r="G75" i="17"/>
  <c r="G74" i="17"/>
  <c r="G73" i="17"/>
  <c r="G72" i="17"/>
  <c r="G71" i="17"/>
  <c r="G66" i="17"/>
  <c r="G65" i="17"/>
  <c r="G64" i="17"/>
  <c r="G63" i="17"/>
  <c r="G62" i="17"/>
  <c r="G61" i="17"/>
  <c r="G60" i="17"/>
  <c r="G59" i="17"/>
  <c r="G67" i="17" s="1"/>
  <c r="F67" i="17" s="1"/>
  <c r="G54" i="17"/>
  <c r="G53" i="17"/>
  <c r="G52" i="17"/>
  <c r="G51" i="17"/>
  <c r="G50" i="17"/>
  <c r="G49" i="17"/>
  <c r="G48" i="17"/>
  <c r="G47" i="17"/>
  <c r="G42" i="17"/>
  <c r="G41" i="17"/>
  <c r="G40" i="17"/>
  <c r="G39" i="17"/>
  <c r="G38" i="17"/>
  <c r="G37" i="17"/>
  <c r="G36" i="17"/>
  <c r="G43" i="17" s="1"/>
  <c r="F43" i="17" s="1"/>
  <c r="G35" i="17"/>
  <c r="G30" i="17"/>
  <c r="G29" i="17"/>
  <c r="G28" i="17"/>
  <c r="G27" i="17"/>
  <c r="G26" i="17"/>
  <c r="G25" i="17"/>
  <c r="G24" i="17"/>
  <c r="G23" i="17"/>
  <c r="G18" i="17"/>
  <c r="G17" i="17"/>
  <c r="G16" i="17"/>
  <c r="G15" i="17"/>
  <c r="G14" i="17"/>
  <c r="G13" i="17"/>
  <c r="G12" i="17"/>
  <c r="G11" i="17"/>
  <c r="G258" i="16"/>
  <c r="G257" i="16"/>
  <c r="G256" i="16"/>
  <c r="G255" i="16"/>
  <c r="G254" i="16"/>
  <c r="G253" i="16"/>
  <c r="G252" i="16"/>
  <c r="G251" i="16"/>
  <c r="G259" i="16" s="1"/>
  <c r="F259" i="16" s="1"/>
  <c r="G246" i="16"/>
  <c r="G245" i="16"/>
  <c r="G244" i="16"/>
  <c r="G243" i="16"/>
  <c r="G242" i="16"/>
  <c r="G241" i="16"/>
  <c r="G240" i="16"/>
  <c r="G239" i="16"/>
  <c r="G234" i="16"/>
  <c r="G233" i="16"/>
  <c r="G232" i="16"/>
  <c r="G231" i="16"/>
  <c r="G230" i="16"/>
  <c r="G229" i="16"/>
  <c r="G228" i="16"/>
  <c r="G227" i="16"/>
  <c r="G222" i="16"/>
  <c r="G221" i="16"/>
  <c r="G220" i="16"/>
  <c r="G219" i="16"/>
  <c r="G218" i="16"/>
  <c r="G217" i="16"/>
  <c r="G216" i="16"/>
  <c r="G215" i="16"/>
  <c r="G210" i="16"/>
  <c r="G209" i="16"/>
  <c r="G208" i="16"/>
  <c r="G207" i="16"/>
  <c r="G206" i="16"/>
  <c r="G205" i="16"/>
  <c r="G204" i="16"/>
  <c r="G203" i="16"/>
  <c r="G198" i="16"/>
  <c r="G197" i="16"/>
  <c r="G196" i="16"/>
  <c r="G195" i="16"/>
  <c r="G194" i="16"/>
  <c r="G193" i="16"/>
  <c r="G192" i="16"/>
  <c r="G191" i="16"/>
  <c r="G186" i="16"/>
  <c r="G185" i="16"/>
  <c r="G184" i="16"/>
  <c r="G183" i="16"/>
  <c r="G182" i="16"/>
  <c r="G181" i="16"/>
  <c r="G180" i="16"/>
  <c r="G179" i="16"/>
  <c r="G174" i="16"/>
  <c r="G173" i="16"/>
  <c r="G172" i="16"/>
  <c r="G171" i="16"/>
  <c r="G170" i="16"/>
  <c r="G169" i="16"/>
  <c r="G168" i="16"/>
  <c r="G167" i="16"/>
  <c r="G162" i="16"/>
  <c r="G161" i="16"/>
  <c r="G160" i="16"/>
  <c r="G159" i="16"/>
  <c r="G158" i="16"/>
  <c r="G157" i="16"/>
  <c r="G156" i="16"/>
  <c r="G155" i="16"/>
  <c r="G150" i="16"/>
  <c r="G149" i="16"/>
  <c r="G148" i="16"/>
  <c r="G147" i="16"/>
  <c r="G146" i="16"/>
  <c r="G145" i="16"/>
  <c r="G144" i="16"/>
  <c r="G143" i="16"/>
  <c r="G138" i="16"/>
  <c r="G137" i="16"/>
  <c r="G136" i="16"/>
  <c r="G135" i="16"/>
  <c r="G134" i="16"/>
  <c r="G133" i="16"/>
  <c r="G132" i="16"/>
  <c r="G131" i="16"/>
  <c r="G126" i="16"/>
  <c r="G125" i="16"/>
  <c r="G124" i="16"/>
  <c r="G123" i="16"/>
  <c r="G122" i="16"/>
  <c r="G121" i="16"/>
  <c r="G120" i="16"/>
  <c r="G119" i="16"/>
  <c r="G114" i="16"/>
  <c r="G113" i="16"/>
  <c r="G112" i="16"/>
  <c r="G111" i="16"/>
  <c r="G110" i="16"/>
  <c r="G109" i="16"/>
  <c r="G108" i="16"/>
  <c r="G107" i="16"/>
  <c r="G102" i="16"/>
  <c r="G101" i="16"/>
  <c r="G100" i="16"/>
  <c r="G99" i="16"/>
  <c r="G98" i="16"/>
  <c r="G97" i="16"/>
  <c r="G96" i="16"/>
  <c r="G95" i="16"/>
  <c r="G90" i="16"/>
  <c r="G89" i="16"/>
  <c r="G88" i="16"/>
  <c r="G87" i="16"/>
  <c r="G86" i="16"/>
  <c r="G85" i="16"/>
  <c r="G84" i="16"/>
  <c r="G83" i="16"/>
  <c r="G78" i="16"/>
  <c r="G77" i="16"/>
  <c r="G76" i="16"/>
  <c r="G75" i="16"/>
  <c r="G74" i="16"/>
  <c r="G73" i="16"/>
  <c r="G72" i="16"/>
  <c r="G71" i="16"/>
  <c r="G66" i="16"/>
  <c r="G65" i="16"/>
  <c r="G64" i="16"/>
  <c r="G63" i="16"/>
  <c r="G67" i="16" s="1"/>
  <c r="F67" i="16" s="1"/>
  <c r="G62" i="16"/>
  <c r="G61" i="16"/>
  <c r="G60" i="16"/>
  <c r="G59" i="16"/>
  <c r="G54" i="16"/>
  <c r="G53" i="16"/>
  <c r="G52" i="16"/>
  <c r="G51" i="16"/>
  <c r="G50" i="16"/>
  <c r="G49" i="16"/>
  <c r="G48" i="16"/>
  <c r="G47" i="16"/>
  <c r="G42" i="16"/>
  <c r="G41" i="16"/>
  <c r="G40" i="16"/>
  <c r="G39" i="16"/>
  <c r="G38" i="16"/>
  <c r="G37" i="16"/>
  <c r="G36" i="16"/>
  <c r="G35" i="16"/>
  <c r="G30" i="16"/>
  <c r="G29" i="16"/>
  <c r="G28" i="16"/>
  <c r="G27" i="16"/>
  <c r="G26" i="16"/>
  <c r="G25" i="16"/>
  <c r="G24" i="16"/>
  <c r="G23" i="16"/>
  <c r="G18" i="16"/>
  <c r="G17" i="16"/>
  <c r="G16" i="16"/>
  <c r="G15" i="16"/>
  <c r="G14" i="16"/>
  <c r="G13" i="16"/>
  <c r="G12" i="16"/>
  <c r="G11" i="16"/>
  <c r="G258" i="15"/>
  <c r="G257" i="15"/>
  <c r="G256" i="15"/>
  <c r="G255" i="15"/>
  <c r="G254" i="15"/>
  <c r="G253" i="15"/>
  <c r="G252" i="15"/>
  <c r="G251" i="15"/>
  <c r="G246" i="15"/>
  <c r="G245" i="15"/>
  <c r="G244" i="15"/>
  <c r="G243" i="15"/>
  <c r="G242" i="15"/>
  <c r="G241" i="15"/>
  <c r="G240" i="15"/>
  <c r="G239" i="15"/>
  <c r="G234" i="15"/>
  <c r="G233" i="15"/>
  <c r="G232" i="15"/>
  <c r="G231" i="15"/>
  <c r="G230" i="15"/>
  <c r="G229" i="15"/>
  <c r="G228" i="15"/>
  <c r="G227" i="15"/>
  <c r="G222" i="15"/>
  <c r="G221" i="15"/>
  <c r="G223" i="15" s="1"/>
  <c r="G220" i="15"/>
  <c r="G219" i="15"/>
  <c r="G218" i="15"/>
  <c r="G217" i="15"/>
  <c r="G216" i="15"/>
  <c r="G215" i="15"/>
  <c r="G210" i="15"/>
  <c r="G209" i="15"/>
  <c r="G208" i="15"/>
  <c r="G207" i="15"/>
  <c r="G206" i="15"/>
  <c r="G205" i="15"/>
  <c r="G204" i="15"/>
  <c r="G203" i="15"/>
  <c r="G198" i="15"/>
  <c r="G197" i="15"/>
  <c r="G196" i="15"/>
  <c r="G195" i="15"/>
  <c r="G194" i="15"/>
  <c r="G193" i="15"/>
  <c r="G192" i="15"/>
  <c r="G191" i="15"/>
  <c r="G186" i="15"/>
  <c r="G185" i="15"/>
  <c r="G187" i="15" s="1"/>
  <c r="F187" i="15" s="1"/>
  <c r="G184" i="15"/>
  <c r="G183" i="15"/>
  <c r="G182" i="15"/>
  <c r="G181" i="15"/>
  <c r="G180" i="15"/>
  <c r="G179" i="15"/>
  <c r="G174" i="15"/>
  <c r="G173" i="15"/>
  <c r="G172" i="15"/>
  <c r="G171" i="15"/>
  <c r="G170" i="15"/>
  <c r="G169" i="15"/>
  <c r="G168" i="15"/>
  <c r="G167" i="15"/>
  <c r="G162" i="15"/>
  <c r="G161" i="15"/>
  <c r="G160" i="15"/>
  <c r="G159" i="15"/>
  <c r="G158" i="15"/>
  <c r="G157" i="15"/>
  <c r="G156" i="15"/>
  <c r="G155" i="15"/>
  <c r="G150" i="15"/>
  <c r="G149" i="15"/>
  <c r="G148" i="15"/>
  <c r="G147" i="15"/>
  <c r="G146" i="15"/>
  <c r="G145" i="15"/>
  <c r="G144" i="15"/>
  <c r="G143" i="15"/>
  <c r="G138" i="15"/>
  <c r="G137" i="15"/>
  <c r="G136" i="15"/>
  <c r="G135" i="15"/>
  <c r="G134" i="15"/>
  <c r="G133" i="15"/>
  <c r="G132" i="15"/>
  <c r="G131" i="15"/>
  <c r="G139" i="15"/>
  <c r="F139" i="15" s="1"/>
  <c r="G126" i="15"/>
  <c r="G125" i="15"/>
  <c r="G124" i="15"/>
  <c r="G123" i="15"/>
  <c r="G122" i="15"/>
  <c r="G121" i="15"/>
  <c r="G120" i="15"/>
  <c r="G119" i="15"/>
  <c r="G114" i="15"/>
  <c r="G113" i="15"/>
  <c r="G112" i="15"/>
  <c r="G111" i="15"/>
  <c r="G110" i="15"/>
  <c r="G109" i="15"/>
  <c r="G108" i="15"/>
  <c r="G107" i="15"/>
  <c r="G102" i="15"/>
  <c r="G101" i="15"/>
  <c r="G100" i="15"/>
  <c r="G99" i="15"/>
  <c r="G98" i="15"/>
  <c r="G97" i="15"/>
  <c r="G96" i="15"/>
  <c r="G95" i="15"/>
  <c r="G90" i="15"/>
  <c r="G89" i="15"/>
  <c r="G88" i="15"/>
  <c r="G87" i="15"/>
  <c r="G86" i="15"/>
  <c r="G85" i="15"/>
  <c r="G84" i="15"/>
  <c r="G83" i="15"/>
  <c r="G78" i="15"/>
  <c r="G77" i="15"/>
  <c r="G76" i="15"/>
  <c r="G75" i="15"/>
  <c r="G74" i="15"/>
  <c r="G73" i="15"/>
  <c r="G72" i="15"/>
  <c r="G71" i="15"/>
  <c r="G79" i="15" s="1"/>
  <c r="F79" i="15" s="1"/>
  <c r="G66" i="15"/>
  <c r="G65" i="15"/>
  <c r="G64" i="15"/>
  <c r="G63" i="15"/>
  <c r="G62" i="15"/>
  <c r="G61" i="15"/>
  <c r="G60" i="15"/>
  <c r="G59" i="15"/>
  <c r="G67" i="15" s="1"/>
  <c r="F67" i="15" s="1"/>
  <c r="G54" i="15"/>
  <c r="G53" i="15"/>
  <c r="G52" i="15"/>
  <c r="G51" i="15"/>
  <c r="G50" i="15"/>
  <c r="G49" i="15"/>
  <c r="G48" i="15"/>
  <c r="G47" i="15"/>
  <c r="G42" i="15"/>
  <c r="G41" i="15"/>
  <c r="G40" i="15"/>
  <c r="G39" i="15"/>
  <c r="G38" i="15"/>
  <c r="G37" i="15"/>
  <c r="G36" i="15"/>
  <c r="G35" i="15"/>
  <c r="G43" i="15" s="1"/>
  <c r="F43" i="15" s="1"/>
  <c r="G30" i="15"/>
  <c r="G29" i="15"/>
  <c r="G28" i="15"/>
  <c r="G27" i="15"/>
  <c r="G26" i="15"/>
  <c r="G25" i="15"/>
  <c r="G24" i="15"/>
  <c r="G23" i="15"/>
  <c r="G31" i="15" s="1"/>
  <c r="F31" i="15" s="1"/>
  <c r="G18" i="15"/>
  <c r="G17" i="15"/>
  <c r="G16" i="15"/>
  <c r="G15" i="15"/>
  <c r="G14" i="15"/>
  <c r="G13" i="15"/>
  <c r="G12" i="15"/>
  <c r="G11" i="15"/>
  <c r="G258" i="14"/>
  <c r="G257" i="14"/>
  <c r="G256" i="14"/>
  <c r="G255" i="14"/>
  <c r="G254" i="14"/>
  <c r="G253" i="14"/>
  <c r="G252" i="14"/>
  <c r="G251" i="14"/>
  <c r="G246" i="14"/>
  <c r="G245" i="14"/>
  <c r="G244" i="14"/>
  <c r="G243" i="14"/>
  <c r="G242" i="14"/>
  <c r="G241" i="14"/>
  <c r="G240" i="14"/>
  <c r="G247" i="14" s="1"/>
  <c r="F247" i="14" s="1"/>
  <c r="G239" i="14"/>
  <c r="G234" i="14"/>
  <c r="G233" i="14"/>
  <c r="G232" i="14"/>
  <c r="G231" i="14"/>
  <c r="G230" i="14"/>
  <c r="G229" i="14"/>
  <c r="G228" i="14"/>
  <c r="G227" i="14"/>
  <c r="G222" i="14"/>
  <c r="G221" i="14"/>
  <c r="G220" i="14"/>
  <c r="G219" i="14"/>
  <c r="G218" i="14"/>
  <c r="G217" i="14"/>
  <c r="G216" i="14"/>
  <c r="G223" i="14" s="1"/>
  <c r="F223" i="14" s="1"/>
  <c r="G215" i="14"/>
  <c r="G210" i="14"/>
  <c r="G209" i="14"/>
  <c r="G208" i="14"/>
  <c r="G207" i="14"/>
  <c r="G206" i="14"/>
  <c r="G205" i="14"/>
  <c r="G204" i="14"/>
  <c r="G211" i="14" s="1"/>
  <c r="F211" i="14" s="1"/>
  <c r="G203" i="14"/>
  <c r="G198" i="14"/>
  <c r="G197" i="14"/>
  <c r="G196" i="14"/>
  <c r="G195" i="14"/>
  <c r="G194" i="14"/>
  <c r="G193" i="14"/>
  <c r="G192" i="14"/>
  <c r="G191" i="14"/>
  <c r="G186" i="14"/>
  <c r="G185" i="14"/>
  <c r="G184" i="14"/>
  <c r="G183" i="14"/>
  <c r="G182" i="14"/>
  <c r="G181" i="14"/>
  <c r="G180" i="14"/>
  <c r="G179" i="14"/>
  <c r="G174" i="14"/>
  <c r="G173" i="14"/>
  <c r="G172" i="14"/>
  <c r="G171" i="14"/>
  <c r="G170" i="14"/>
  <c r="G169" i="14"/>
  <c r="G168" i="14"/>
  <c r="G167" i="14"/>
  <c r="G162" i="14"/>
  <c r="G161" i="14"/>
  <c r="G160" i="14"/>
  <c r="G159" i="14"/>
  <c r="G158" i="14"/>
  <c r="G157" i="14"/>
  <c r="G156" i="14"/>
  <c r="G155" i="14"/>
  <c r="G150" i="14"/>
  <c r="G149" i="14"/>
  <c r="G148" i="14"/>
  <c r="G147" i="14"/>
  <c r="G146" i="14"/>
  <c r="G145" i="14"/>
  <c r="G144" i="14"/>
  <c r="G143" i="14"/>
  <c r="G138" i="14"/>
  <c r="G137" i="14"/>
  <c r="G136" i="14"/>
  <c r="G135" i="14"/>
  <c r="G134" i="14"/>
  <c r="G133" i="14"/>
  <c r="G132" i="14"/>
  <c r="G131" i="14"/>
  <c r="G126" i="14"/>
  <c r="G125" i="14"/>
  <c r="G124" i="14"/>
  <c r="G123" i="14"/>
  <c r="G122" i="14"/>
  <c r="G121" i="14"/>
  <c r="G120" i="14"/>
  <c r="G119" i="14"/>
  <c r="G114" i="14"/>
  <c r="G113" i="14"/>
  <c r="G112" i="14"/>
  <c r="G111" i="14"/>
  <c r="G110" i="14"/>
  <c r="G109" i="14"/>
  <c r="G108" i="14"/>
  <c r="G107" i="14"/>
  <c r="G102" i="14"/>
  <c r="G101" i="14"/>
  <c r="G100" i="14"/>
  <c r="G99" i="14"/>
  <c r="G98" i="14"/>
  <c r="G97" i="14"/>
  <c r="G96" i="14"/>
  <c r="G95" i="14"/>
  <c r="G90" i="14"/>
  <c r="G89" i="14"/>
  <c r="G88" i="14"/>
  <c r="G87" i="14"/>
  <c r="G86" i="14"/>
  <c r="G85" i="14"/>
  <c r="G84" i="14"/>
  <c r="G83" i="14"/>
  <c r="G78" i="14"/>
  <c r="G77" i="14"/>
  <c r="G76" i="14"/>
  <c r="G75" i="14"/>
  <c r="G74" i="14"/>
  <c r="G73" i="14"/>
  <c r="G72" i="14"/>
  <c r="G71" i="14"/>
  <c r="G66" i="14"/>
  <c r="G65" i="14"/>
  <c r="G64" i="14"/>
  <c r="G63" i="14"/>
  <c r="G62" i="14"/>
  <c r="G61" i="14"/>
  <c r="G60" i="14"/>
  <c r="G59" i="14"/>
  <c r="G54" i="14"/>
  <c r="G53" i="14"/>
  <c r="G52" i="14"/>
  <c r="G51" i="14"/>
  <c r="G50" i="14"/>
  <c r="G49" i="14"/>
  <c r="G55" i="14" s="1"/>
  <c r="G48" i="14"/>
  <c r="G47" i="14"/>
  <c r="G42" i="14"/>
  <c r="G41" i="14"/>
  <c r="G40" i="14"/>
  <c r="G39" i="14"/>
  <c r="G38" i="14"/>
  <c r="G37" i="14"/>
  <c r="G36" i="14"/>
  <c r="G35" i="14"/>
  <c r="G30" i="14"/>
  <c r="G29" i="14"/>
  <c r="G28" i="14"/>
  <c r="G27" i="14"/>
  <c r="G26" i="14"/>
  <c r="G25" i="14"/>
  <c r="G24" i="14"/>
  <c r="G23" i="14"/>
  <c r="G18" i="14"/>
  <c r="G17" i="14"/>
  <c r="G16" i="14"/>
  <c r="G15" i="14"/>
  <c r="G14" i="14"/>
  <c r="G13" i="14"/>
  <c r="G12" i="14"/>
  <c r="G11" i="14"/>
  <c r="G258" i="13"/>
  <c r="G257" i="13"/>
  <c r="G256" i="13"/>
  <c r="G255" i="13"/>
  <c r="G254" i="13"/>
  <c r="G259" i="13" s="1"/>
  <c r="F259" i="13" s="1"/>
  <c r="G253" i="13"/>
  <c r="G252" i="13"/>
  <c r="G251" i="13"/>
  <c r="G246" i="13"/>
  <c r="G245" i="13"/>
  <c r="G244" i="13"/>
  <c r="G243" i="13"/>
  <c r="G242" i="13"/>
  <c r="G241" i="13"/>
  <c r="G240" i="13"/>
  <c r="G239" i="13"/>
  <c r="G234" i="13"/>
  <c r="G233" i="13"/>
  <c r="G232" i="13"/>
  <c r="G231" i="13"/>
  <c r="G230" i="13"/>
  <c r="G229" i="13"/>
  <c r="G228" i="13"/>
  <c r="G227" i="13"/>
  <c r="G222" i="13"/>
  <c r="G221" i="13"/>
  <c r="G220" i="13"/>
  <c r="G219" i="13"/>
  <c r="G218" i="13"/>
  <c r="G217" i="13"/>
  <c r="G216" i="13"/>
  <c r="G215" i="13"/>
  <c r="G210" i="13"/>
  <c r="G209" i="13"/>
  <c r="G208" i="13"/>
  <c r="G207" i="13"/>
  <c r="G211" i="13" s="1"/>
  <c r="F211" i="13" s="1"/>
  <c r="G206" i="13"/>
  <c r="G205" i="13"/>
  <c r="G204" i="13"/>
  <c r="G203" i="13"/>
  <c r="G198" i="13"/>
  <c r="G197" i="13"/>
  <c r="G196" i="13"/>
  <c r="G195" i="13"/>
  <c r="G194" i="13"/>
  <c r="G193" i="13"/>
  <c r="G192" i="13"/>
  <c r="G191" i="13"/>
  <c r="G186" i="13"/>
  <c r="G185" i="13"/>
  <c r="G184" i="13"/>
  <c r="G183" i="13"/>
  <c r="G182" i="13"/>
  <c r="G181" i="13"/>
  <c r="G180" i="13"/>
  <c r="G179" i="13"/>
  <c r="G174" i="13"/>
  <c r="G173" i="13"/>
  <c r="G172" i="13"/>
  <c r="G171" i="13"/>
  <c r="G170" i="13"/>
  <c r="G169" i="13"/>
  <c r="G168" i="13"/>
  <c r="G167" i="13"/>
  <c r="G162" i="13"/>
  <c r="G161" i="13"/>
  <c r="G160" i="13"/>
  <c r="G159" i="13"/>
  <c r="G158" i="13"/>
  <c r="G157" i="13"/>
  <c r="G156" i="13"/>
  <c r="G155" i="13"/>
  <c r="G150" i="13"/>
  <c r="G149" i="13"/>
  <c r="G148" i="13"/>
  <c r="G147" i="13"/>
  <c r="G146" i="13"/>
  <c r="G145" i="13"/>
  <c r="G144" i="13"/>
  <c r="G143" i="13"/>
  <c r="G138" i="13"/>
  <c r="G137" i="13"/>
  <c r="G136" i="13"/>
  <c r="G135" i="13"/>
  <c r="G134" i="13"/>
  <c r="G133" i="13"/>
  <c r="G132" i="13"/>
  <c r="G131" i="13"/>
  <c r="G126" i="13"/>
  <c r="G125" i="13"/>
  <c r="G124" i="13"/>
  <c r="G123" i="13"/>
  <c r="G127" i="13" s="1"/>
  <c r="F127" i="13" s="1"/>
  <c r="G122" i="13"/>
  <c r="G121" i="13"/>
  <c r="G120" i="13"/>
  <c r="G119" i="13"/>
  <c r="G114" i="13"/>
  <c r="G113" i="13"/>
  <c r="G112" i="13"/>
  <c r="G111" i="13"/>
  <c r="G110" i="13"/>
  <c r="G109" i="13"/>
  <c r="G108" i="13"/>
  <c r="G107" i="13"/>
  <c r="G102" i="13"/>
  <c r="G101" i="13"/>
  <c r="G100" i="13"/>
  <c r="G99" i="13"/>
  <c r="G98" i="13"/>
  <c r="G97" i="13"/>
  <c r="G96" i="13"/>
  <c r="G95" i="13"/>
  <c r="G90" i="13"/>
  <c r="G89" i="13"/>
  <c r="G88" i="13"/>
  <c r="G87" i="13"/>
  <c r="G86" i="13"/>
  <c r="G85" i="13"/>
  <c r="G84" i="13"/>
  <c r="G83" i="13"/>
  <c r="G78" i="13"/>
  <c r="G77" i="13"/>
  <c r="G76" i="13"/>
  <c r="G75" i="13"/>
  <c r="G74" i="13"/>
  <c r="G73" i="13"/>
  <c r="G72" i="13"/>
  <c r="G71" i="13"/>
  <c r="G66" i="13"/>
  <c r="G65" i="13"/>
  <c r="G64" i="13"/>
  <c r="G63" i="13"/>
  <c r="G62" i="13"/>
  <c r="G61" i="13"/>
  <c r="G60" i="13"/>
  <c r="G59" i="13"/>
  <c r="G54" i="13"/>
  <c r="G53" i="13"/>
  <c r="G52" i="13"/>
  <c r="G51" i="13"/>
  <c r="G50" i="13"/>
  <c r="G49" i="13"/>
  <c r="G48" i="13"/>
  <c r="G47" i="13"/>
  <c r="G42" i="13"/>
  <c r="G41" i="13"/>
  <c r="G40" i="13"/>
  <c r="G39" i="13"/>
  <c r="G38" i="13"/>
  <c r="G37" i="13"/>
  <c r="G36" i="13"/>
  <c r="G35" i="13"/>
  <c r="G30" i="13"/>
  <c r="G29" i="13"/>
  <c r="G31" i="13" s="1"/>
  <c r="F31" i="13" s="1"/>
  <c r="G28" i="13"/>
  <c r="G27" i="13"/>
  <c r="G26" i="13"/>
  <c r="G25" i="13"/>
  <c r="G24" i="13"/>
  <c r="G23" i="13"/>
  <c r="G18" i="13"/>
  <c r="G17" i="13"/>
  <c r="G16" i="13"/>
  <c r="G15" i="13"/>
  <c r="G14" i="13"/>
  <c r="G13" i="13"/>
  <c r="G12" i="13"/>
  <c r="G11" i="13"/>
  <c r="G261" i="12"/>
  <c r="G260" i="12"/>
  <c r="G259" i="12"/>
  <c r="G258" i="12"/>
  <c r="G257" i="12"/>
  <c r="G256" i="12"/>
  <c r="G255" i="12"/>
  <c r="G254" i="12"/>
  <c r="G249" i="12"/>
  <c r="G248" i="12"/>
  <c r="G247" i="12"/>
  <c r="G246" i="12"/>
  <c r="G245" i="12"/>
  <c r="G244" i="12"/>
  <c r="G243" i="12"/>
  <c r="G242" i="12"/>
  <c r="G237" i="12"/>
  <c r="G236" i="12"/>
  <c r="G235" i="12"/>
  <c r="G234" i="12"/>
  <c r="G233" i="12"/>
  <c r="G232" i="12"/>
  <c r="G231" i="12"/>
  <c r="G230" i="12"/>
  <c r="G225" i="12"/>
  <c r="G221" i="12"/>
  <c r="G220" i="12"/>
  <c r="G219" i="12"/>
  <c r="G218" i="12"/>
  <c r="G217" i="12"/>
  <c r="G216" i="12"/>
  <c r="G215" i="12"/>
  <c r="G210" i="12"/>
  <c r="G209" i="12"/>
  <c r="G208" i="12"/>
  <c r="G207" i="12"/>
  <c r="G206" i="12"/>
  <c r="G205" i="12"/>
  <c r="G204" i="12"/>
  <c r="G203" i="12"/>
  <c r="G198" i="12"/>
  <c r="G197" i="12"/>
  <c r="G196" i="12"/>
  <c r="G195" i="12"/>
  <c r="G194" i="12"/>
  <c r="G193" i="12"/>
  <c r="G192" i="12"/>
  <c r="G191" i="12"/>
  <c r="G199" i="12"/>
  <c r="F199" i="12" s="1"/>
  <c r="G186" i="12"/>
  <c r="G185" i="12"/>
  <c r="G184" i="12"/>
  <c r="G183" i="12"/>
  <c r="G182" i="12"/>
  <c r="G181" i="12"/>
  <c r="G180" i="12"/>
  <c r="G179" i="12"/>
  <c r="G174" i="12"/>
  <c r="G173" i="12"/>
  <c r="G172" i="12"/>
  <c r="G171" i="12"/>
  <c r="G170" i="12"/>
  <c r="G169" i="12"/>
  <c r="G168" i="12"/>
  <c r="G167" i="12"/>
  <c r="G162" i="12"/>
  <c r="G161" i="12"/>
  <c r="G160" i="12"/>
  <c r="G159" i="12"/>
  <c r="G158" i="12"/>
  <c r="G157" i="12"/>
  <c r="G156" i="12"/>
  <c r="G155" i="12"/>
  <c r="G150" i="12"/>
  <c r="G149" i="12"/>
  <c r="G148" i="12"/>
  <c r="G147" i="12"/>
  <c r="G146" i="12"/>
  <c r="G145" i="12"/>
  <c r="G144" i="12"/>
  <c r="G143" i="12"/>
  <c r="G151" i="12" s="1"/>
  <c r="F151" i="12" s="1"/>
  <c r="G138" i="12"/>
  <c r="G137" i="12"/>
  <c r="G136" i="12"/>
  <c r="G135" i="12"/>
  <c r="G134" i="12"/>
  <c r="G133" i="12"/>
  <c r="G132" i="12"/>
  <c r="G131" i="12"/>
  <c r="G126" i="12"/>
  <c r="G125" i="12"/>
  <c r="G124" i="12"/>
  <c r="G123" i="12"/>
  <c r="G122" i="12"/>
  <c r="G121" i="12"/>
  <c r="G120" i="12"/>
  <c r="G119" i="12"/>
  <c r="G114" i="12"/>
  <c r="G113" i="12"/>
  <c r="G112" i="12"/>
  <c r="G111" i="12"/>
  <c r="G110" i="12"/>
  <c r="G109" i="12"/>
  <c r="G108" i="12"/>
  <c r="G107" i="12"/>
  <c r="G102" i="12"/>
  <c r="G101" i="12"/>
  <c r="G100" i="12"/>
  <c r="G99" i="12"/>
  <c r="G98" i="12"/>
  <c r="G97" i="12"/>
  <c r="G96" i="12"/>
  <c r="G95" i="12"/>
  <c r="G90" i="12"/>
  <c r="G89" i="12"/>
  <c r="G88" i="12"/>
  <c r="G87" i="12"/>
  <c r="G86" i="12"/>
  <c r="G85" i="12"/>
  <c r="G84" i="12"/>
  <c r="G83" i="12"/>
  <c r="G91" i="12" s="1"/>
  <c r="F91" i="12" s="1"/>
  <c r="G78" i="12"/>
  <c r="G77" i="12"/>
  <c r="G76" i="12"/>
  <c r="G75" i="12"/>
  <c r="G74" i="12"/>
  <c r="G73" i="12"/>
  <c r="G72" i="12"/>
  <c r="G71" i="12"/>
  <c r="G79" i="12" s="1"/>
  <c r="F79" i="12" s="1"/>
  <c r="G66" i="12"/>
  <c r="G65" i="12"/>
  <c r="G64" i="12"/>
  <c r="G63" i="12"/>
  <c r="G62" i="12"/>
  <c r="G61" i="12"/>
  <c r="G60" i="12"/>
  <c r="G59" i="12"/>
  <c r="G67" i="12" s="1"/>
  <c r="F67" i="12" s="1"/>
  <c r="G54" i="12"/>
  <c r="G53" i="12"/>
  <c r="G52" i="12"/>
  <c r="G51" i="12"/>
  <c r="G50" i="12"/>
  <c r="G49" i="12"/>
  <c r="G48" i="12"/>
  <c r="G47" i="12"/>
  <c r="G55" i="12" s="1"/>
  <c r="G42" i="12"/>
  <c r="G41" i="12"/>
  <c r="G40" i="12"/>
  <c r="G39" i="12"/>
  <c r="G38" i="12"/>
  <c r="G37" i="12"/>
  <c r="G36" i="12"/>
  <c r="G35" i="12"/>
  <c r="G30" i="12"/>
  <c r="G29" i="12"/>
  <c r="G28" i="12"/>
  <c r="G27" i="12"/>
  <c r="G26" i="12"/>
  <c r="G25" i="12"/>
  <c r="G24" i="12"/>
  <c r="G31" i="12" s="1"/>
  <c r="F31" i="12" s="1"/>
  <c r="G23" i="12"/>
  <c r="G18" i="12"/>
  <c r="G17" i="12"/>
  <c r="G16" i="12"/>
  <c r="G15" i="12"/>
  <c r="G14" i="12"/>
  <c r="G13" i="12"/>
  <c r="G12" i="12"/>
  <c r="G19" i="12" s="1"/>
  <c r="F19" i="12" s="1"/>
  <c r="G11" i="12"/>
  <c r="G258" i="11"/>
  <c r="G257" i="11"/>
  <c r="G256" i="11"/>
  <c r="G255" i="11"/>
  <c r="G254" i="11"/>
  <c r="G253" i="11"/>
  <c r="G252" i="11"/>
  <c r="G251" i="11"/>
  <c r="G246" i="11"/>
  <c r="G245" i="11"/>
  <c r="G244" i="11"/>
  <c r="G243" i="11"/>
  <c r="G242" i="11"/>
  <c r="G241" i="11"/>
  <c r="G240" i="11"/>
  <c r="G239" i="11"/>
  <c r="G234" i="11"/>
  <c r="G233" i="11"/>
  <c r="G232" i="11"/>
  <c r="G231" i="11"/>
  <c r="G230" i="11"/>
  <c r="G229" i="11"/>
  <c r="G228" i="11"/>
  <c r="G227" i="11"/>
  <c r="G222" i="11"/>
  <c r="G221" i="11"/>
  <c r="G220" i="11"/>
  <c r="G219" i="11"/>
  <c r="G218" i="11"/>
  <c r="G217" i="11"/>
  <c r="G216" i="11"/>
  <c r="G215" i="11"/>
  <c r="G210" i="11"/>
  <c r="G209" i="11"/>
  <c r="G208" i="11"/>
  <c r="G207" i="11"/>
  <c r="G206" i="11"/>
  <c r="G205" i="11"/>
  <c r="G204" i="11"/>
  <c r="G203" i="11"/>
  <c r="G198" i="11"/>
  <c r="G197" i="11"/>
  <c r="G196" i="11"/>
  <c r="G195" i="11"/>
  <c r="G194" i="11"/>
  <c r="G193" i="11"/>
  <c r="G192" i="11"/>
  <c r="G191" i="11"/>
  <c r="G186" i="11"/>
  <c r="G185" i="11"/>
  <c r="G184" i="11"/>
  <c r="G183" i="11"/>
  <c r="G182" i="11"/>
  <c r="G181" i="11"/>
  <c r="G180" i="11"/>
  <c r="G179" i="11"/>
  <c r="G174" i="11"/>
  <c r="G173" i="11"/>
  <c r="G172" i="11"/>
  <c r="G171" i="11"/>
  <c r="G170" i="11"/>
  <c r="G169" i="11"/>
  <c r="G168" i="11"/>
  <c r="G175" i="11" s="1"/>
  <c r="F175" i="11" s="1"/>
  <c r="G167" i="11"/>
  <c r="G162" i="11"/>
  <c r="G161" i="11"/>
  <c r="G160" i="11"/>
  <c r="G159" i="11"/>
  <c r="G158" i="11"/>
  <c r="G157" i="11"/>
  <c r="G156" i="11"/>
  <c r="G155" i="11"/>
  <c r="G150" i="11"/>
  <c r="G149" i="11"/>
  <c r="G148" i="11"/>
  <c r="G147" i="11"/>
  <c r="G146" i="11"/>
  <c r="G145" i="11"/>
  <c r="G144" i="11"/>
  <c r="G143" i="11"/>
  <c r="G138" i="11"/>
  <c r="G137" i="11"/>
  <c r="G136" i="11"/>
  <c r="G135" i="11"/>
  <c r="G134" i="11"/>
  <c r="G133" i="11"/>
  <c r="G132" i="11"/>
  <c r="G131" i="11"/>
  <c r="G126" i="11"/>
  <c r="G125" i="11"/>
  <c r="G124" i="11"/>
  <c r="G123" i="11"/>
  <c r="G122" i="11"/>
  <c r="G121" i="11"/>
  <c r="G120" i="11"/>
  <c r="G119" i="11"/>
  <c r="G114" i="11"/>
  <c r="G113" i="11"/>
  <c r="G112" i="11"/>
  <c r="G111" i="11"/>
  <c r="G110" i="11"/>
  <c r="G109" i="11"/>
  <c r="G108" i="11"/>
  <c r="G107" i="11"/>
  <c r="G102" i="11"/>
  <c r="G101" i="11"/>
  <c r="G100" i="11"/>
  <c r="G99" i="11"/>
  <c r="G98" i="11"/>
  <c r="G97" i="11"/>
  <c r="G96" i="11"/>
  <c r="G95" i="11"/>
  <c r="G103" i="11" s="1"/>
  <c r="F103" i="11" s="1"/>
  <c r="G90" i="11"/>
  <c r="G89" i="11"/>
  <c r="G88" i="11"/>
  <c r="G87" i="11"/>
  <c r="G86" i="11"/>
  <c r="G85" i="11"/>
  <c r="G84" i="11"/>
  <c r="G83" i="11"/>
  <c r="G78" i="11"/>
  <c r="G77" i="11"/>
  <c r="G76" i="11"/>
  <c r="G75" i="11"/>
  <c r="G74" i="11"/>
  <c r="G73" i="11"/>
  <c r="G72" i="11"/>
  <c r="G71" i="11"/>
  <c r="G66" i="11"/>
  <c r="G65" i="11"/>
  <c r="G64" i="11"/>
  <c r="G63" i="11"/>
  <c r="G62" i="11"/>
  <c r="G67" i="11" s="1"/>
  <c r="F67" i="11" s="1"/>
  <c r="G61" i="11"/>
  <c r="G60" i="11"/>
  <c r="G59" i="11"/>
  <c r="G54" i="11"/>
  <c r="G53" i="11"/>
  <c r="G52" i="11"/>
  <c r="G51" i="11"/>
  <c r="G50" i="11"/>
  <c r="G49" i="11"/>
  <c r="G48" i="11"/>
  <c r="G47" i="11"/>
  <c r="G55" i="11" s="1"/>
  <c r="G42" i="11"/>
  <c r="G41" i="11"/>
  <c r="G40" i="11"/>
  <c r="G39" i="11"/>
  <c r="G38" i="11"/>
  <c r="G37" i="11"/>
  <c r="G36" i="11"/>
  <c r="G35" i="11"/>
  <c r="G43" i="11" s="1"/>
  <c r="F43" i="11" s="1"/>
  <c r="G30" i="11"/>
  <c r="G29" i="11"/>
  <c r="G28" i="11"/>
  <c r="G27" i="11"/>
  <c r="G26" i="11"/>
  <c r="G25" i="11"/>
  <c r="G24" i="11"/>
  <c r="G23" i="11"/>
  <c r="G18" i="11"/>
  <c r="G17" i="11"/>
  <c r="G16" i="11"/>
  <c r="G15" i="11"/>
  <c r="G14" i="11"/>
  <c r="G13" i="11"/>
  <c r="G12" i="11"/>
  <c r="G11" i="11"/>
  <c r="G246" i="3"/>
  <c r="G245" i="3"/>
  <c r="G244" i="3"/>
  <c r="G243" i="3"/>
  <c r="G242" i="3"/>
  <c r="G241" i="3"/>
  <c r="G240" i="3"/>
  <c r="G239" i="3"/>
  <c r="G234" i="3"/>
  <c r="G233" i="3"/>
  <c r="G232" i="3"/>
  <c r="G231" i="3"/>
  <c r="G230" i="3"/>
  <c r="G229" i="3"/>
  <c r="G228" i="3"/>
  <c r="G227" i="3"/>
  <c r="G222" i="3"/>
  <c r="G221" i="3"/>
  <c r="G220" i="3"/>
  <c r="G219" i="3"/>
  <c r="G218" i="3"/>
  <c r="G217" i="3"/>
  <c r="G216" i="3"/>
  <c r="G215" i="3"/>
  <c r="G210" i="3"/>
  <c r="G209" i="3"/>
  <c r="G208" i="3"/>
  <c r="G207" i="3"/>
  <c r="G206" i="3"/>
  <c r="G205" i="3"/>
  <c r="G204" i="3"/>
  <c r="G198" i="3"/>
  <c r="G197" i="3"/>
  <c r="G196" i="3"/>
  <c r="G195" i="3"/>
  <c r="G199" i="3" s="1"/>
  <c r="G194" i="3"/>
  <c r="G193" i="3"/>
  <c r="G192" i="3"/>
  <c r="G191" i="3"/>
  <c r="G186" i="3"/>
  <c r="G185" i="3"/>
  <c r="G184" i="3"/>
  <c r="G183" i="3"/>
  <c r="G187" i="3" s="1"/>
  <c r="F187" i="3" s="1"/>
  <c r="G182" i="3"/>
  <c r="G181" i="3"/>
  <c r="G180" i="3"/>
  <c r="G179" i="3"/>
  <c r="G174" i="3"/>
  <c r="G173" i="3"/>
  <c r="G172" i="3"/>
  <c r="G171" i="3"/>
  <c r="G170" i="3"/>
  <c r="G169" i="3"/>
  <c r="G168" i="3"/>
  <c r="G167" i="3"/>
  <c r="G162" i="3"/>
  <c r="G161" i="3"/>
  <c r="G160" i="3"/>
  <c r="G159" i="3"/>
  <c r="G158" i="3"/>
  <c r="G157" i="3"/>
  <c r="G156" i="3"/>
  <c r="G155" i="3"/>
  <c r="G150" i="3"/>
  <c r="G149" i="3"/>
  <c r="G148" i="3"/>
  <c r="G147" i="3"/>
  <c r="G146" i="3"/>
  <c r="G145" i="3"/>
  <c r="G144" i="3"/>
  <c r="G143" i="3"/>
  <c r="G138" i="3"/>
  <c r="G137" i="3"/>
  <c r="G136" i="3"/>
  <c r="G135" i="3"/>
  <c r="G134" i="3"/>
  <c r="G133" i="3"/>
  <c r="G132" i="3"/>
  <c r="G131" i="3"/>
  <c r="G126" i="3"/>
  <c r="G125" i="3"/>
  <c r="G124" i="3"/>
  <c r="G123" i="3"/>
  <c r="G122" i="3"/>
  <c r="G121" i="3"/>
  <c r="G120" i="3"/>
  <c r="G119" i="3"/>
  <c r="G114" i="3"/>
  <c r="G113" i="3"/>
  <c r="G112" i="3"/>
  <c r="G111" i="3"/>
  <c r="G110" i="3"/>
  <c r="G109" i="3"/>
  <c r="G108" i="3"/>
  <c r="G107" i="3"/>
  <c r="G102" i="3"/>
  <c r="G101" i="3"/>
  <c r="G100" i="3"/>
  <c r="G99" i="3"/>
  <c r="G98" i="3"/>
  <c r="G97" i="3"/>
  <c r="G96" i="3"/>
  <c r="G95" i="3"/>
  <c r="G90" i="3"/>
  <c r="G89" i="3"/>
  <c r="G88" i="3"/>
  <c r="G87" i="3"/>
  <c r="G86" i="3"/>
  <c r="G85" i="3"/>
  <c r="G84" i="3"/>
  <c r="G83" i="3"/>
  <c r="G78" i="3"/>
  <c r="G77" i="3"/>
  <c r="G76" i="3"/>
  <c r="G75" i="3"/>
  <c r="G74" i="3"/>
  <c r="G73" i="3"/>
  <c r="G72" i="3"/>
  <c r="G71" i="3"/>
  <c r="C35" i="1"/>
  <c r="C33" i="1"/>
  <c r="C6" i="27"/>
  <c r="C263" i="27" s="1"/>
  <c r="C6" i="26"/>
  <c r="C263" i="26" s="1"/>
  <c r="C4" i="27"/>
  <c r="H2" i="27"/>
  <c r="C2" i="27"/>
  <c r="H1" i="27"/>
  <c r="C1" i="27"/>
  <c r="C4" i="26"/>
  <c r="H2" i="26"/>
  <c r="C2" i="26"/>
  <c r="H1" i="26"/>
  <c r="C1" i="26"/>
  <c r="C6" i="25"/>
  <c r="C263" i="25" s="1"/>
  <c r="C6" i="24"/>
  <c r="C263" i="24"/>
  <c r="C6" i="23"/>
  <c r="C263" i="23" s="1"/>
  <c r="C6" i="22"/>
  <c r="C263" i="22" s="1"/>
  <c r="C6" i="21"/>
  <c r="C263" i="21" s="1"/>
  <c r="C6" i="20"/>
  <c r="C263" i="20"/>
  <c r="C6" i="19"/>
  <c r="C263" i="19" s="1"/>
  <c r="C6" i="18"/>
  <c r="C263" i="18" s="1"/>
  <c r="C6" i="17"/>
  <c r="C263" i="17" s="1"/>
  <c r="C6" i="16"/>
  <c r="C263" i="16" s="1"/>
  <c r="C6" i="15"/>
  <c r="C263" i="15" s="1"/>
  <c r="C6" i="14"/>
  <c r="C263" i="14" s="1"/>
  <c r="C6" i="13"/>
  <c r="C263" i="13" s="1"/>
  <c r="C6" i="12"/>
  <c r="C266" i="12"/>
  <c r="C6" i="11"/>
  <c r="C263" i="11" s="1"/>
  <c r="C6" i="3"/>
  <c r="C263" i="3" s="1"/>
  <c r="C47" i="1"/>
  <c r="E47" i="1"/>
  <c r="C46" i="1"/>
  <c r="C43" i="1"/>
  <c r="C42" i="1"/>
  <c r="C40" i="1"/>
  <c r="C45" i="1"/>
  <c r="C39" i="1"/>
  <c r="C38" i="1"/>
  <c r="C36" i="1"/>
  <c r="C34" i="1"/>
  <c r="C32" i="1"/>
  <c r="C1" i="18"/>
  <c r="H1" i="18"/>
  <c r="C2" i="18"/>
  <c r="H2" i="18"/>
  <c r="C4" i="18"/>
  <c r="C1" i="19"/>
  <c r="H1" i="19"/>
  <c r="C2" i="19"/>
  <c r="H2" i="19"/>
  <c r="C4" i="19"/>
  <c r="C1" i="20"/>
  <c r="H1" i="20"/>
  <c r="C2" i="20"/>
  <c r="H2" i="20"/>
  <c r="C4" i="20"/>
  <c r="C1" i="21"/>
  <c r="H1" i="21"/>
  <c r="C2" i="21"/>
  <c r="H2" i="21"/>
  <c r="C4" i="21"/>
  <c r="C1" i="22"/>
  <c r="H1" i="22"/>
  <c r="C2" i="22"/>
  <c r="H2" i="22"/>
  <c r="C4" i="22"/>
  <c r="C1" i="23"/>
  <c r="H1" i="23"/>
  <c r="C2" i="23"/>
  <c r="H2" i="23"/>
  <c r="C4" i="23"/>
  <c r="C1" i="24"/>
  <c r="H1" i="24"/>
  <c r="C2" i="24"/>
  <c r="H2" i="24"/>
  <c r="C4" i="24"/>
  <c r="C1" i="25"/>
  <c r="H1" i="25"/>
  <c r="C2" i="25"/>
  <c r="H2" i="25"/>
  <c r="C4" i="25"/>
  <c r="C1" i="14"/>
  <c r="H1" i="14"/>
  <c r="C2" i="14"/>
  <c r="H2" i="14"/>
  <c r="C4" i="14"/>
  <c r="C1" i="15"/>
  <c r="H1" i="15"/>
  <c r="C2" i="15"/>
  <c r="H2" i="15"/>
  <c r="C4" i="15"/>
  <c r="C1" i="16"/>
  <c r="H1" i="16"/>
  <c r="C2" i="16"/>
  <c r="H2" i="16"/>
  <c r="C4" i="16"/>
  <c r="C1" i="17"/>
  <c r="H1" i="17"/>
  <c r="C2" i="17"/>
  <c r="H2" i="17"/>
  <c r="C4" i="17"/>
  <c r="C1" i="12"/>
  <c r="H1" i="12"/>
  <c r="C2" i="12"/>
  <c r="H2" i="12"/>
  <c r="C4" i="12"/>
  <c r="C1" i="13"/>
  <c r="H1" i="13"/>
  <c r="C2" i="13"/>
  <c r="H2" i="13"/>
  <c r="C4" i="13"/>
  <c r="C1" i="11"/>
  <c r="H1" i="11"/>
  <c r="C2" i="11"/>
  <c r="H2" i="11"/>
  <c r="C4" i="11"/>
  <c r="G11" i="3"/>
  <c r="G12" i="3"/>
  <c r="G13" i="3"/>
  <c r="G14" i="3"/>
  <c r="G15" i="3"/>
  <c r="G16" i="3"/>
  <c r="G17" i="3"/>
  <c r="G18" i="3"/>
  <c r="G23" i="3"/>
  <c r="G31" i="3" s="1"/>
  <c r="F31" i="3" s="1"/>
  <c r="G24" i="3"/>
  <c r="G25" i="3"/>
  <c r="G26" i="3"/>
  <c r="G27" i="3"/>
  <c r="G28" i="3"/>
  <c r="G29" i="3"/>
  <c r="G30" i="3"/>
  <c r="G35" i="3"/>
  <c r="G36" i="3"/>
  <c r="G37" i="3"/>
  <c r="G38" i="3"/>
  <c r="G39" i="3"/>
  <c r="G40" i="3"/>
  <c r="G41" i="3"/>
  <c r="G42" i="3"/>
  <c r="G47" i="3"/>
  <c r="G48" i="3"/>
  <c r="G49" i="3"/>
  <c r="G50" i="3"/>
  <c r="G51" i="3"/>
  <c r="G52" i="3"/>
  <c r="G53" i="3"/>
  <c r="G54" i="3"/>
  <c r="G59" i="3"/>
  <c r="G60" i="3"/>
  <c r="G61" i="3"/>
  <c r="G62" i="3"/>
  <c r="G63" i="3"/>
  <c r="G64" i="3"/>
  <c r="G65" i="3"/>
  <c r="G66" i="3"/>
  <c r="G251" i="3"/>
  <c r="G252" i="3"/>
  <c r="G253" i="3"/>
  <c r="G254" i="3"/>
  <c r="G255" i="3"/>
  <c r="G256" i="3"/>
  <c r="G257" i="3"/>
  <c r="G258" i="3"/>
  <c r="H1" i="3"/>
  <c r="C4" i="3"/>
  <c r="H2" i="3"/>
  <c r="C2" i="3"/>
  <c r="C1" i="3"/>
  <c r="B2" i="1"/>
  <c r="B1" i="1"/>
  <c r="F2" i="1"/>
  <c r="B4" i="1"/>
  <c r="F1" i="1"/>
  <c r="H6" i="18"/>
  <c r="H6" i="22"/>
  <c r="H6" i="19"/>
  <c r="H6" i="23"/>
  <c r="H6" i="21"/>
  <c r="H6" i="17"/>
  <c r="H6" i="24"/>
  <c r="H6" i="16"/>
  <c r="H6" i="25"/>
  <c r="H6" i="27"/>
  <c r="H6" i="26"/>
  <c r="H6" i="20"/>
  <c r="G187" i="24"/>
  <c r="F187" i="24" s="1"/>
  <c r="F139" i="25"/>
  <c r="G103" i="23"/>
  <c r="F103" i="23" s="1"/>
  <c r="F19" i="21"/>
  <c r="F223" i="15"/>
  <c r="G211" i="15"/>
  <c r="F211" i="15" s="1"/>
  <c r="G211" i="12"/>
  <c r="F211" i="12" s="1"/>
  <c r="F199" i="3"/>
  <c r="G226" i="12" l="1"/>
  <c r="F226" i="12" s="1"/>
  <c r="G19" i="24"/>
  <c r="F19" i="24" s="1"/>
  <c r="G31" i="24"/>
  <c r="F31" i="24" s="1"/>
  <c r="G91" i="24"/>
  <c r="F91" i="24" s="1"/>
  <c r="G103" i="24"/>
  <c r="F103" i="24" s="1"/>
  <c r="G151" i="11"/>
  <c r="F151" i="11" s="1"/>
  <c r="G259" i="11"/>
  <c r="F259" i="11" s="1"/>
  <c r="G103" i="14"/>
  <c r="F103" i="14" s="1"/>
  <c r="G235" i="14"/>
  <c r="F235" i="14" s="1"/>
  <c r="G259" i="14"/>
  <c r="F259" i="14" s="1"/>
  <c r="G19" i="15"/>
  <c r="G223" i="23"/>
  <c r="F223" i="23" s="1"/>
  <c r="G211" i="24"/>
  <c r="F211" i="24" s="1"/>
  <c r="G55" i="25"/>
  <c r="F55" i="25" s="1"/>
  <c r="G103" i="26"/>
  <c r="F103" i="26" s="1"/>
  <c r="G199" i="15"/>
  <c r="F199" i="15" s="1"/>
  <c r="G199" i="18"/>
  <c r="F199" i="18" s="1"/>
  <c r="G163" i="26"/>
  <c r="F163" i="26" s="1"/>
  <c r="G187" i="17"/>
  <c r="F187" i="17" s="1"/>
  <c r="G199" i="17"/>
  <c r="F199" i="17" s="1"/>
  <c r="G211" i="17"/>
  <c r="F211" i="17" s="1"/>
  <c r="G31" i="18"/>
  <c r="F31" i="18" s="1"/>
  <c r="G259" i="19"/>
  <c r="F259" i="19" s="1"/>
  <c r="G139" i="20"/>
  <c r="F139" i="20" s="1"/>
  <c r="G79" i="13"/>
  <c r="F79" i="13" s="1"/>
  <c r="G163" i="16"/>
  <c r="F163" i="16" s="1"/>
  <c r="G91" i="25"/>
  <c r="F91" i="25" s="1"/>
  <c r="G91" i="3"/>
  <c r="F91" i="3" s="1"/>
  <c r="G67" i="13"/>
  <c r="F67" i="13" s="1"/>
  <c r="G31" i="16"/>
  <c r="F31" i="16" s="1"/>
  <c r="G115" i="18"/>
  <c r="F115" i="18" s="1"/>
  <c r="G163" i="18"/>
  <c r="F163" i="18" s="1"/>
  <c r="G43" i="22"/>
  <c r="F43" i="22" s="1"/>
  <c r="G247" i="24"/>
  <c r="F247" i="24" s="1"/>
  <c r="G247" i="27"/>
  <c r="F247" i="27" s="1"/>
  <c r="G19" i="3"/>
  <c r="G79" i="3"/>
  <c r="F79" i="3" s="1"/>
  <c r="G127" i="3"/>
  <c r="F127" i="3" s="1"/>
  <c r="G31" i="11"/>
  <c r="F31" i="11" s="1"/>
  <c r="G163" i="13"/>
  <c r="F163" i="13" s="1"/>
  <c r="G55" i="16"/>
  <c r="F55" i="16" s="1"/>
  <c r="G223" i="20"/>
  <c r="F223" i="20" s="1"/>
  <c r="G259" i="24"/>
  <c r="F259" i="24" s="1"/>
  <c r="G259" i="27"/>
  <c r="F259" i="27" s="1"/>
  <c r="G235" i="3"/>
  <c r="F235" i="3" s="1"/>
  <c r="G79" i="11"/>
  <c r="F79" i="11" s="1"/>
  <c r="G247" i="11"/>
  <c r="F247" i="11" s="1"/>
  <c r="G31" i="14"/>
  <c r="F31" i="14" s="1"/>
  <c r="G43" i="14"/>
  <c r="F43" i="14" s="1"/>
  <c r="G163" i="14"/>
  <c r="F163" i="14" s="1"/>
  <c r="G103" i="16"/>
  <c r="F103" i="16" s="1"/>
  <c r="G211" i="16"/>
  <c r="F211" i="16" s="1"/>
  <c r="G103" i="19"/>
  <c r="F103" i="19" s="1"/>
  <c r="G115" i="19"/>
  <c r="F115" i="19" s="1"/>
  <c r="G127" i="19"/>
  <c r="F127" i="19" s="1"/>
  <c r="G19" i="20"/>
  <c r="F19" i="20" s="1"/>
  <c r="G199" i="20"/>
  <c r="F199" i="20" s="1"/>
  <c r="G67" i="22"/>
  <c r="F67" i="22" s="1"/>
  <c r="G79" i="22"/>
  <c r="F79" i="22" s="1"/>
  <c r="G151" i="22"/>
  <c r="F151" i="22" s="1"/>
  <c r="G175" i="23"/>
  <c r="F175" i="23" s="1"/>
  <c r="G19" i="26"/>
  <c r="F19" i="26" s="1"/>
  <c r="G151" i="26"/>
  <c r="F151" i="26" s="1"/>
  <c r="G187" i="26"/>
  <c r="F187" i="26" s="1"/>
  <c r="G43" i="27"/>
  <c r="F43" i="27" s="1"/>
  <c r="G211" i="11"/>
  <c r="F211" i="11" s="1"/>
  <c r="G223" i="11"/>
  <c r="F223" i="11" s="1"/>
  <c r="G43" i="13"/>
  <c r="F43" i="13" s="1"/>
  <c r="G187" i="13"/>
  <c r="F187" i="13" s="1"/>
  <c r="G55" i="15"/>
  <c r="G175" i="15"/>
  <c r="F175" i="15" s="1"/>
  <c r="G19" i="16"/>
  <c r="F19" i="16" s="1"/>
  <c r="G127" i="18"/>
  <c r="F127" i="18" s="1"/>
  <c r="G43" i="19"/>
  <c r="F43" i="19" s="1"/>
  <c r="G67" i="21"/>
  <c r="F67" i="21" s="1"/>
  <c r="G79" i="24"/>
  <c r="F79" i="24" s="1"/>
  <c r="G235" i="24"/>
  <c r="F235" i="24" s="1"/>
  <c r="G187" i="27"/>
  <c r="F187" i="27" s="1"/>
  <c r="G223" i="27"/>
  <c r="F223" i="27" s="1"/>
  <c r="G55" i="3"/>
  <c r="G55" i="13"/>
  <c r="G43" i="16"/>
  <c r="F43" i="16" s="1"/>
  <c r="G151" i="18"/>
  <c r="F151" i="18" s="1"/>
  <c r="G187" i="18"/>
  <c r="F187" i="18" s="1"/>
  <c r="G115" i="21"/>
  <c r="F115" i="21" s="1"/>
  <c r="G163" i="21"/>
  <c r="F163" i="21" s="1"/>
  <c r="G199" i="24"/>
  <c r="F199" i="24" s="1"/>
  <c r="G199" i="27"/>
  <c r="F199" i="27" s="1"/>
  <c r="G247" i="3"/>
  <c r="F247" i="3" s="1"/>
  <c r="G175" i="13"/>
  <c r="F175" i="13" s="1"/>
  <c r="G235" i="15"/>
  <c r="F235" i="15" s="1"/>
  <c r="G115" i="16"/>
  <c r="F115" i="16" s="1"/>
  <c r="G91" i="17"/>
  <c r="F91" i="17" s="1"/>
  <c r="G31" i="19"/>
  <c r="F31" i="19" s="1"/>
  <c r="G259" i="21"/>
  <c r="F259" i="21" s="1"/>
  <c r="G55" i="22"/>
  <c r="F55" i="22" s="1"/>
  <c r="G139" i="24"/>
  <c r="F139" i="24" s="1"/>
  <c r="G19" i="25"/>
  <c r="F19" i="25" s="1"/>
  <c r="G175" i="25"/>
  <c r="F175" i="25" s="1"/>
  <c r="G259" i="3"/>
  <c r="F259" i="3" s="1"/>
  <c r="G91" i="11"/>
  <c r="F91" i="11" s="1"/>
  <c r="G103" i="12"/>
  <c r="F103" i="12" s="1"/>
  <c r="G199" i="13"/>
  <c r="F199" i="13" s="1"/>
  <c r="G235" i="13"/>
  <c r="F235" i="13" s="1"/>
  <c r="G19" i="14"/>
  <c r="F19" i="14" s="1"/>
  <c r="G79" i="14"/>
  <c r="F79" i="14" s="1"/>
  <c r="G199" i="16"/>
  <c r="F199" i="16" s="1"/>
  <c r="G223" i="16"/>
  <c r="F223" i="16" s="1"/>
  <c r="G235" i="16"/>
  <c r="F235" i="16" s="1"/>
  <c r="G127" i="17"/>
  <c r="F127" i="17" s="1"/>
  <c r="G115" i="20"/>
  <c r="F115" i="20" s="1"/>
  <c r="G115" i="22"/>
  <c r="F115" i="22" s="1"/>
  <c r="G127" i="22"/>
  <c r="F127" i="22" s="1"/>
  <c r="G259" i="22"/>
  <c r="F259" i="22" s="1"/>
  <c r="G55" i="23"/>
  <c r="F55" i="23" s="1"/>
  <c r="G211" i="25"/>
  <c r="F211" i="25" s="1"/>
  <c r="G31" i="26"/>
  <c r="F31" i="26" s="1"/>
  <c r="G259" i="26"/>
  <c r="F259" i="26" s="1"/>
  <c r="G163" i="27"/>
  <c r="F163" i="27" s="1"/>
  <c r="G19" i="18"/>
  <c r="F19" i="18" s="1"/>
  <c r="G43" i="21"/>
  <c r="F43" i="21" s="1"/>
  <c r="G55" i="21"/>
  <c r="F55" i="21" s="1"/>
  <c r="G91" i="21"/>
  <c r="F91" i="21" s="1"/>
  <c r="G175" i="21"/>
  <c r="F175" i="21" s="1"/>
  <c r="G67" i="24"/>
  <c r="F67" i="24" s="1"/>
  <c r="G199" i="25"/>
  <c r="F199" i="25" s="1"/>
  <c r="G151" i="27"/>
  <c r="F151" i="27" s="1"/>
  <c r="G175" i="27"/>
  <c r="F175" i="27" s="1"/>
  <c r="G67" i="3"/>
  <c r="F67" i="3" s="1"/>
  <c r="G139" i="3"/>
  <c r="F139" i="3" s="1"/>
  <c r="G139" i="18"/>
  <c r="F139" i="18" s="1"/>
  <c r="G175" i="18"/>
  <c r="F175" i="18" s="1"/>
  <c r="G139" i="19"/>
  <c r="F139" i="19" s="1"/>
  <c r="G103" i="21"/>
  <c r="F103" i="21" s="1"/>
  <c r="G151" i="21"/>
  <c r="F151" i="21" s="1"/>
  <c r="G223" i="24"/>
  <c r="F223" i="24" s="1"/>
  <c r="G31" i="25"/>
  <c r="F31" i="25" s="1"/>
  <c r="G115" i="3"/>
  <c r="F115" i="3" s="1"/>
  <c r="G19" i="11"/>
  <c r="G127" i="11"/>
  <c r="F127" i="11" s="1"/>
  <c r="G139" i="11"/>
  <c r="F139" i="11" s="1"/>
  <c r="G235" i="11"/>
  <c r="F235" i="11" s="1"/>
  <c r="G43" i="12"/>
  <c r="F43" i="12" s="1"/>
  <c r="G139" i="14"/>
  <c r="F139" i="14" s="1"/>
  <c r="G151" i="14"/>
  <c r="F151" i="14" s="1"/>
  <c r="G91" i="15"/>
  <c r="F91" i="15" s="1"/>
  <c r="G247" i="16"/>
  <c r="F247" i="16" s="1"/>
  <c r="G223" i="17"/>
  <c r="F223" i="17" s="1"/>
  <c r="G235" i="17"/>
  <c r="F235" i="17" s="1"/>
  <c r="G247" i="20"/>
  <c r="F247" i="20" s="1"/>
  <c r="G223" i="22"/>
  <c r="F223" i="22" s="1"/>
  <c r="G235" i="22"/>
  <c r="F235" i="22" s="1"/>
  <c r="G19" i="23"/>
  <c r="F19" i="23" s="1"/>
  <c r="G115" i="23"/>
  <c r="F115" i="23" s="1"/>
  <c r="G163" i="23"/>
  <c r="F163" i="23" s="1"/>
  <c r="G139" i="26"/>
  <c r="F139" i="26" s="1"/>
  <c r="F19" i="15"/>
  <c r="F19" i="3"/>
  <c r="F19" i="11"/>
  <c r="G103" i="3"/>
  <c r="F103" i="3" s="1"/>
  <c r="G115" i="11"/>
  <c r="F115" i="11" s="1"/>
  <c r="G163" i="11"/>
  <c r="F163" i="11" s="1"/>
  <c r="G127" i="12"/>
  <c r="F127" i="12" s="1"/>
  <c r="G139" i="12"/>
  <c r="F139" i="12" s="1"/>
  <c r="G103" i="13"/>
  <c r="F103" i="13" s="1"/>
  <c r="G115" i="13"/>
  <c r="F115" i="13" s="1"/>
  <c r="G91" i="14"/>
  <c r="F91" i="14" s="1"/>
  <c r="G115" i="15"/>
  <c r="F115" i="15" s="1"/>
  <c r="G127" i="15"/>
  <c r="F127" i="15" s="1"/>
  <c r="G79" i="16"/>
  <c r="G91" i="16"/>
  <c r="F91" i="16" s="1"/>
  <c r="G19" i="17"/>
  <c r="G31" i="17"/>
  <c r="F31" i="17" s="1"/>
  <c r="G55" i="17"/>
  <c r="F55" i="17" s="1"/>
  <c r="G247" i="17"/>
  <c r="F247" i="17" s="1"/>
  <c r="G259" i="17"/>
  <c r="F259" i="17" s="1"/>
  <c r="G211" i="18"/>
  <c r="F211" i="18" s="1"/>
  <c r="G223" i="18"/>
  <c r="F223" i="18" s="1"/>
  <c r="G235" i="18"/>
  <c r="F235" i="18" s="1"/>
  <c r="G151" i="19"/>
  <c r="F151" i="19" s="1"/>
  <c r="G163" i="19"/>
  <c r="F163" i="19" s="1"/>
  <c r="G175" i="19"/>
  <c r="F175" i="19" s="1"/>
  <c r="G127" i="20"/>
  <c r="F127" i="20" s="1"/>
  <c r="G151" i="20"/>
  <c r="F151" i="20" s="1"/>
  <c r="G163" i="20"/>
  <c r="F163" i="20" s="1"/>
  <c r="G139" i="21"/>
  <c r="F139" i="21" s="1"/>
  <c r="G103" i="22"/>
  <c r="F103" i="22" s="1"/>
  <c r="G67" i="23"/>
  <c r="G55" i="24"/>
  <c r="G103" i="25"/>
  <c r="F103" i="25" s="1"/>
  <c r="G115" i="25"/>
  <c r="F115" i="25" s="1"/>
  <c r="G259" i="25"/>
  <c r="F259" i="25" s="1"/>
  <c r="G55" i="26"/>
  <c r="F55" i="26" s="1"/>
  <c r="G79" i="26"/>
  <c r="F79" i="26" s="1"/>
  <c r="G91" i="26"/>
  <c r="F91" i="26" s="1"/>
  <c r="G223" i="26"/>
  <c r="F223" i="26" s="1"/>
  <c r="G19" i="27"/>
  <c r="G31" i="27"/>
  <c r="F31" i="27" s="1"/>
  <c r="G235" i="27"/>
  <c r="F235" i="27" s="1"/>
  <c r="G115" i="12"/>
  <c r="F115" i="12" s="1"/>
  <c r="G139" i="13"/>
  <c r="F139" i="13" s="1"/>
  <c r="G115" i="14"/>
  <c r="F115" i="14" s="1"/>
  <c r="G103" i="15"/>
  <c r="F103" i="15" s="1"/>
  <c r="G43" i="3"/>
  <c r="F43" i="3" s="1"/>
  <c r="G151" i="3"/>
  <c r="F151" i="3" s="1"/>
  <c r="G199" i="11"/>
  <c r="F199" i="11" s="1"/>
  <c r="G163" i="12"/>
  <c r="F163" i="12" s="1"/>
  <c r="G91" i="13"/>
  <c r="F91" i="13" s="1"/>
  <c r="G67" i="14"/>
  <c r="F67" i="14" s="1"/>
  <c r="G127" i="14"/>
  <c r="F127" i="14" s="1"/>
  <c r="G163" i="15"/>
  <c r="F163" i="15" s="1"/>
  <c r="G139" i="16"/>
  <c r="F139" i="16" s="1"/>
  <c r="G79" i="17"/>
  <c r="F79" i="17" s="1"/>
  <c r="G103" i="17"/>
  <c r="F103" i="17" s="1"/>
  <c r="G43" i="18"/>
  <c r="F43" i="18" s="1"/>
  <c r="G55" i="18"/>
  <c r="F55" i="18" s="1"/>
  <c r="G259" i="18"/>
  <c r="F259" i="18" s="1"/>
  <c r="G19" i="19"/>
  <c r="G211" i="19"/>
  <c r="F211" i="19" s="1"/>
  <c r="G235" i="19"/>
  <c r="F235" i="19" s="1"/>
  <c r="G187" i="20"/>
  <c r="F187" i="20" s="1"/>
  <c r="G211" i="20"/>
  <c r="F211" i="20" s="1"/>
  <c r="G187" i="21"/>
  <c r="F187" i="21" s="1"/>
  <c r="G163" i="22"/>
  <c r="F163" i="22" s="1"/>
  <c r="G127" i="23"/>
  <c r="F127" i="23" s="1"/>
  <c r="G139" i="23"/>
  <c r="F139" i="23" s="1"/>
  <c r="G151" i="23"/>
  <c r="F151" i="23" s="1"/>
  <c r="G115" i="24"/>
  <c r="F115" i="24" s="1"/>
  <c r="G79" i="25"/>
  <c r="G163" i="25"/>
  <c r="F163" i="25" s="1"/>
  <c r="G67" i="26"/>
  <c r="F67" i="26" s="1"/>
  <c r="G127" i="26"/>
  <c r="F127" i="26" s="1"/>
  <c r="G67" i="27"/>
  <c r="F67" i="27" s="1"/>
  <c r="G91" i="27"/>
  <c r="F91" i="27" s="1"/>
  <c r="G163" i="3"/>
  <c r="F163" i="3" s="1"/>
  <c r="G175" i="3"/>
  <c r="F175" i="3" s="1"/>
  <c r="G175" i="12"/>
  <c r="F175" i="12" s="1"/>
  <c r="G187" i="12"/>
  <c r="F187" i="12" s="1"/>
  <c r="G238" i="12"/>
  <c r="F238" i="12" s="1"/>
  <c r="G19" i="13"/>
  <c r="G151" i="13"/>
  <c r="F151" i="13" s="1"/>
  <c r="G223" i="13"/>
  <c r="F223" i="13" s="1"/>
  <c r="G247" i="13"/>
  <c r="F247" i="13" s="1"/>
  <c r="G175" i="14"/>
  <c r="F175" i="14" s="1"/>
  <c r="G187" i="14"/>
  <c r="F187" i="14" s="1"/>
  <c r="G199" i="14"/>
  <c r="F199" i="14" s="1"/>
  <c r="G127" i="16"/>
  <c r="F127" i="16" s="1"/>
  <c r="G151" i="16"/>
  <c r="F151" i="16" s="1"/>
  <c r="G67" i="18"/>
  <c r="F67" i="18" s="1"/>
  <c r="G247" i="19"/>
  <c r="F247" i="19" s="1"/>
  <c r="G199" i="21"/>
  <c r="F199" i="21" s="1"/>
  <c r="G211" i="21"/>
  <c r="F211" i="21" s="1"/>
  <c r="G175" i="22"/>
  <c r="F175" i="22" s="1"/>
  <c r="G187" i="22"/>
  <c r="F187" i="22" s="1"/>
  <c r="G127" i="24"/>
  <c r="F127" i="24" s="1"/>
  <c r="G151" i="24"/>
  <c r="F151" i="24" s="1"/>
  <c r="G103" i="27"/>
  <c r="F103" i="27" s="1"/>
  <c r="G211" i="3"/>
  <c r="F211" i="3" s="1"/>
  <c r="G223" i="3"/>
  <c r="F223" i="3" s="1"/>
  <c r="G187" i="11"/>
  <c r="F187" i="11" s="1"/>
  <c r="G250" i="12"/>
  <c r="F250" i="12" s="1"/>
  <c r="G262" i="12"/>
  <c r="F262" i="12" s="1"/>
  <c r="G151" i="15"/>
  <c r="F151" i="15" s="1"/>
  <c r="G247" i="15"/>
  <c r="F247" i="15" s="1"/>
  <c r="G259" i="15"/>
  <c r="F259" i="15" s="1"/>
  <c r="G175" i="16"/>
  <c r="F175" i="16" s="1"/>
  <c r="G187" i="16"/>
  <c r="F187" i="16" s="1"/>
  <c r="G139" i="17"/>
  <c r="F139" i="17" s="1"/>
  <c r="G151" i="17"/>
  <c r="F151" i="17" s="1"/>
  <c r="G163" i="17"/>
  <c r="F163" i="17" s="1"/>
  <c r="G91" i="18"/>
  <c r="F91" i="18" s="1"/>
  <c r="G103" i="18"/>
  <c r="F103" i="18" s="1"/>
  <c r="G55" i="19"/>
  <c r="F55" i="19" s="1"/>
  <c r="G67" i="19"/>
  <c r="F67" i="19" s="1"/>
  <c r="G79" i="19"/>
  <c r="F79" i="19" s="1"/>
  <c r="G31" i="20"/>
  <c r="F31" i="20" s="1"/>
  <c r="G43" i="20"/>
  <c r="F43" i="20" s="1"/>
  <c r="G55" i="20"/>
  <c r="F55" i="20" s="1"/>
  <c r="G259" i="20"/>
  <c r="F259" i="20" s="1"/>
  <c r="G31" i="21"/>
  <c r="G235" i="21"/>
  <c r="F235" i="21" s="1"/>
  <c r="G19" i="22"/>
  <c r="G31" i="22"/>
  <c r="F31" i="22" s="1"/>
  <c r="G211" i="22"/>
  <c r="F211" i="22" s="1"/>
  <c r="G187" i="23"/>
  <c r="F187" i="23" s="1"/>
  <c r="G211" i="23"/>
  <c r="F211" i="23" s="1"/>
  <c r="G235" i="23"/>
  <c r="F235" i="23" s="1"/>
  <c r="G175" i="24"/>
  <c r="F175" i="24" s="1"/>
  <c r="G151" i="25"/>
  <c r="F151" i="25" s="1"/>
  <c r="G223" i="25"/>
  <c r="F223" i="25" s="1"/>
  <c r="G235" i="25"/>
  <c r="F235" i="25" s="1"/>
  <c r="G115" i="26"/>
  <c r="F115" i="26" s="1"/>
  <c r="G175" i="26"/>
  <c r="F175" i="26" s="1"/>
  <c r="G199" i="26"/>
  <c r="F199" i="26" s="1"/>
  <c r="G127" i="27"/>
  <c r="F127" i="27" s="1"/>
  <c r="G139" i="27"/>
  <c r="F139" i="27" s="1"/>
  <c r="G266" i="12" l="1"/>
  <c r="G263" i="22"/>
  <c r="F19" i="22"/>
  <c r="F19" i="19"/>
  <c r="G263" i="19"/>
  <c r="G263" i="20"/>
  <c r="F266" i="12"/>
  <c r="H6" i="12"/>
  <c r="F12" i="1"/>
  <c r="E12" i="1" s="1"/>
  <c r="G263" i="3"/>
  <c r="F79" i="25"/>
  <c r="G263" i="25"/>
  <c r="G263" i="18"/>
  <c r="F79" i="16"/>
  <c r="G263" i="16"/>
  <c r="G263" i="11"/>
  <c r="F19" i="27"/>
  <c r="G263" i="27"/>
  <c r="F55" i="24"/>
  <c r="G263" i="24"/>
  <c r="G263" i="15"/>
  <c r="G263" i="21"/>
  <c r="F31" i="21"/>
  <c r="F19" i="13"/>
  <c r="G263" i="13"/>
  <c r="G263" i="14"/>
  <c r="F67" i="23"/>
  <c r="G263" i="23"/>
  <c r="G263" i="17"/>
  <c r="F19" i="17"/>
  <c r="G263" i="26"/>
  <c r="H6" i="13" l="1"/>
  <c r="F263" i="13"/>
  <c r="F13" i="1"/>
  <c r="E13" i="1" s="1"/>
  <c r="F26" i="1"/>
  <c r="E26" i="1" s="1"/>
  <c r="F263" i="26"/>
  <c r="F21" i="1"/>
  <c r="E21" i="1" s="1"/>
  <c r="F263" i="21"/>
  <c r="F20" i="1"/>
  <c r="E20" i="1" s="1"/>
  <c r="F263" i="20"/>
  <c r="F11" i="1"/>
  <c r="E11" i="1" s="1"/>
  <c r="H6" i="11"/>
  <c r="F263" i="11"/>
  <c r="F263" i="17"/>
  <c r="F17" i="1"/>
  <c r="E17" i="1" s="1"/>
  <c r="F263" i="18"/>
  <c r="F18" i="1"/>
  <c r="E18" i="1" s="1"/>
  <c r="F19" i="1"/>
  <c r="E19" i="1" s="1"/>
  <c r="F263" i="19"/>
  <c r="F263" i="16"/>
  <c r="F16" i="1"/>
  <c r="E16" i="1" s="1"/>
  <c r="F263" i="23"/>
  <c r="F23" i="1"/>
  <c r="E23" i="1" s="1"/>
  <c r="F24" i="1"/>
  <c r="E24" i="1" s="1"/>
  <c r="F263" i="24"/>
  <c r="F263" i="25"/>
  <c r="F25" i="1"/>
  <c r="E25" i="1" s="1"/>
  <c r="F263" i="15"/>
  <c r="H6" i="15"/>
  <c r="F15" i="1"/>
  <c r="E15" i="1" s="1"/>
  <c r="H6" i="14"/>
  <c r="F14" i="1"/>
  <c r="E14" i="1" s="1"/>
  <c r="F263" i="14"/>
  <c r="F263" i="27"/>
  <c r="F27" i="1"/>
  <c r="E27" i="1" s="1"/>
  <c r="H6" i="3"/>
  <c r="F263" i="3"/>
  <c r="F10" i="1"/>
  <c r="F22" i="1"/>
  <c r="E22" i="1" s="1"/>
  <c r="F263" i="22"/>
  <c r="E10" i="1" l="1"/>
  <c r="F29" i="1"/>
  <c r="F32" i="1" l="1"/>
  <c r="F33" i="1"/>
  <c r="F37" i="1" s="1"/>
  <c r="F34" i="1"/>
  <c r="F31" i="1"/>
  <c r="F36" i="1"/>
  <c r="F35" i="1"/>
  <c r="F40" i="1" l="1"/>
  <c r="F38" i="1"/>
  <c r="F41" i="1" s="1"/>
  <c r="F39" i="1"/>
  <c r="F44" i="1" l="1"/>
  <c r="F42" i="1"/>
  <c r="F43" i="1"/>
  <c r="F46" i="1" l="1"/>
  <c r="F45" i="1"/>
  <c r="F47" i="1" l="1"/>
  <c r="F48" i="1" s="1"/>
</calcChain>
</file>

<file path=xl/sharedStrings.xml><?xml version="1.0" encoding="utf-8"?>
<sst xmlns="http://schemas.openxmlformats.org/spreadsheetml/2006/main" count="13640" uniqueCount="276">
  <si>
    <t>Date:</t>
  </si>
  <si>
    <t>Reviewed By:</t>
  </si>
  <si>
    <t>Total</t>
  </si>
  <si>
    <t>Item No.</t>
  </si>
  <si>
    <t>Description</t>
  </si>
  <si>
    <t>Unit</t>
  </si>
  <si>
    <t>Cost/Unit</t>
  </si>
  <si>
    <t>Estimate By:</t>
  </si>
  <si>
    <t>Total Direct Construction Costs</t>
  </si>
  <si>
    <t>Subtotal NET Construction Cost</t>
  </si>
  <si>
    <t>Estimated NET Construction Cost</t>
  </si>
  <si>
    <t>Quantity</t>
  </si>
  <si>
    <t>Subtotal Direct Construction Costs</t>
  </si>
  <si>
    <t>Total Estimated NET Cost of Construction</t>
  </si>
  <si>
    <t xml:space="preserve">PMIS: </t>
  </si>
  <si>
    <t>Park:</t>
  </si>
  <si>
    <t>Project:</t>
  </si>
  <si>
    <t xml:space="preserve"> </t>
  </si>
  <si>
    <t>Total Cost</t>
  </si>
  <si>
    <t>Uniformat II WBS Code</t>
  </si>
  <si>
    <t xml:space="preserve">Summary Item </t>
  </si>
  <si>
    <t xml:space="preserve">Total Cost: </t>
  </si>
  <si>
    <t>Remarks</t>
  </si>
  <si>
    <t xml:space="preserve">Summary Item 2 </t>
  </si>
  <si>
    <t>Summary Item 1</t>
  </si>
  <si>
    <t>Months</t>
  </si>
  <si>
    <t>Published Location Factor</t>
  </si>
  <si>
    <t>Federal Wage Rate Factor</t>
  </si>
  <si>
    <t>Design Contingency</t>
  </si>
  <si>
    <t xml:space="preserve">Standard General Conditions </t>
  </si>
  <si>
    <t>Historic Preservation Factor</t>
  </si>
  <si>
    <t>Design Contingency:</t>
  </si>
  <si>
    <t xml:space="preserve">Bonds and Permits: </t>
  </si>
  <si>
    <t>Remoteness Factor:</t>
  </si>
  <si>
    <t xml:space="preserve">Location Factor:  </t>
  </si>
  <si>
    <t xml:space="preserve">Historic Preservation Factor:  </t>
  </si>
  <si>
    <t xml:space="preserve">Contractor Overhead:  </t>
  </si>
  <si>
    <t xml:space="preserve">Contractor Profit: </t>
  </si>
  <si>
    <t xml:space="preserve">Contracting Method Adjustment:  </t>
  </si>
  <si>
    <t>Estimate Date:</t>
  </si>
  <si>
    <t xml:space="preserve">Prepared By: </t>
  </si>
  <si>
    <t>Bonds &amp; Permits</t>
  </si>
  <si>
    <r>
      <t xml:space="preserve">Standard. General Conditions: </t>
    </r>
    <r>
      <rPr>
        <sz val="11"/>
        <rFont val="Arial"/>
        <family val="2"/>
      </rPr>
      <t/>
    </r>
  </si>
  <si>
    <t>Annual Inflation Escalation Factor:</t>
  </si>
  <si>
    <r>
      <t xml:space="preserve">Park: </t>
    </r>
    <r>
      <rPr>
        <sz val="10"/>
        <rFont val="Arial"/>
        <family val="2"/>
      </rPr>
      <t xml:space="preserve"> </t>
    </r>
  </si>
  <si>
    <t>PROJECT INFORMATION</t>
  </si>
  <si>
    <t xml:space="preserve">Government General Conditions: </t>
  </si>
  <si>
    <r>
      <t>Inflation Escalation</t>
    </r>
    <r>
      <rPr>
        <sz val="10"/>
        <rFont val="Arial"/>
        <family val="2"/>
      </rPr>
      <t/>
    </r>
  </si>
  <si>
    <r>
      <t xml:space="preserve">Remoteness Factor </t>
    </r>
    <r>
      <rPr>
        <sz val="10"/>
        <rFont val="Arial"/>
        <family val="2"/>
      </rPr>
      <t/>
    </r>
  </si>
  <si>
    <t xml:space="preserve">Overhead </t>
  </si>
  <si>
    <t>Profit</t>
  </si>
  <si>
    <t>Phone:</t>
  </si>
  <si>
    <t xml:space="preserve">State &amp; Local Taxes:  </t>
  </si>
  <si>
    <t>ESTIMATE ASSUMPTIONS:</t>
  </si>
  <si>
    <t>SOURCE OF COST DATA:</t>
  </si>
  <si>
    <t>BACKGROUND SUPPORTING MATERIAL (Scope of Work):</t>
  </si>
  <si>
    <t>DESCRIPTION OF MARK-UP &amp; ADD-ONS:</t>
  </si>
  <si>
    <t>MAJOR CHANGES FROM PREVIOUS ESTIMATE:</t>
  </si>
  <si>
    <t>OTHER COMMENTS:</t>
  </si>
  <si>
    <t>Time Until Project Midpoint (Months)</t>
  </si>
  <si>
    <r>
      <t>Government General Conditions</t>
    </r>
    <r>
      <rPr>
        <sz val="9"/>
        <rFont val="Arial"/>
        <family val="2"/>
      </rPr>
      <t xml:space="preserve"> </t>
    </r>
  </si>
  <si>
    <r>
      <t>Contracting Method Adjustment</t>
    </r>
    <r>
      <rPr>
        <sz val="9"/>
        <rFont val="Arial"/>
        <family val="2"/>
      </rPr>
      <t xml:space="preserve"> </t>
    </r>
  </si>
  <si>
    <t>Asset / Project Element 7</t>
  </si>
  <si>
    <t>Asset / Project Element 8</t>
  </si>
  <si>
    <t>Asset / Project Element 9</t>
  </si>
  <si>
    <t>Asset / Project Element 10</t>
  </si>
  <si>
    <t>Asset / Project Element 11</t>
  </si>
  <si>
    <t>Asset / Project Element 12</t>
  </si>
  <si>
    <t>Not Used</t>
  </si>
  <si>
    <t>A10</t>
  </si>
  <si>
    <t>FOUNDATIONS</t>
  </si>
  <si>
    <t>A20</t>
  </si>
  <si>
    <t>BASEMENT CONSTRUCTION</t>
  </si>
  <si>
    <t>B10</t>
  </si>
  <si>
    <t>SUPERSTRUCTURE</t>
  </si>
  <si>
    <t>B20</t>
  </si>
  <si>
    <t>EXTERIOR CLOSURE</t>
  </si>
  <si>
    <t>B30</t>
  </si>
  <si>
    <t>ROOFING</t>
  </si>
  <si>
    <t>SUBTOTAL ROOFING</t>
  </si>
  <si>
    <t>SUBTOTAL EXTERIOR CLOSURE</t>
  </si>
  <si>
    <t>SUBTOTAL SUPESTRUCTURE</t>
  </si>
  <si>
    <t>SUBTOTAL BASEMENT CONSTRUCTION</t>
  </si>
  <si>
    <t>SUBTOTAL FOUNDATIONS</t>
  </si>
  <si>
    <t>C10</t>
  </si>
  <si>
    <t>INTERIOR CONSTRUCTION</t>
  </si>
  <si>
    <t>C20</t>
  </si>
  <si>
    <t>STAIRCASES</t>
  </si>
  <si>
    <t>SUBTOTAL INTERIOR CONSTRUCTION</t>
  </si>
  <si>
    <t>SUBTOTAL STAIRCASES</t>
  </si>
  <si>
    <t>C30</t>
  </si>
  <si>
    <t>INTERIOR FINISHES</t>
  </si>
  <si>
    <t>SUBTOTAL INTERIOR FINISHES</t>
  </si>
  <si>
    <t>D10</t>
  </si>
  <si>
    <t>CONVEYING SYSTEMS</t>
  </si>
  <si>
    <t>D20</t>
  </si>
  <si>
    <t>PLUMBING</t>
  </si>
  <si>
    <t>D30</t>
  </si>
  <si>
    <t>HAVC</t>
  </si>
  <si>
    <t>D50</t>
  </si>
  <si>
    <t>ELECTRICAL</t>
  </si>
  <si>
    <t>SUBTOTAL CONVEYING SYSTEMS</t>
  </si>
  <si>
    <t>SUBTOTAL PLUMBING</t>
  </si>
  <si>
    <t>SUBTOTAL HVAC</t>
  </si>
  <si>
    <t>SUBTOTAL ELECTRICAL</t>
  </si>
  <si>
    <t>E10</t>
  </si>
  <si>
    <t>EQUIPMENT</t>
  </si>
  <si>
    <t>E20</t>
  </si>
  <si>
    <t>FURNISHINGS</t>
  </si>
  <si>
    <t>F10</t>
  </si>
  <si>
    <t>SPECIAL CONSTRUCTION</t>
  </si>
  <si>
    <t>F20</t>
  </si>
  <si>
    <t>SELECTIVE BUILDING DEMOLITION</t>
  </si>
  <si>
    <t>G10</t>
  </si>
  <si>
    <t>SITE PREPARATION</t>
  </si>
  <si>
    <t>SUBTOTAL EQUIPMENT</t>
  </si>
  <si>
    <t>SUBTOTAL FURNISHINGS</t>
  </si>
  <si>
    <t>SUBTOTAL SELECTIVE BUILDING DEMOLITION</t>
  </si>
  <si>
    <t>SUBTOTAL SITE PREPARATION</t>
  </si>
  <si>
    <t>G20</t>
  </si>
  <si>
    <t>SITE IMPROVEMENTS</t>
  </si>
  <si>
    <t>G30</t>
  </si>
  <si>
    <t>SITE CIVIL/MECHANICAL UTILITIES</t>
  </si>
  <si>
    <t>G 40</t>
  </si>
  <si>
    <t>SITE ELECTRICAL UTILITIES</t>
  </si>
  <si>
    <t>G50</t>
  </si>
  <si>
    <t>OTHER SITE CONSTRUCTION</t>
  </si>
  <si>
    <t>SUBTOTAL OTHER SITE CONSTRUCTION</t>
  </si>
  <si>
    <t>SUBTOTAL SITE ELECTRICAL UTILITIES</t>
  </si>
  <si>
    <t>SUBTOTAL SITE CIVIL/MECHANICAL UTILITES</t>
  </si>
  <si>
    <t>SUBTOTAL SITE IMPROVEMENTS</t>
  </si>
  <si>
    <t xml:space="preserve">TOTAL COST - </t>
  </si>
  <si>
    <t>VALUE</t>
  </si>
  <si>
    <t>SUBTOTAL SPECIAL CONSTRUCTION</t>
  </si>
  <si>
    <t>Company:</t>
  </si>
  <si>
    <t>Address:</t>
  </si>
  <si>
    <t>City, State Zip:</t>
  </si>
  <si>
    <t>LS</t>
  </si>
  <si>
    <t>Reviewer</t>
  </si>
  <si>
    <t>Review Date</t>
  </si>
  <si>
    <t xml:space="preserve"> Note: Normally zero - see footnote.</t>
  </si>
  <si>
    <t>Direct Cost Subtotal without GFP</t>
  </si>
  <si>
    <r>
      <rPr>
        <sz val="12"/>
        <color indexed="10"/>
        <rFont val="Arial"/>
        <family val="2"/>
      </rPr>
      <t>*</t>
    </r>
    <r>
      <rPr>
        <sz val="12"/>
        <rFont val="Arial"/>
        <family val="2"/>
      </rPr>
      <t xml:space="preserve"> </t>
    </r>
    <r>
      <rPr>
        <sz val="10"/>
        <rFont val="Arial"/>
        <family val="2"/>
      </rPr>
      <t>GFP costs are only used when the Government pre-purchases items, or provides other materials out of Government inventory, to be installed by contractor.  Adjustments and Markup on GFP only include Inflation Escalation;  No other adjustment factors or O&amp;P markup have been applied.</t>
    </r>
  </si>
  <si>
    <r>
      <t xml:space="preserve">Value of Government Furnished Property (GFP) Included in Direct Cost </t>
    </r>
    <r>
      <rPr>
        <b/>
        <sz val="8"/>
        <color indexed="10"/>
        <rFont val="Arial"/>
        <family val="2"/>
      </rPr>
      <t>(see footnote)</t>
    </r>
    <r>
      <rPr>
        <b/>
        <sz val="12"/>
        <color indexed="10"/>
        <rFont val="Arial"/>
        <family val="2"/>
      </rPr>
      <t>*</t>
    </r>
  </si>
  <si>
    <t>Level 3 Code</t>
  </si>
  <si>
    <r>
      <t xml:space="preserve">Park Alpha: </t>
    </r>
    <r>
      <rPr>
        <sz val="10"/>
        <rFont val="Arial"/>
        <family val="2"/>
      </rPr>
      <t xml:space="preserve"> </t>
    </r>
  </si>
  <si>
    <t xml:space="preserve">PMIS Number: </t>
  </si>
  <si>
    <t>Park Alpha:</t>
  </si>
  <si>
    <t xml:space="preserve">Estimate By: </t>
  </si>
  <si>
    <t xml:space="preserve">Date: </t>
  </si>
  <si>
    <t xml:space="preserve">Reviewed By: </t>
  </si>
  <si>
    <t>Alpha:</t>
  </si>
  <si>
    <t xml:space="preserve">Federal Wage Rate Factor: </t>
  </si>
  <si>
    <t>unlock</t>
  </si>
  <si>
    <t>Oso Comida Trailhead Improvements</t>
  </si>
  <si>
    <t>Bear Arbor NRA</t>
  </si>
  <si>
    <t>BEAR</t>
  </si>
  <si>
    <t>NPS Bear Arbor NRA</t>
  </si>
  <si>
    <t>123 Bruin Meadows Rd.</t>
  </si>
  <si>
    <t>(555) 123-4567</t>
  </si>
  <si>
    <t>Majority of cost are based on RS Means 2010 Facilities Construction Cost Data, 25th Annual Edition.     Parking lot costs are based on actual, in-park FHWA road project on Bruin Meadows road adjacent to site - adjusted down by -23% to remove remoteness &amp; location factors.     Precast vault toilet assembly material price is based on 2010 GSA annual contract.</t>
  </si>
  <si>
    <t>Closest RS Means market Center is Redding CA;  CCI=106.3</t>
  </si>
  <si>
    <t>Site is 130 miles from published commercial center. Good state highway access  to site. Minor traffic impacts.</t>
  </si>
  <si>
    <t>Compared local county Davis-Bacon wage rates to location adjusted RS Means wages for the trades anticipated.</t>
  </si>
  <si>
    <t>Relatively simple heavy/civil construction project with few it any additional trades.  Job-site indirect costs should be minimal.</t>
  </si>
  <si>
    <t>Higher than normal; Includes impacts associated with shuttling crews and maintaining public access to existing trail.</t>
  </si>
  <si>
    <t>Project is adjacent to a historical bridge and several cultural sites that will require protection/modification to plan.</t>
  </si>
  <si>
    <t>Normal mid-range for Small to medium sized Heavy/Civil contractor in this area</t>
  </si>
  <si>
    <t>Economic downturn is easing and we anticipate modest increase in contractor profit by 2013 project date</t>
  </si>
  <si>
    <t>Standard to high range for low volume but established Heavy/Civil contractors</t>
  </si>
  <si>
    <t>Preliminary indications are that negotiated sole-source SBA Section 8a or SDV procurement will be utilized.</t>
  </si>
  <si>
    <t>Anticipate easing of economic downturn will trigger mild inflation</t>
  </si>
  <si>
    <t>RS Means data date of January 2010 until August 2013.</t>
  </si>
  <si>
    <t>Remove existting pit toilets</t>
  </si>
  <si>
    <t>Construct new 4-stall vault toilet facility</t>
  </si>
  <si>
    <t>Construct 50 space paved parking lot</t>
  </si>
  <si>
    <t>Rehabilitate existing 5-table picnic area</t>
  </si>
  <si>
    <t>Remove &amp; Reclaim existing parking and trails</t>
  </si>
  <si>
    <t>F2020</t>
  </si>
  <si>
    <t>Pump &amp; Flush existing pits</t>
  </si>
  <si>
    <t>Day</t>
  </si>
  <si>
    <t>Demo structures- haul to dump; Means Crew B-30</t>
  </si>
  <si>
    <t>F2010</t>
  </si>
  <si>
    <t>Dump Fees</t>
  </si>
  <si>
    <t>EA</t>
  </si>
  <si>
    <t>G1030</t>
  </si>
  <si>
    <t>CY</t>
  </si>
  <si>
    <t>A2010</t>
  </si>
  <si>
    <t>A2020</t>
  </si>
  <si>
    <t>Purchase Precast Vault &amp; Structure</t>
  </si>
  <si>
    <t>Set Precast Vault  RSM-Crew A3I</t>
  </si>
  <si>
    <t>Set Precast Vault - Additional Labor</t>
  </si>
  <si>
    <t>Mday</t>
  </si>
  <si>
    <t>Excavate for Vault - sidecast</t>
  </si>
  <si>
    <t>Backfill &amp; hand compact pits w/ soil from new vault</t>
  </si>
  <si>
    <t>A1020</t>
  </si>
  <si>
    <t>Furnish &amp; Install 12" Crushed Aggregate Base</t>
  </si>
  <si>
    <t>SY</t>
  </si>
  <si>
    <t>A1030</t>
  </si>
  <si>
    <t>Fine grade vault subgrade</t>
  </si>
  <si>
    <t>SF</t>
  </si>
  <si>
    <t>Backfill  &amp; Compact Vault</t>
  </si>
  <si>
    <t>Remove excess soil from site.</t>
  </si>
  <si>
    <t>B1020</t>
  </si>
  <si>
    <t>Erect Superstructure RSM Crew A3i</t>
  </si>
  <si>
    <t>Additional Labor</t>
  </si>
  <si>
    <t>B2020</t>
  </si>
  <si>
    <t>B2010</t>
  </si>
  <si>
    <t>Caulking &amp; Waterproofing</t>
  </si>
  <si>
    <t>Allow</t>
  </si>
  <si>
    <t>Hang and  adjust pre-furnished doors</t>
  </si>
  <si>
    <t>B20XX</t>
  </si>
  <si>
    <t>Touch-up &amp; patch Precast structure</t>
  </si>
  <si>
    <t>D2010</t>
  </si>
  <si>
    <t>Install and adjust interior fixtures</t>
  </si>
  <si>
    <t>Clean up &amp; Fine grade around vault toilets</t>
  </si>
  <si>
    <t>Erosion Control</t>
  </si>
  <si>
    <t>G2030</t>
  </si>
  <si>
    <t>Concrete flatwork</t>
  </si>
  <si>
    <t>Clear &amp; Grub Parking Area</t>
  </si>
  <si>
    <t>G1010</t>
  </si>
  <si>
    <t>Selective Tree Removal</t>
  </si>
  <si>
    <t>Onsite-Cut to Fill</t>
  </si>
  <si>
    <t>G1020</t>
  </si>
  <si>
    <t>Misc. site demolition</t>
  </si>
  <si>
    <t>G2020</t>
  </si>
  <si>
    <t>Subgrade Prep Parking Lot</t>
  </si>
  <si>
    <t>Furnish &amp; Install 6" Roadbase</t>
  </si>
  <si>
    <t>Furnish &amp; Install 3" Asphalt Paving</t>
  </si>
  <si>
    <t>Base and Paving costs are based on 2010 highway construction project adjacent to site FHWA prices reduced 23% to localize for later mark-up by location, wage &amp; remoteness factors</t>
  </si>
  <si>
    <t>Striping</t>
  </si>
  <si>
    <t>Spaces</t>
  </si>
  <si>
    <t>Accessible spaces</t>
  </si>
  <si>
    <t>Sign Allowance</t>
  </si>
  <si>
    <t>Curb &amp; Gutter</t>
  </si>
  <si>
    <t>LF</t>
  </si>
  <si>
    <t>Pedestrian Sidewalks</t>
  </si>
  <si>
    <t>Handicap Ramps</t>
  </si>
  <si>
    <t>G2040</t>
  </si>
  <si>
    <t>Misc Site Furnishings</t>
  </si>
  <si>
    <t>G2050</t>
  </si>
  <si>
    <t>Landscape Improvements</t>
  </si>
  <si>
    <t>G3030</t>
  </si>
  <si>
    <t>Parking Lot Drainage Improvements</t>
  </si>
  <si>
    <t>BBB</t>
  </si>
  <si>
    <t>No grading or drainage plans available.  Prices and qunatities are conceptual place holders only..</t>
  </si>
  <si>
    <t>Remove Existing Picnic Tables &amp; Grills</t>
  </si>
  <si>
    <t>Misc. Site Clearing</t>
  </si>
  <si>
    <t>Fine Grade &amp; Compact Subgrades</t>
  </si>
  <si>
    <t>Furnish &amp; Install Decomposed Granite DG</t>
  </si>
  <si>
    <t>Tons</t>
  </si>
  <si>
    <t>Mix, spread, finegrade &amp; compact  organic binder</t>
  </si>
  <si>
    <t>Reinstall Site Furninshings</t>
  </si>
  <si>
    <t>Misc. Landscape repairs &amp; improvements</t>
  </si>
  <si>
    <t>HVAC</t>
  </si>
  <si>
    <t xml:space="preserve">Hand Grade Trail </t>
  </si>
  <si>
    <t>Hand Clear New Trail Allignment</t>
  </si>
  <si>
    <t>Install 3 rail fence</t>
  </si>
  <si>
    <t>Scarify existing dirt parking lot</t>
  </si>
  <si>
    <t>Scarify Existing Trail 500' x 3'</t>
  </si>
  <si>
    <t>Soil amenders</t>
  </si>
  <si>
    <t>Place Barrier Rocks</t>
  </si>
  <si>
    <t xml:space="preserve">Install native shrubs </t>
  </si>
  <si>
    <t>Install Selective Trees</t>
  </si>
  <si>
    <t>Construct new trail connection with fence</t>
  </si>
  <si>
    <t>XXXXXX</t>
  </si>
  <si>
    <t>Formula Modified &gt;&gt;&gt;</t>
  </si>
  <si>
    <r>
      <t xml:space="preserve">State &amp; Local Taxes - </t>
    </r>
    <r>
      <rPr>
        <b/>
        <sz val="9"/>
        <color indexed="10"/>
        <rFont val="Arial"/>
        <family val="2"/>
      </rPr>
      <t>on 40% of Direct Cost</t>
    </r>
  </si>
  <si>
    <t>YtB</t>
  </si>
  <si>
    <t>Previous PMIS estimate did not include trail hardening or channelizing fence.</t>
  </si>
  <si>
    <t>Field Recon meeting with park Supt. and FM Staff. Marked-up 0verlay Sketch on 1962 plans of current improvements.  Letter from congress requesting R&amp;R of existing trailhead. Public Scoping Meeting minutes and sketches developed during informal design brainstorming sessions with park Supt., FM Chief and RMS staff. ---  Estimate is based on replacing existing pit toilets with new precast vault toilets,.  Excising social trails will be obliterated after new walk connections and channelizing fence is installed.  Revegetation of trails will be by park volunteers, YCC etc.  50 new paved parking spaces will be provided with four accessible spaces (2 van).  A treated soil hard surfaced accessible trail connection will be constructed for the first 550 feet of trail to the Bruin Meadows overlook.</t>
  </si>
  <si>
    <t>Estimate assumes that all improvements will be constructed as a singe project during one construction season.  East half of existing dirt parking area and trailhead will remain in operation until new paved lot and walk connections are completed. 2nd half of existing lot will be available for contractor lay down/equipment area, but contractor's labor force must park at maintenance yard 5 miles away and be shuttled into site.  Shuttle costs and additional portable toilet cost impacts are included in Government Special Conditions.</t>
  </si>
  <si>
    <r>
      <t xml:space="preserve">6% State Sales Tax plus 2.25% county and regional transportation district taxes.  </t>
    </r>
    <r>
      <rPr>
        <b/>
        <sz val="9"/>
        <color indexed="12"/>
        <rFont val="Arial"/>
        <family val="2"/>
      </rPr>
      <t>See Comment Below</t>
    </r>
  </si>
  <si>
    <t>Grizzly Hollow,  CA 96023</t>
  </si>
  <si>
    <t xml:space="preserve">Preliminary Design (PD) documents are available.  Relatively simple scope but not completely defined warrants a 30% contingency.  </t>
  </si>
  <si>
    <r>
      <t xml:space="preserve">Considerable discussions regarding the need for a wet comfort station needed to resolve a potential increase in scope.  </t>
    </r>
    <r>
      <rPr>
        <b/>
        <sz val="10"/>
        <color indexed="12"/>
        <rFont val="Arial"/>
        <family val="2"/>
      </rPr>
      <t xml:space="preserve">Sales and use tax only applied to materials, assumed to be 40% of direct cost a this estimate stage.  </t>
    </r>
    <r>
      <rPr>
        <b/>
        <sz val="10"/>
        <color indexed="10"/>
        <rFont val="Arial"/>
        <family val="2"/>
      </rPr>
      <t>Discussions have been underway regarding changing facility to a full wet comfort station if additional funding can be secured.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</si>
</sst>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quot;$&quot;#,##0"/>
    <numFmt numFmtId="166" formatCode="mm/dd/yy;@"/>
    <numFmt numFmtId="167" formatCode="0.0%"/>
    <numFmt numFmtId="168" formatCode="_(* #,##0_);_(* \(#,##0\);_(* &quot;-&quot;??_);_(@_)"/>
  </numFmts>
  <fonts count="28" x14ac:knownFonts="1">
    <font>
      <sz val="10"/>
      <name val="Arial"/>
    </font>
    <font>
      <sz val="10"/>
      <name val="Arial"/>
      <family val="2"/>
    </font>
    <font>
      <b/>
      <sz val="10"/>
      <name val="Arial"/>
      <family val="2"/>
    </font>
    <font>
      <sz val="10"/>
      <name val="Arial"/>
      <family val="2"/>
    </font>
    <font>
      <b/>
      <sz val="10"/>
      <name val="Arial"/>
      <family val="2"/>
    </font>
    <font>
      <b/>
      <sz val="12"/>
      <name val="Arial"/>
      <family val="2"/>
    </font>
    <font>
      <sz val="8"/>
      <name val="Arial"/>
      <family val="2"/>
    </font>
    <font>
      <sz val="11"/>
      <name val="Arial"/>
      <family val="2"/>
    </font>
    <font>
      <sz val="9"/>
      <name val="Arial"/>
      <family val="2"/>
    </font>
    <font>
      <b/>
      <sz val="9"/>
      <name val="Arial"/>
      <family val="2"/>
    </font>
    <font>
      <b/>
      <sz val="11"/>
      <name val="Arial"/>
      <family val="2"/>
    </font>
    <font>
      <sz val="9"/>
      <color indexed="12"/>
      <name val="Arial"/>
      <family val="2"/>
    </font>
    <font>
      <b/>
      <sz val="9"/>
      <color indexed="10"/>
      <name val="Arial"/>
      <family val="2"/>
    </font>
    <font>
      <b/>
      <sz val="8"/>
      <color indexed="10"/>
      <name val="Arial"/>
      <family val="2"/>
    </font>
    <font>
      <sz val="12"/>
      <name val="Arial"/>
      <family val="2"/>
    </font>
    <font>
      <sz val="12"/>
      <color indexed="10"/>
      <name val="Arial"/>
      <family val="2"/>
    </font>
    <font>
      <b/>
      <sz val="12"/>
      <color indexed="10"/>
      <name val="Arial"/>
      <family val="2"/>
    </font>
    <font>
      <b/>
      <sz val="9"/>
      <color indexed="12"/>
      <name val="Arial"/>
      <family val="2"/>
    </font>
    <font>
      <b/>
      <u/>
      <sz val="11"/>
      <color indexed="12"/>
      <name val="Arial"/>
      <family val="2"/>
    </font>
    <font>
      <b/>
      <u/>
      <sz val="10"/>
      <color indexed="12"/>
      <name val="Arial"/>
      <family val="2"/>
    </font>
    <font>
      <b/>
      <sz val="10"/>
      <color indexed="12"/>
      <name val="Arial"/>
      <family val="2"/>
    </font>
    <font>
      <b/>
      <sz val="10"/>
      <color indexed="10"/>
      <name val="Arial"/>
      <family val="2"/>
    </font>
    <font>
      <b/>
      <sz val="9"/>
      <color rgb="FF0000FF"/>
      <name val="Arial"/>
      <family val="2"/>
    </font>
    <font>
      <sz val="9"/>
      <color rgb="FF0000FF"/>
      <name val="Arial"/>
      <family val="2"/>
    </font>
    <font>
      <b/>
      <sz val="10"/>
      <color rgb="FF0000FF"/>
      <name val="Arial"/>
      <family val="2"/>
    </font>
    <font>
      <sz val="10"/>
      <color rgb="FF0000FF"/>
      <name val="Arial"/>
      <family val="2"/>
    </font>
    <font>
      <sz val="8"/>
      <color rgb="FF0000FF"/>
      <name val="Arial"/>
      <family val="2"/>
    </font>
    <font>
      <b/>
      <sz val="9"/>
      <color rgb="FFFF0000"/>
      <name val="Arial"/>
      <family val="2"/>
    </font>
  </fonts>
  <fills count="11">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rgb="FFCCFFFF"/>
        <bgColor indexed="64"/>
      </patternFill>
    </fill>
    <fill>
      <patternFill patternType="solid">
        <fgColor rgb="FF99CCFF"/>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double">
        <color indexed="64"/>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ck">
        <color indexed="64"/>
      </right>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thick">
        <color indexed="64"/>
      </right>
      <top style="hair">
        <color indexed="64"/>
      </top>
      <bottom style="double">
        <color indexed="64"/>
      </bottom>
      <diagonal/>
    </border>
    <border>
      <left style="thick">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thick">
        <color indexed="64"/>
      </right>
      <top style="double">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double">
        <color indexed="64"/>
      </left>
      <right style="thick">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ck">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ck">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ck">
        <color indexed="64"/>
      </top>
      <bottom style="double">
        <color indexed="64"/>
      </bottom>
      <diagonal/>
    </border>
    <border>
      <left style="double">
        <color indexed="64"/>
      </left>
      <right style="medium">
        <color indexed="64"/>
      </right>
      <top style="thick">
        <color indexed="64"/>
      </top>
      <bottom style="double">
        <color indexed="64"/>
      </bottom>
      <diagonal/>
    </border>
    <border>
      <left style="medium">
        <color indexed="64"/>
      </left>
      <right style="thick">
        <color indexed="64"/>
      </right>
      <top style="thick">
        <color indexed="64"/>
      </top>
      <bottom style="double">
        <color indexed="64"/>
      </bottom>
      <diagonal/>
    </border>
    <border>
      <left style="thick">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medium">
        <color indexed="64"/>
      </bottom>
      <diagonal/>
    </border>
    <border>
      <left style="medium">
        <color indexed="64"/>
      </left>
      <right/>
      <top style="thick">
        <color indexed="64"/>
      </top>
      <bottom style="double">
        <color indexed="64"/>
      </bottom>
      <diagonal/>
    </border>
    <border>
      <left style="medium">
        <color indexed="64"/>
      </left>
      <right/>
      <top style="medium">
        <color indexed="64"/>
      </top>
      <bottom style="thick">
        <color indexed="64"/>
      </bottom>
      <diagonal/>
    </border>
    <border>
      <left/>
      <right/>
      <top style="medium">
        <color indexed="64"/>
      </top>
      <bottom style="double">
        <color indexed="64"/>
      </bottom>
      <diagonal/>
    </border>
    <border>
      <left/>
      <right/>
      <top style="double">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bottom style="medium">
        <color indexed="64"/>
      </bottom>
      <diagonal/>
    </border>
    <border>
      <left/>
      <right/>
      <top style="thick">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ck">
        <color indexed="64"/>
      </top>
      <bottom style="double">
        <color indexed="64"/>
      </bottom>
      <diagonal/>
    </border>
    <border>
      <left style="medium">
        <color indexed="64"/>
      </left>
      <right style="medium">
        <color indexed="64"/>
      </right>
      <top style="medium">
        <color indexed="64"/>
      </top>
      <bottom style="thick">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double">
        <color indexed="64"/>
      </left>
      <right style="thick">
        <color indexed="64"/>
      </right>
      <top style="thick">
        <color indexed="64"/>
      </top>
      <bottom style="double">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double">
        <color indexed="64"/>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double">
        <color indexed="64"/>
      </left>
      <right style="thick">
        <color indexed="64"/>
      </right>
      <top style="medium">
        <color indexed="64"/>
      </top>
      <bottom style="thick">
        <color indexed="64"/>
      </bottom>
      <diagonal/>
    </border>
    <border>
      <left style="double">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double">
        <color indexed="64"/>
      </right>
      <top style="medium">
        <color indexed="64"/>
      </top>
      <bottom style="thick">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style="medium">
        <color indexed="64"/>
      </top>
      <bottom style="double">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medium">
        <color indexed="64"/>
      </left>
      <right style="thick">
        <color indexed="64"/>
      </right>
      <top style="double">
        <color indexed="64"/>
      </top>
      <bottom/>
      <diagonal/>
    </border>
    <border>
      <left style="medium">
        <color indexed="64"/>
      </left>
      <right style="thick">
        <color indexed="64"/>
      </right>
      <top/>
      <bottom style="thick">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05">
    <xf numFmtId="0" fontId="0" fillId="0" borderId="0" xfId="0"/>
    <xf numFmtId="0" fontId="0" fillId="0" borderId="0" xfId="0" applyBorder="1"/>
    <xf numFmtId="0" fontId="0" fillId="0" borderId="1" xfId="0" applyBorder="1" applyAlignment="1" applyProtection="1">
      <alignment horizontal="left"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wrapText="1"/>
      <protection locked="0"/>
    </xf>
    <xf numFmtId="165" fontId="0" fillId="0" borderId="1" xfId="0" applyNumberFormat="1" applyBorder="1"/>
    <xf numFmtId="0" fontId="4" fillId="0" borderId="0" xfId="0" applyFont="1" applyAlignment="1">
      <alignment horizontal="center" vertical="center" wrapText="1"/>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165" fontId="8" fillId="0" borderId="4" xfId="0" applyNumberFormat="1" applyFont="1" applyBorder="1"/>
    <xf numFmtId="165" fontId="8" fillId="0" borderId="5" xfId="0" applyNumberFormat="1" applyFont="1" applyBorder="1"/>
    <xf numFmtId="165" fontId="8" fillId="0" borderId="6" xfId="0" applyNumberFormat="1" applyFont="1" applyBorder="1"/>
    <xf numFmtId="165" fontId="8" fillId="0" borderId="7" xfId="0" applyNumberFormat="1" applyFont="1" applyFill="1" applyBorder="1" applyAlignment="1"/>
    <xf numFmtId="44" fontId="0" fillId="0" borderId="0" xfId="2" applyFont="1"/>
    <xf numFmtId="44" fontId="1" fillId="0" borderId="1" xfId="2" applyBorder="1" applyAlignment="1" applyProtection="1">
      <alignment wrapText="1"/>
    </xf>
    <xf numFmtId="44" fontId="1" fillId="0" borderId="0" xfId="2"/>
    <xf numFmtId="0" fontId="8" fillId="0" borderId="8" xfId="0" applyFont="1" applyBorder="1" applyAlignment="1" applyProtection="1">
      <alignment horizontal="left"/>
      <protection locked="0"/>
    </xf>
    <xf numFmtId="0" fontId="3" fillId="0" borderId="0" xfId="0" applyFont="1"/>
    <xf numFmtId="0" fontId="22" fillId="2" borderId="9" xfId="0" applyFont="1" applyFill="1" applyBorder="1" applyAlignment="1" applyProtection="1">
      <alignment horizontal="left"/>
      <protection locked="0"/>
    </xf>
    <xf numFmtId="0" fontId="22" fillId="2" borderId="10" xfId="0" applyFont="1" applyFill="1" applyBorder="1" applyAlignment="1" applyProtection="1">
      <alignment horizontal="left"/>
      <protection locked="0"/>
    </xf>
    <xf numFmtId="0" fontId="22" fillId="2" borderId="10" xfId="0" applyFont="1" applyFill="1" applyBorder="1" applyAlignment="1" applyProtection="1">
      <protection locked="0"/>
    </xf>
    <xf numFmtId="0" fontId="4" fillId="0" borderId="0" xfId="0" applyFont="1" applyBorder="1" applyAlignment="1" applyProtection="1">
      <alignment horizontal="right" wrapText="1"/>
      <protection locked="0"/>
    </xf>
    <xf numFmtId="0" fontId="4" fillId="0" borderId="0" xfId="0" applyFont="1" applyBorder="1" applyAlignment="1" applyProtection="1">
      <alignment horizontal="center" wrapText="1"/>
      <protection locked="0"/>
    </xf>
    <xf numFmtId="44" fontId="4" fillId="0" borderId="0" xfId="2" applyFont="1" applyBorder="1" applyAlignment="1" applyProtection="1">
      <alignment wrapText="1"/>
    </xf>
    <xf numFmtId="165" fontId="4" fillId="0" borderId="0" xfId="0" applyNumberFormat="1" applyFont="1" applyBorder="1"/>
    <xf numFmtId="0" fontId="23" fillId="0" borderId="42" xfId="0" applyFont="1" applyBorder="1" applyAlignment="1" applyProtection="1">
      <alignment horizontal="left"/>
      <protection locked="0"/>
    </xf>
    <xf numFmtId="0" fontId="23" fillId="0" borderId="24" xfId="0" applyFont="1" applyBorder="1" applyAlignment="1" applyProtection="1">
      <alignment wrapText="1"/>
      <protection locked="0"/>
    </xf>
    <xf numFmtId="0" fontId="23" fillId="0" borderId="43" xfId="0" applyFont="1" applyBorder="1" applyAlignment="1" applyProtection="1">
      <alignment horizontal="left"/>
      <protection locked="0"/>
    </xf>
    <xf numFmtId="0" fontId="23" fillId="0" borderId="25" xfId="0" applyFont="1" applyBorder="1" applyAlignment="1" applyProtection="1">
      <alignment wrapText="1"/>
      <protection locked="0"/>
    </xf>
    <xf numFmtId="0" fontId="23" fillId="0" borderId="44" xfId="0" applyFont="1" applyBorder="1" applyAlignment="1" applyProtection="1">
      <alignment horizontal="left"/>
      <protection locked="0"/>
    </xf>
    <xf numFmtId="0" fontId="23" fillId="0" borderId="18" xfId="0" applyFont="1" applyBorder="1" applyAlignment="1" applyProtection="1">
      <alignment wrapText="1"/>
      <protection locked="0"/>
    </xf>
    <xf numFmtId="0" fontId="2" fillId="0" borderId="0" xfId="0" applyFont="1" applyBorder="1" applyAlignment="1" applyProtection="1"/>
    <xf numFmtId="0" fontId="0" fillId="0" borderId="0" xfId="0" applyProtection="1"/>
    <xf numFmtId="44" fontId="0" fillId="0" borderId="0" xfId="2" applyFont="1" applyProtection="1"/>
    <xf numFmtId="0" fontId="2" fillId="0" borderId="0" xfId="0" applyFont="1" applyBorder="1" applyAlignment="1" applyProtection="1">
      <alignment horizontal="right"/>
    </xf>
    <xf numFmtId="0" fontId="4" fillId="0" borderId="0" xfId="0" applyFont="1" applyBorder="1" applyAlignment="1" applyProtection="1"/>
    <xf numFmtId="166" fontId="0" fillId="0" borderId="0" xfId="0" applyNumberFormat="1" applyBorder="1" applyAlignment="1" applyProtection="1">
      <alignment horizontal="center"/>
    </xf>
    <xf numFmtId="0" fontId="4" fillId="0" borderId="0" xfId="0" applyFont="1" applyFill="1" applyBorder="1" applyAlignment="1" applyProtection="1"/>
    <xf numFmtId="0" fontId="4" fillId="0" borderId="0" xfId="0" applyFont="1" applyProtection="1"/>
    <xf numFmtId="0" fontId="4" fillId="0" borderId="0" xfId="0" applyFont="1" applyAlignment="1" applyProtection="1">
      <alignment horizontal="right"/>
    </xf>
    <xf numFmtId="165" fontId="0" fillId="0" borderId="0" xfId="0" applyNumberFormat="1" applyProtection="1"/>
    <xf numFmtId="44" fontId="1" fillId="0" borderId="0" xfId="2" applyProtection="1"/>
    <xf numFmtId="0" fontId="4" fillId="6" borderId="45"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7" xfId="0" applyFont="1" applyFill="1" applyBorder="1" applyAlignment="1">
      <alignment horizontal="center" vertical="center" wrapText="1"/>
    </xf>
    <xf numFmtId="165" fontId="4" fillId="7" borderId="48" xfId="0" applyNumberFormat="1" applyFont="1" applyFill="1" applyBorder="1"/>
    <xf numFmtId="0" fontId="0" fillId="7" borderId="49" xfId="0" applyFill="1" applyBorder="1" applyAlignment="1">
      <alignment vertical="top"/>
    </xf>
    <xf numFmtId="0" fontId="0" fillId="7" borderId="49" xfId="0" applyFill="1" applyBorder="1"/>
    <xf numFmtId="0" fontId="4" fillId="6" borderId="50"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0" fillId="0" borderId="53" xfId="0" applyBorder="1"/>
    <xf numFmtId="0" fontId="0" fillId="0" borderId="10" xfId="0" applyBorder="1"/>
    <xf numFmtId="44" fontId="0" fillId="0" borderId="10" xfId="2" applyFont="1" applyBorder="1"/>
    <xf numFmtId="0" fontId="0" fillId="0" borderId="54" xfId="0" applyBorder="1"/>
    <xf numFmtId="0" fontId="4" fillId="6" borderId="55" xfId="0" applyFont="1" applyFill="1" applyBorder="1" applyAlignment="1">
      <alignment horizontal="center" vertical="center" wrapText="1"/>
    </xf>
    <xf numFmtId="0" fontId="8" fillId="8" borderId="9" xfId="0" applyFont="1" applyFill="1" applyBorder="1" applyAlignment="1" applyProtection="1">
      <alignment horizontal="center"/>
      <protection locked="0"/>
    </xf>
    <xf numFmtId="0" fontId="23" fillId="0" borderId="8" xfId="0" applyFont="1" applyBorder="1" applyAlignment="1" applyProtection="1">
      <alignment horizontal="center" wrapText="1"/>
      <protection locked="0"/>
    </xf>
    <xf numFmtId="0" fontId="23" fillId="0" borderId="2" xfId="0" applyFont="1" applyBorder="1" applyAlignment="1" applyProtection="1">
      <alignment horizontal="center" wrapText="1"/>
      <protection locked="0"/>
    </xf>
    <xf numFmtId="0" fontId="23" fillId="0" borderId="3" xfId="0" applyFont="1" applyBorder="1" applyAlignment="1" applyProtection="1">
      <alignment horizontal="center" wrapText="1"/>
      <protection locked="0"/>
    </xf>
    <xf numFmtId="0" fontId="24" fillId="7" borderId="56" xfId="0" applyFont="1" applyFill="1" applyBorder="1" applyAlignment="1" applyProtection="1">
      <alignment horizontal="center"/>
      <protection locked="0"/>
    </xf>
    <xf numFmtId="0" fontId="24" fillId="7" borderId="56" xfId="0" applyFont="1" applyFill="1" applyBorder="1" applyAlignment="1" applyProtection="1">
      <alignment horizontal="center" wrapText="1"/>
      <protection locked="0"/>
    </xf>
    <xf numFmtId="0" fontId="4" fillId="6" borderId="57" xfId="0" applyFont="1" applyFill="1" applyBorder="1" applyAlignment="1">
      <alignment horizontal="center" vertical="center" wrapText="1"/>
    </xf>
    <xf numFmtId="0" fontId="24" fillId="9" borderId="58" xfId="0" applyFont="1" applyFill="1" applyBorder="1" applyAlignment="1" applyProtection="1">
      <alignment horizontal="center"/>
      <protection locked="0"/>
    </xf>
    <xf numFmtId="44" fontId="4" fillId="6" borderId="59" xfId="2" applyFont="1" applyFill="1" applyBorder="1" applyAlignment="1" applyProtection="1">
      <alignment horizontal="center" vertical="center" wrapText="1"/>
    </xf>
    <xf numFmtId="44" fontId="8" fillId="0" borderId="60" xfId="2" applyFont="1" applyFill="1" applyBorder="1" applyAlignment="1" applyProtection="1"/>
    <xf numFmtId="44" fontId="23" fillId="0" borderId="61" xfId="2" applyFont="1" applyBorder="1" applyAlignment="1" applyProtection="1">
      <alignment wrapText="1"/>
    </xf>
    <xf numFmtId="44" fontId="23" fillId="0" borderId="62" xfId="2" applyFont="1" applyBorder="1" applyAlignment="1" applyProtection="1">
      <alignment wrapText="1"/>
    </xf>
    <xf numFmtId="44" fontId="23" fillId="0" borderId="63" xfId="2" applyFont="1" applyBorder="1" applyAlignment="1" applyProtection="1">
      <alignment wrapText="1"/>
    </xf>
    <xf numFmtId="44" fontId="4" fillId="7" borderId="64" xfId="2" applyFont="1" applyFill="1" applyBorder="1" applyAlignment="1" applyProtection="1"/>
    <xf numFmtId="44" fontId="23" fillId="0" borderId="61" xfId="2" applyFont="1" applyBorder="1" applyAlignment="1" applyProtection="1">
      <alignment wrapText="1"/>
      <protection locked="0"/>
    </xf>
    <xf numFmtId="44" fontId="23" fillId="0" borderId="62" xfId="2" applyFont="1" applyBorder="1" applyAlignment="1" applyProtection="1">
      <alignment wrapText="1"/>
      <protection locked="0"/>
    </xf>
    <xf numFmtId="44" fontId="23" fillId="0" borderId="63" xfId="2" applyFont="1" applyBorder="1" applyAlignment="1" applyProtection="1">
      <alignment wrapText="1"/>
      <protection locked="0"/>
    </xf>
    <xf numFmtId="44" fontId="4" fillId="7" borderId="64" xfId="2" applyFont="1" applyFill="1" applyBorder="1" applyAlignment="1" applyProtection="1">
      <alignment wrapText="1"/>
    </xf>
    <xf numFmtId="44" fontId="4" fillId="6" borderId="65" xfId="2" applyFont="1" applyFill="1" applyBorder="1" applyAlignment="1" applyProtection="1">
      <alignment horizontal="center" vertical="center" wrapText="1"/>
    </xf>
    <xf numFmtId="0" fontId="8" fillId="8" borderId="66" xfId="0" applyFont="1" applyFill="1" applyBorder="1" applyAlignment="1" applyProtection="1">
      <alignment horizontal="center"/>
      <protection locked="0"/>
    </xf>
    <xf numFmtId="0" fontId="23" fillId="0" borderId="67" xfId="0" applyFont="1" applyBorder="1" applyAlignment="1" applyProtection="1">
      <alignment horizontal="center" wrapText="1"/>
      <protection locked="0"/>
    </xf>
    <xf numFmtId="0" fontId="23" fillId="0" borderId="68" xfId="0" applyFont="1" applyBorder="1" applyAlignment="1" applyProtection="1">
      <alignment horizontal="center" wrapText="1"/>
      <protection locked="0"/>
    </xf>
    <xf numFmtId="0" fontId="23" fillId="0" borderId="69" xfId="0" applyFont="1" applyBorder="1" applyAlignment="1" applyProtection="1">
      <alignment horizontal="center" wrapText="1"/>
      <protection locked="0"/>
    </xf>
    <xf numFmtId="0" fontId="24" fillId="7" borderId="49" xfId="0" applyFont="1" applyFill="1" applyBorder="1" applyAlignment="1" applyProtection="1">
      <alignment horizontal="center"/>
      <protection locked="0"/>
    </xf>
    <xf numFmtId="0" fontId="24" fillId="7" borderId="49" xfId="0" applyFont="1" applyFill="1" applyBorder="1" applyAlignment="1" applyProtection="1">
      <alignment horizontal="center" wrapText="1"/>
      <protection locked="0"/>
    </xf>
    <xf numFmtId="0" fontId="4" fillId="6" borderId="70" xfId="0" applyFont="1" applyFill="1" applyBorder="1" applyAlignment="1">
      <alignment horizontal="center" vertical="center" wrapText="1"/>
    </xf>
    <xf numFmtId="0" fontId="24" fillId="9" borderId="71" xfId="0" applyFont="1" applyFill="1" applyBorder="1" applyAlignment="1" applyProtection="1">
      <alignment horizontal="center"/>
      <protection locked="0"/>
    </xf>
    <xf numFmtId="0" fontId="2" fillId="0" borderId="0" xfId="0" applyFont="1" applyBorder="1" applyAlignment="1">
      <alignment horizontal="right"/>
    </xf>
    <xf numFmtId="0" fontId="0" fillId="0" borderId="36" xfId="0" applyBorder="1" applyAlignment="1" applyProtection="1">
      <alignment horizontal="left"/>
    </xf>
    <xf numFmtId="166" fontId="0" fillId="0" borderId="37" xfId="0" applyNumberFormat="1" applyBorder="1" applyAlignment="1" applyProtection="1">
      <alignment horizontal="left"/>
    </xf>
    <xf numFmtId="0" fontId="23" fillId="0" borderId="36" xfId="0" applyFont="1" applyBorder="1" applyAlignment="1" applyProtection="1">
      <alignment horizontal="left"/>
      <protection locked="0"/>
    </xf>
    <xf numFmtId="166" fontId="23" fillId="0" borderId="37" xfId="0" applyNumberFormat="1" applyFont="1" applyBorder="1" applyAlignment="1" applyProtection="1">
      <alignment horizontal="left"/>
      <protection locked="0"/>
    </xf>
    <xf numFmtId="0" fontId="2" fillId="0" borderId="0" xfId="0" applyFont="1" applyBorder="1" applyAlignment="1" applyProtection="1">
      <alignment horizontal="left"/>
    </xf>
    <xf numFmtId="0" fontId="4" fillId="0" borderId="0" xfId="0" applyFont="1" applyFill="1" applyBorder="1" applyAlignment="1" applyProtection="1">
      <protection locked="0"/>
    </xf>
    <xf numFmtId="0" fontId="0" fillId="0" borderId="0" xfId="0" applyProtection="1">
      <protection locked="0"/>
    </xf>
    <xf numFmtId="44" fontId="0" fillId="0" borderId="0" xfId="2" applyFont="1" applyProtection="1">
      <protection locked="0"/>
    </xf>
    <xf numFmtId="0" fontId="5" fillId="9" borderId="85" xfId="0" applyFont="1" applyFill="1" applyBorder="1" applyAlignment="1" applyProtection="1">
      <alignment horizontal="left"/>
    </xf>
    <xf numFmtId="0" fontId="5" fillId="9" borderId="86" xfId="0" applyFont="1" applyFill="1" applyBorder="1" applyAlignment="1" applyProtection="1">
      <alignment horizontal="right"/>
    </xf>
    <xf numFmtId="0" fontId="5" fillId="9" borderId="86" xfId="0" applyFont="1" applyFill="1" applyBorder="1" applyAlignment="1" applyProtection="1">
      <alignment horizontal="left"/>
    </xf>
    <xf numFmtId="165" fontId="4" fillId="9" borderId="87" xfId="0" applyNumberFormat="1" applyFont="1" applyFill="1" applyBorder="1" applyAlignment="1" applyProtection="1"/>
    <xf numFmtId="44" fontId="4" fillId="9" borderId="88" xfId="2" applyFont="1" applyFill="1" applyBorder="1" applyProtection="1"/>
    <xf numFmtId="0" fontId="0" fillId="0" borderId="36" xfId="0" applyBorder="1" applyAlignment="1" applyProtection="1">
      <alignment horizontal="center"/>
    </xf>
    <xf numFmtId="166" fontId="0" fillId="0" borderId="37" xfId="0" applyNumberFormat="1" applyBorder="1" applyAlignment="1" applyProtection="1">
      <alignment horizontal="center"/>
    </xf>
    <xf numFmtId="0" fontId="10" fillId="0" borderId="0" xfId="0" applyFont="1" applyBorder="1" applyAlignment="1" applyProtection="1">
      <alignment horizontal="left"/>
    </xf>
    <xf numFmtId="0" fontId="0" fillId="0" borderId="0" xfId="0" applyBorder="1" applyAlignment="1" applyProtection="1">
      <alignment horizontal="center"/>
    </xf>
    <xf numFmtId="0" fontId="7" fillId="0" borderId="0" xfId="0" applyFont="1" applyProtection="1"/>
    <xf numFmtId="0" fontId="3" fillId="0" borderId="0" xfId="0" applyFont="1" applyProtection="1"/>
    <xf numFmtId="0" fontId="10" fillId="0" borderId="0" xfId="0" applyFont="1" applyProtection="1"/>
    <xf numFmtId="0" fontId="8" fillId="0" borderId="0" xfId="0" applyFont="1" applyAlignment="1" applyProtection="1">
      <alignment vertical="top" wrapText="1"/>
    </xf>
    <xf numFmtId="0" fontId="8" fillId="0" borderId="0" xfId="0" applyFont="1" applyBorder="1" applyAlignment="1" applyProtection="1">
      <alignment vertical="top" wrapText="1"/>
    </xf>
    <xf numFmtId="0" fontId="23" fillId="0" borderId="0" xfId="0" applyFont="1" applyAlignment="1" applyProtection="1">
      <alignment vertical="top" wrapText="1"/>
    </xf>
    <xf numFmtId="0" fontId="2" fillId="0" borderId="0" xfId="0" applyFont="1" applyProtection="1"/>
    <xf numFmtId="10" fontId="18" fillId="0" borderId="0" xfId="0" applyNumberFormat="1" applyFont="1" applyBorder="1" applyAlignment="1" applyProtection="1">
      <alignment vertical="top"/>
    </xf>
    <xf numFmtId="0" fontId="3" fillId="0" borderId="0" xfId="0" applyFont="1" applyAlignment="1" applyProtection="1">
      <alignment vertical="top"/>
    </xf>
    <xf numFmtId="167" fontId="19" fillId="0" borderId="0" xfId="0" applyNumberFormat="1" applyFont="1" applyBorder="1" applyAlignment="1" applyProtection="1">
      <alignment vertical="top"/>
    </xf>
    <xf numFmtId="167" fontId="18" fillId="0" borderId="0" xfId="0" applyNumberFormat="1" applyFont="1" applyBorder="1" applyAlignment="1" applyProtection="1">
      <alignment vertical="top"/>
    </xf>
    <xf numFmtId="0" fontId="7" fillId="0" borderId="0" xfId="0" applyFont="1" applyAlignment="1" applyProtection="1">
      <alignment vertical="top"/>
    </xf>
    <xf numFmtId="0" fontId="18" fillId="0" borderId="0" xfId="1" applyNumberFormat="1" applyFont="1" applyBorder="1" applyAlignment="1" applyProtection="1">
      <alignment vertical="top"/>
    </xf>
    <xf numFmtId="0" fontId="23" fillId="0" borderId="36" xfId="0" applyFont="1" applyBorder="1" applyAlignment="1" applyProtection="1">
      <alignment horizontal="center"/>
    </xf>
    <xf numFmtId="166" fontId="23" fillId="0" borderId="37" xfId="0" applyNumberFormat="1" applyFont="1" applyBorder="1" applyAlignment="1" applyProtection="1">
      <alignment horizontal="center"/>
    </xf>
    <xf numFmtId="0" fontId="4" fillId="6" borderId="45" xfId="0" applyFont="1" applyFill="1" applyBorder="1" applyAlignment="1" applyProtection="1">
      <alignment horizontal="center" vertical="center" wrapText="1"/>
    </xf>
    <xf numFmtId="0" fontId="4" fillId="6" borderId="55" xfId="0" applyFont="1" applyFill="1" applyBorder="1" applyAlignment="1" applyProtection="1">
      <alignment horizontal="center" vertical="center" wrapText="1"/>
    </xf>
    <xf numFmtId="0" fontId="4" fillId="6" borderId="47" xfId="0" applyFont="1" applyFill="1" applyBorder="1" applyAlignment="1" applyProtection="1">
      <alignment horizontal="center" vertical="center" wrapText="1"/>
    </xf>
    <xf numFmtId="0" fontId="4" fillId="6" borderId="46"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22" fillId="2" borderId="9" xfId="0" applyFont="1" applyFill="1" applyBorder="1" applyAlignment="1" applyProtection="1">
      <alignment horizontal="left"/>
    </xf>
    <xf numFmtId="0" fontId="22" fillId="2" borderId="10" xfId="0" applyFont="1" applyFill="1" applyBorder="1" applyAlignment="1" applyProtection="1">
      <alignment horizontal="left"/>
    </xf>
    <xf numFmtId="0" fontId="22" fillId="2" borderId="10" xfId="0" applyFont="1" applyFill="1" applyBorder="1" applyAlignment="1" applyProtection="1"/>
    <xf numFmtId="0" fontId="8" fillId="8" borderId="9" xfId="0" applyFont="1" applyFill="1" applyBorder="1" applyAlignment="1" applyProtection="1">
      <alignment horizontal="center"/>
    </xf>
    <xf numFmtId="0" fontId="8" fillId="8" borderId="66" xfId="0" applyFont="1" applyFill="1" applyBorder="1" applyAlignment="1" applyProtection="1">
      <alignment horizontal="center"/>
    </xf>
    <xf numFmtId="165" fontId="8" fillId="0" borderId="7" xfId="0" applyNumberFormat="1" applyFont="1" applyFill="1" applyBorder="1" applyAlignment="1" applyProtection="1"/>
    <xf numFmtId="0" fontId="8" fillId="0" borderId="8" xfId="0" applyFont="1" applyBorder="1" applyAlignment="1" applyProtection="1">
      <alignment horizontal="left"/>
    </xf>
    <xf numFmtId="0" fontId="23" fillId="0" borderId="42" xfId="0" applyFont="1" applyBorder="1" applyAlignment="1" applyProtection="1">
      <alignment horizontal="left"/>
    </xf>
    <xf numFmtId="0" fontId="23" fillId="0" borderId="24" xfId="0" applyFont="1" applyBorder="1" applyAlignment="1" applyProtection="1">
      <alignment wrapText="1"/>
    </xf>
    <xf numFmtId="0" fontId="23" fillId="0" borderId="8" xfId="0" applyFont="1" applyBorder="1" applyAlignment="1" applyProtection="1">
      <alignment horizontal="center" wrapText="1"/>
    </xf>
    <xf numFmtId="0" fontId="23" fillId="0" borderId="67" xfId="0" applyFont="1" applyBorder="1" applyAlignment="1" applyProtection="1">
      <alignment horizontal="center" wrapText="1"/>
    </xf>
    <xf numFmtId="165" fontId="8" fillId="0" borderId="6" xfId="0" applyNumberFormat="1" applyFont="1" applyBorder="1" applyProtection="1"/>
    <xf numFmtId="0" fontId="8" fillId="0" borderId="2" xfId="0" applyFont="1" applyBorder="1" applyAlignment="1" applyProtection="1">
      <alignment horizontal="left"/>
    </xf>
    <xf numFmtId="0" fontId="23" fillId="0" borderId="43" xfId="0" applyFont="1" applyBorder="1" applyAlignment="1" applyProtection="1">
      <alignment horizontal="left"/>
    </xf>
    <xf numFmtId="0" fontId="23" fillId="0" borderId="25" xfId="0" applyFont="1" applyBorder="1" applyAlignment="1" applyProtection="1">
      <alignment wrapText="1"/>
    </xf>
    <xf numFmtId="0" fontId="23" fillId="0" borderId="2" xfId="0" applyFont="1" applyBorder="1" applyAlignment="1" applyProtection="1">
      <alignment horizontal="center" wrapText="1"/>
    </xf>
    <xf numFmtId="0" fontId="23" fillId="0" borderId="68" xfId="0" applyFont="1" applyBorder="1" applyAlignment="1" applyProtection="1">
      <alignment horizontal="center" wrapText="1"/>
    </xf>
    <xf numFmtId="165" fontId="8" fillId="0" borderId="4" xfId="0" applyNumberFormat="1" applyFont="1" applyBorder="1" applyProtection="1"/>
    <xf numFmtId="0" fontId="8" fillId="0" borderId="3" xfId="0" applyFont="1" applyBorder="1" applyAlignment="1" applyProtection="1">
      <alignment horizontal="left"/>
    </xf>
    <xf numFmtId="0" fontId="23" fillId="0" borderId="44" xfId="0" applyFont="1" applyBorder="1" applyAlignment="1" applyProtection="1">
      <alignment horizontal="left"/>
    </xf>
    <xf numFmtId="0" fontId="23" fillId="0" borderId="18" xfId="0" applyFont="1" applyBorder="1" applyAlignment="1" applyProtection="1">
      <alignment wrapText="1"/>
    </xf>
    <xf numFmtId="0" fontId="23" fillId="0" borderId="3" xfId="0" applyFont="1" applyBorder="1" applyAlignment="1" applyProtection="1">
      <alignment horizontal="center" wrapText="1"/>
    </xf>
    <xf numFmtId="0" fontId="23" fillId="0" borderId="69" xfId="0" applyFont="1" applyBorder="1" applyAlignment="1" applyProtection="1">
      <alignment horizontal="center" wrapText="1"/>
    </xf>
    <xf numFmtId="165" fontId="8" fillId="0" borderId="5" xfId="0" applyNumberFormat="1" applyFont="1" applyBorder="1" applyProtection="1"/>
    <xf numFmtId="0" fontId="24" fillId="7" borderId="56" xfId="0" applyFont="1" applyFill="1" applyBorder="1" applyAlignment="1" applyProtection="1">
      <alignment horizontal="center"/>
    </xf>
    <xf numFmtId="0" fontId="24" fillId="7" borderId="49" xfId="0" applyFont="1" applyFill="1" applyBorder="1" applyAlignment="1" applyProtection="1">
      <alignment horizontal="center"/>
    </xf>
    <xf numFmtId="165" fontId="4" fillId="7" borderId="48" xfId="0" applyNumberFormat="1" applyFont="1" applyFill="1" applyBorder="1" applyProtection="1"/>
    <xf numFmtId="0" fontId="0" fillId="7" borderId="49" xfId="0" applyFill="1" applyBorder="1" applyAlignment="1" applyProtection="1">
      <alignment vertical="top"/>
    </xf>
    <xf numFmtId="0" fontId="0" fillId="0" borderId="1" xfId="0" applyBorder="1" applyAlignment="1" applyProtection="1">
      <alignment horizontal="left" wrapText="1"/>
    </xf>
    <xf numFmtId="0" fontId="0" fillId="0" borderId="1" xfId="0" applyBorder="1" applyAlignment="1" applyProtection="1">
      <alignment wrapText="1"/>
    </xf>
    <xf numFmtId="0" fontId="0" fillId="0" borderId="1" xfId="0" applyBorder="1" applyAlignment="1" applyProtection="1">
      <alignment horizontal="center" wrapText="1"/>
    </xf>
    <xf numFmtId="165" fontId="0" fillId="0" borderId="1" xfId="0" applyNumberFormat="1" applyBorder="1" applyProtection="1"/>
    <xf numFmtId="0" fontId="0" fillId="7" borderId="49" xfId="0" applyFill="1" applyBorder="1" applyProtection="1"/>
    <xf numFmtId="0" fontId="24" fillId="7" borderId="56" xfId="0" applyFont="1" applyFill="1" applyBorder="1" applyAlignment="1" applyProtection="1">
      <alignment horizontal="center" wrapText="1"/>
    </xf>
    <xf numFmtId="0" fontId="24" fillId="7" borderId="49" xfId="0" applyFont="1" applyFill="1" applyBorder="1" applyAlignment="1" applyProtection="1">
      <alignment horizontal="center" wrapText="1"/>
    </xf>
    <xf numFmtId="9" fontId="23" fillId="0" borderId="62" xfId="2" applyNumberFormat="1" applyFont="1" applyBorder="1" applyAlignment="1" applyProtection="1">
      <alignment wrapText="1"/>
    </xf>
    <xf numFmtId="0" fontId="4" fillId="0" borderId="0" xfId="0" applyFont="1" applyBorder="1" applyAlignment="1" applyProtection="1">
      <alignment horizontal="right" wrapText="1"/>
    </xf>
    <xf numFmtId="0" fontId="4" fillId="0" borderId="0" xfId="0" applyFont="1" applyBorder="1" applyAlignment="1" applyProtection="1">
      <alignment horizontal="center" wrapText="1"/>
    </xf>
    <xf numFmtId="165" fontId="4" fillId="0" borderId="0" xfId="0" applyNumberFormat="1" applyFont="1" applyBorder="1" applyProtection="1"/>
    <xf numFmtId="0" fontId="0" fillId="0" borderId="0" xfId="0" applyBorder="1" applyProtection="1"/>
    <xf numFmtId="0" fontId="4" fillId="6" borderId="50" xfId="0"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0" fontId="4" fillId="6" borderId="70" xfId="0" applyFont="1" applyFill="1" applyBorder="1" applyAlignment="1" applyProtection="1">
      <alignment horizontal="center" vertical="center" wrapText="1"/>
    </xf>
    <xf numFmtId="0" fontId="4" fillId="6" borderId="51" xfId="0" applyFont="1" applyFill="1" applyBorder="1" applyAlignment="1" applyProtection="1">
      <alignment horizontal="center" vertical="center" wrapText="1"/>
    </xf>
    <xf numFmtId="0" fontId="4" fillId="6" borderId="52" xfId="0" applyFont="1" applyFill="1" applyBorder="1" applyAlignment="1" applyProtection="1">
      <alignment horizontal="center" vertical="center" wrapText="1"/>
    </xf>
    <xf numFmtId="0" fontId="0" fillId="0" borderId="53" xfId="0" applyBorder="1" applyProtection="1"/>
    <xf numFmtId="0" fontId="0" fillId="0" borderId="10" xfId="0" applyBorder="1" applyProtection="1"/>
    <xf numFmtId="44" fontId="0" fillId="0" borderId="10" xfId="2" applyFont="1" applyBorder="1" applyProtection="1"/>
    <xf numFmtId="0" fontId="0" fillId="0" borderId="54" xfId="0" applyBorder="1" applyProtection="1"/>
    <xf numFmtId="0" fontId="24" fillId="9" borderId="58" xfId="0" applyFont="1" applyFill="1" applyBorder="1" applyAlignment="1" applyProtection="1">
      <alignment horizontal="center"/>
    </xf>
    <xf numFmtId="0" fontId="24" fillId="9" borderId="71" xfId="0" applyFont="1" applyFill="1" applyBorder="1" applyAlignment="1" applyProtection="1">
      <alignment horizontal="center"/>
    </xf>
    <xf numFmtId="0" fontId="8" fillId="0" borderId="89" xfId="0" applyFont="1" applyBorder="1" applyAlignment="1" applyProtection="1">
      <alignment horizontal="left"/>
    </xf>
    <xf numFmtId="0" fontId="9" fillId="0" borderId="0" xfId="0" applyFont="1" applyBorder="1" applyAlignment="1" applyProtection="1"/>
    <xf numFmtId="0" fontId="8" fillId="0" borderId="0" xfId="0" applyFont="1" applyBorder="1" applyAlignment="1" applyProtection="1">
      <alignment horizontal="left"/>
    </xf>
    <xf numFmtId="0" fontId="8" fillId="0" borderId="0" xfId="0" applyFont="1" applyProtection="1"/>
    <xf numFmtId="0" fontId="9" fillId="0" borderId="0" xfId="0" applyFont="1" applyBorder="1" applyAlignment="1" applyProtection="1">
      <alignment horizontal="right"/>
    </xf>
    <xf numFmtId="0" fontId="8" fillId="0" borderId="36" xfId="0" applyFont="1" applyBorder="1" applyAlignment="1" applyProtection="1">
      <alignment horizontal="center"/>
    </xf>
    <xf numFmtId="166" fontId="8" fillId="0" borderId="37" xfId="0" applyNumberFormat="1" applyFont="1" applyBorder="1" applyAlignment="1" applyProtection="1">
      <alignment horizontal="center"/>
    </xf>
    <xf numFmtId="166" fontId="8" fillId="0" borderId="0" xfId="0" applyNumberFormat="1" applyFont="1" applyBorder="1" applyAlignment="1" applyProtection="1">
      <alignment horizontal="center"/>
    </xf>
    <xf numFmtId="0" fontId="8" fillId="0" borderId="0" xfId="0" applyFont="1" applyBorder="1" applyAlignment="1" applyProtection="1"/>
    <xf numFmtId="0" fontId="8" fillId="0" borderId="0" xfId="0" applyFont="1" applyBorder="1" applyAlignment="1" applyProtection="1">
      <alignment horizontal="center"/>
    </xf>
    <xf numFmtId="0" fontId="8" fillId="0" borderId="0" xfId="0" applyFont="1" applyBorder="1" applyProtection="1"/>
    <xf numFmtId="0" fontId="9" fillId="0" borderId="0" xfId="0" applyFont="1" applyBorder="1" applyAlignment="1" applyProtection="1">
      <alignment horizontal="center"/>
    </xf>
    <xf numFmtId="0" fontId="4" fillId="6" borderId="72" xfId="0" applyFont="1" applyFill="1" applyBorder="1" applyAlignment="1" applyProtection="1">
      <alignment horizontal="center" vertical="center"/>
    </xf>
    <xf numFmtId="0" fontId="4" fillId="6" borderId="73" xfId="0" applyFont="1" applyFill="1" applyBorder="1" applyAlignment="1" applyProtection="1">
      <alignment horizontal="center" vertical="center"/>
    </xf>
    <xf numFmtId="0" fontId="4" fillId="6" borderId="50" xfId="0" applyFont="1" applyFill="1" applyBorder="1" applyAlignment="1" applyProtection="1">
      <alignment horizontal="center" vertical="center"/>
    </xf>
    <xf numFmtId="0" fontId="4" fillId="6" borderId="74" xfId="0" applyFont="1" applyFill="1" applyBorder="1" applyAlignment="1" applyProtection="1">
      <alignment horizontal="center" vertical="center"/>
    </xf>
    <xf numFmtId="0" fontId="4" fillId="0" borderId="0" xfId="0" applyFont="1" applyAlignment="1" applyProtection="1">
      <alignment horizontal="center" vertical="center"/>
    </xf>
    <xf numFmtId="0" fontId="8" fillId="0" borderId="11" xfId="0" applyFont="1" applyBorder="1" applyAlignment="1" applyProtection="1">
      <alignment horizontal="center"/>
    </xf>
    <xf numFmtId="0" fontId="11" fillId="0" borderId="12" xfId="0" applyFont="1" applyBorder="1" applyProtection="1"/>
    <xf numFmtId="168" fontId="8" fillId="0" borderId="40" xfId="1" applyNumberFormat="1" applyFont="1" applyBorder="1" applyAlignment="1" applyProtection="1">
      <alignment horizontal="center" vertical="center"/>
    </xf>
    <xf numFmtId="49" fontId="8" fillId="0" borderId="41" xfId="0" applyNumberFormat="1" applyFont="1" applyBorder="1" applyAlignment="1" applyProtection="1">
      <alignment horizontal="center"/>
    </xf>
    <xf numFmtId="165" fontId="8" fillId="0" borderId="38" xfId="0" applyNumberFormat="1" applyFont="1" applyBorder="1" applyProtection="1"/>
    <xf numFmtId="165" fontId="8" fillId="0" borderId="13" xfId="0" applyNumberFormat="1" applyFont="1" applyBorder="1" applyProtection="1"/>
    <xf numFmtId="0" fontId="8" fillId="0" borderId="14" xfId="0" applyFont="1" applyBorder="1" applyAlignment="1" applyProtection="1">
      <alignment horizontal="center"/>
    </xf>
    <xf numFmtId="49" fontId="8" fillId="0" borderId="12" xfId="0" applyNumberFormat="1" applyFont="1" applyBorder="1" applyAlignment="1" applyProtection="1">
      <alignment horizontal="center"/>
    </xf>
    <xf numFmtId="165" fontId="8" fillId="0" borderId="39" xfId="0" applyNumberFormat="1" applyFont="1" applyBorder="1" applyProtection="1"/>
    <xf numFmtId="0" fontId="11" fillId="0" borderId="12" xfId="0" applyFont="1" applyBorder="1" applyAlignment="1" applyProtection="1">
      <alignment vertical="center"/>
    </xf>
    <xf numFmtId="0" fontId="8" fillId="0" borderId="16" xfId="0" applyFont="1" applyBorder="1" applyAlignment="1" applyProtection="1">
      <alignment horizontal="center"/>
    </xf>
    <xf numFmtId="0" fontId="8" fillId="0" borderId="18" xfId="0" applyFont="1" applyBorder="1" applyProtection="1"/>
    <xf numFmtId="0" fontId="8" fillId="0" borderId="83" xfId="0" applyFont="1" applyBorder="1" applyAlignment="1" applyProtection="1">
      <alignment horizontal="center"/>
    </xf>
    <xf numFmtId="0" fontId="8" fillId="0" borderId="17" xfId="0" applyFont="1" applyBorder="1" applyAlignment="1" applyProtection="1">
      <alignment horizontal="center"/>
    </xf>
    <xf numFmtId="164" fontId="8" fillId="0" borderId="84" xfId="0" applyNumberFormat="1" applyFont="1" applyBorder="1" applyProtection="1"/>
    <xf numFmtId="165" fontId="8" fillId="0" borderId="19" xfId="0" applyNumberFormat="1" applyFont="1" applyBorder="1" applyProtection="1"/>
    <xf numFmtId="0" fontId="8" fillId="3" borderId="20" xfId="0" applyFont="1" applyFill="1" applyBorder="1" applyAlignment="1" applyProtection="1">
      <alignment horizontal="center"/>
    </xf>
    <xf numFmtId="0" fontId="9" fillId="3" borderId="21" xfId="0" applyFont="1" applyFill="1" applyBorder="1" applyAlignment="1" applyProtection="1">
      <alignment horizontal="right"/>
    </xf>
    <xf numFmtId="0" fontId="8" fillId="3" borderId="21" xfId="0" applyFont="1" applyFill="1" applyBorder="1" applyAlignment="1" applyProtection="1">
      <alignment horizontal="center"/>
    </xf>
    <xf numFmtId="164" fontId="8" fillId="3" borderId="22" xfId="0" applyNumberFormat="1" applyFont="1" applyFill="1" applyBorder="1" applyProtection="1"/>
    <xf numFmtId="165" fontId="9" fillId="3" borderId="23" xfId="0" applyNumberFormat="1" applyFont="1" applyFill="1" applyBorder="1" applyProtection="1"/>
    <xf numFmtId="0" fontId="8" fillId="0" borderId="76" xfId="0" applyFont="1" applyFill="1" applyBorder="1" applyAlignment="1" applyProtection="1">
      <alignment horizontal="center" vertical="center"/>
    </xf>
    <xf numFmtId="0" fontId="12" fillId="0" borderId="75" xfId="0" applyFont="1" applyFill="1" applyBorder="1" applyAlignment="1" applyProtection="1">
      <alignment horizontal="left" vertical="center"/>
    </xf>
    <xf numFmtId="0" fontId="8" fillId="0" borderId="75" xfId="0" applyFont="1" applyFill="1" applyBorder="1" applyAlignment="1" applyProtection="1">
      <alignment horizontal="center" vertical="center"/>
    </xf>
    <xf numFmtId="164" fontId="8" fillId="0" borderId="78" xfId="0" applyNumberFormat="1" applyFont="1" applyFill="1" applyBorder="1" applyAlignment="1" applyProtection="1">
      <alignment vertical="center"/>
    </xf>
    <xf numFmtId="165" fontId="22" fillId="0" borderId="77" xfId="0" applyNumberFormat="1" applyFont="1" applyFill="1" applyBorder="1" applyAlignment="1" applyProtection="1">
      <alignment vertical="center"/>
    </xf>
    <xf numFmtId="0" fontId="3" fillId="0" borderId="0" xfId="0" applyFont="1" applyFill="1" applyAlignment="1" applyProtection="1">
      <alignment vertical="center"/>
    </xf>
    <xf numFmtId="0" fontId="0" fillId="0" borderId="0" xfId="0" applyFill="1" applyAlignment="1" applyProtection="1">
      <alignment vertical="center"/>
    </xf>
    <xf numFmtId="0" fontId="8" fillId="10" borderId="76" xfId="0" applyFont="1" applyFill="1" applyBorder="1" applyAlignment="1" applyProtection="1">
      <alignment horizontal="center" vertical="center"/>
    </xf>
    <xf numFmtId="165" fontId="12" fillId="5" borderId="77" xfId="0" applyNumberFormat="1" applyFont="1" applyFill="1" applyBorder="1" applyAlignment="1" applyProtection="1">
      <alignment vertical="center"/>
    </xf>
    <xf numFmtId="0" fontId="9" fillId="0" borderId="12" xfId="0" applyFont="1" applyBorder="1" applyProtection="1"/>
    <xf numFmtId="10" fontId="8" fillId="0" borderId="12" xfId="3" applyNumberFormat="1" applyFont="1" applyBorder="1" applyAlignment="1" applyProtection="1">
      <alignment horizontal="center"/>
    </xf>
    <xf numFmtId="0" fontId="8" fillId="0" borderId="12" xfId="0" applyFont="1" applyBorder="1" applyAlignment="1" applyProtection="1">
      <alignment horizontal="center"/>
    </xf>
    <xf numFmtId="164" fontId="8" fillId="0" borderId="24" xfId="0" applyNumberFormat="1" applyFont="1" applyBorder="1" applyProtection="1"/>
    <xf numFmtId="0" fontId="9" fillId="0" borderId="15" xfId="0" applyFont="1" applyBorder="1" applyProtection="1"/>
    <xf numFmtId="0" fontId="8" fillId="0" borderId="15" xfId="0" applyFont="1" applyBorder="1" applyAlignment="1" applyProtection="1">
      <alignment horizontal="center"/>
    </xf>
    <xf numFmtId="164" fontId="8" fillId="0" borderId="25" xfId="0" applyNumberFormat="1" applyFont="1" applyBorder="1" applyProtection="1"/>
    <xf numFmtId="165" fontId="8" fillId="0" borderId="26" xfId="0" applyNumberFormat="1" applyFont="1" applyBorder="1" applyProtection="1"/>
    <xf numFmtId="10" fontId="8" fillId="0" borderId="15" xfId="3" applyNumberFormat="1" applyFont="1" applyBorder="1" applyAlignment="1" applyProtection="1">
      <alignment horizontal="center"/>
    </xf>
    <xf numFmtId="0" fontId="9" fillId="0" borderId="17" xfId="0" applyFont="1" applyBorder="1" applyProtection="1"/>
    <xf numFmtId="10" fontId="8" fillId="0" borderId="17" xfId="3" applyNumberFormat="1" applyFont="1" applyBorder="1" applyAlignment="1" applyProtection="1">
      <alignment horizontal="center"/>
    </xf>
    <xf numFmtId="164" fontId="8" fillId="0" borderId="18" xfId="0" applyNumberFormat="1" applyFont="1" applyBorder="1" applyProtection="1"/>
    <xf numFmtId="0" fontId="8" fillId="3" borderId="20" xfId="0" applyFont="1" applyFill="1" applyBorder="1" applyAlignment="1" applyProtection="1">
      <alignment horizontal="center" vertical="center"/>
    </xf>
    <xf numFmtId="0" fontId="9" fillId="3" borderId="21" xfId="0" applyFont="1" applyFill="1" applyBorder="1" applyAlignment="1" applyProtection="1">
      <alignment horizontal="right" vertical="center"/>
    </xf>
    <xf numFmtId="10" fontId="8" fillId="3" borderId="21" xfId="0" applyNumberFormat="1"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164" fontId="8" fillId="3" borderId="22" xfId="0" applyNumberFormat="1" applyFont="1" applyFill="1" applyBorder="1" applyAlignment="1" applyProtection="1">
      <alignment vertical="center"/>
    </xf>
    <xf numFmtId="165" fontId="9" fillId="3" borderId="23" xfId="0" applyNumberFormat="1" applyFont="1" applyFill="1" applyBorder="1" applyAlignment="1" applyProtection="1">
      <alignment vertical="center"/>
    </xf>
    <xf numFmtId="0" fontId="0" fillId="0" borderId="0" xfId="0" applyAlignment="1" applyProtection="1">
      <alignment vertical="center"/>
    </xf>
    <xf numFmtId="10" fontId="8" fillId="3" borderId="21" xfId="3" applyNumberFormat="1" applyFont="1" applyFill="1" applyBorder="1" applyAlignment="1" applyProtection="1">
      <alignment horizontal="center" vertical="center"/>
    </xf>
    <xf numFmtId="0" fontId="9" fillId="0" borderId="27" xfId="0" applyFont="1" applyBorder="1" applyProtection="1"/>
    <xf numFmtId="0" fontId="8" fillId="0" borderId="28" xfId="0" applyFont="1" applyFill="1" applyBorder="1" applyAlignment="1" applyProtection="1">
      <alignment horizontal="center"/>
    </xf>
    <xf numFmtId="164" fontId="8" fillId="0" borderId="29" xfId="0" applyNumberFormat="1" applyFont="1" applyFill="1" applyBorder="1" applyProtection="1"/>
    <xf numFmtId="165" fontId="9" fillId="0" borderId="30" xfId="0" applyNumberFormat="1" applyFont="1" applyFill="1" applyBorder="1" applyProtection="1"/>
    <xf numFmtId="0" fontId="8" fillId="0" borderId="31" xfId="0" applyFont="1" applyBorder="1" applyAlignment="1" applyProtection="1">
      <alignment horizontal="center"/>
    </xf>
    <xf numFmtId="0" fontId="9" fillId="0" borderId="32" xfId="0" applyFont="1" applyBorder="1" applyProtection="1"/>
    <xf numFmtId="0" fontId="8" fillId="0" borderId="33" xfId="1" applyNumberFormat="1" applyFont="1" applyBorder="1" applyAlignment="1" applyProtection="1">
      <alignment horizontal="center"/>
    </xf>
    <xf numFmtId="0" fontId="8" fillId="0" borderId="33" xfId="0" applyFont="1" applyBorder="1" applyAlignment="1" applyProtection="1">
      <alignment horizontal="center"/>
    </xf>
    <xf numFmtId="10" fontId="8" fillId="0" borderId="34" xfId="3" applyNumberFormat="1" applyFont="1" applyBorder="1" applyProtection="1"/>
    <xf numFmtId="165" fontId="8" fillId="0" borderId="35" xfId="0" applyNumberFormat="1" applyFont="1" applyBorder="1" applyProtection="1"/>
    <xf numFmtId="0" fontId="0" fillId="4" borderId="79" xfId="0" applyFill="1" applyBorder="1" applyAlignment="1" applyProtection="1">
      <alignment horizontal="center" vertical="center"/>
    </xf>
    <xf numFmtId="0" fontId="10" fillId="4" borderId="80" xfId="0" applyFont="1" applyFill="1" applyBorder="1" applyAlignment="1" applyProtection="1">
      <alignment horizontal="right" vertical="center"/>
    </xf>
    <xf numFmtId="0" fontId="0" fillId="4" borderId="80" xfId="0" applyFill="1" applyBorder="1" applyAlignment="1" applyProtection="1">
      <alignment horizontal="center" vertical="center"/>
    </xf>
    <xf numFmtId="164" fontId="0" fillId="4" borderId="81" xfId="0" applyNumberFormat="1" applyFill="1" applyBorder="1" applyAlignment="1" applyProtection="1">
      <alignment vertical="center"/>
    </xf>
    <xf numFmtId="165" fontId="4" fillId="4" borderId="82" xfId="0" applyNumberFormat="1" applyFont="1" applyFill="1" applyBorder="1" applyAlignment="1" applyProtection="1">
      <alignment vertical="center"/>
    </xf>
    <xf numFmtId="9" fontId="0" fillId="0" borderId="0" xfId="0" applyNumberFormat="1" applyProtection="1"/>
    <xf numFmtId="0" fontId="2" fillId="6" borderId="45" xfId="0" applyFont="1" applyFill="1" applyBorder="1" applyAlignment="1" applyProtection="1">
      <alignment horizontal="center" vertical="center" wrapText="1"/>
    </xf>
    <xf numFmtId="0" fontId="11" fillId="0" borderId="0" xfId="0" applyFont="1" applyBorder="1" applyAlignment="1" applyProtection="1">
      <alignment horizontal="left" vertical="top" wrapText="1"/>
    </xf>
    <xf numFmtId="0" fontId="23" fillId="0" borderId="0" xfId="0" applyFont="1" applyAlignment="1" applyProtection="1">
      <alignment vertical="top" wrapText="1"/>
    </xf>
    <xf numFmtId="0" fontId="23" fillId="0" borderId="0" xfId="0" applyFont="1" applyAlignment="1" applyProtection="1">
      <alignment wrapText="1"/>
    </xf>
    <xf numFmtId="0" fontId="2" fillId="0" borderId="0" xfId="0" applyFont="1" applyBorder="1" applyAlignment="1" applyProtection="1">
      <alignment vertical="top"/>
    </xf>
    <xf numFmtId="0" fontId="17" fillId="0" borderId="0" xfId="0" applyFont="1" applyBorder="1" applyAlignment="1" applyProtection="1">
      <alignment horizontal="left" vertical="top" wrapText="1"/>
    </xf>
    <xf numFmtId="0" fontId="9" fillId="0" borderId="0" xfId="0" applyFont="1" applyBorder="1" applyAlignment="1" applyProtection="1">
      <alignment vertical="top" wrapText="1"/>
    </xf>
    <xf numFmtId="0" fontId="17" fillId="0" borderId="0" xfId="0" applyFont="1" applyBorder="1" applyAlignment="1" applyProtection="1">
      <alignment vertical="top" wrapText="1"/>
    </xf>
    <xf numFmtId="0" fontId="7" fillId="0" borderId="0" xfId="0" applyFont="1" applyAlignment="1" applyProtection="1">
      <alignment vertical="top"/>
    </xf>
    <xf numFmtId="0" fontId="2" fillId="0" borderId="0" xfId="0" applyFont="1" applyBorder="1" applyAlignment="1" applyProtection="1">
      <alignment vertical="top" wrapText="1"/>
    </xf>
    <xf numFmtId="0" fontId="0" fillId="0" borderId="0" xfId="0" applyBorder="1" applyAlignment="1" applyProtection="1">
      <alignment vertical="top" wrapText="1"/>
    </xf>
    <xf numFmtId="0" fontId="2" fillId="0" borderId="0" xfId="0" applyFont="1" applyBorder="1" applyAlignment="1" applyProtection="1">
      <alignment horizontal="left" vertical="top" wrapText="1"/>
    </xf>
    <xf numFmtId="0" fontId="2" fillId="0" borderId="0" xfId="0" applyFont="1" applyAlignment="1" applyProtection="1">
      <alignment vertical="top"/>
    </xf>
    <xf numFmtId="14" fontId="17" fillId="0" borderId="0" xfId="0" applyNumberFormat="1" applyFont="1" applyBorder="1" applyAlignment="1" applyProtection="1">
      <alignment horizontal="left" vertical="top" wrapText="1"/>
    </xf>
    <xf numFmtId="0" fontId="23" fillId="0" borderId="0" xfId="0" applyFont="1" applyBorder="1" applyAlignment="1" applyProtection="1">
      <alignment vertical="top" wrapText="1"/>
    </xf>
    <xf numFmtId="0" fontId="8" fillId="0" borderId="0" xfId="0" applyFont="1" applyBorder="1" applyAlignment="1" applyProtection="1">
      <alignment vertical="top" wrapText="1"/>
    </xf>
    <xf numFmtId="0" fontId="8" fillId="0" borderId="0" xfId="0" applyFont="1" applyAlignment="1" applyProtection="1">
      <alignment vertical="top" wrapText="1"/>
    </xf>
    <xf numFmtId="0" fontId="11" fillId="0" borderId="0" xfId="0" applyFont="1" applyAlignment="1" applyProtection="1">
      <alignment vertical="top" wrapText="1"/>
    </xf>
    <xf numFmtId="0" fontId="25" fillId="0" borderId="0" xfId="0" applyFont="1" applyAlignment="1" applyProtection="1">
      <alignment vertical="top" wrapText="1"/>
    </xf>
    <xf numFmtId="0" fontId="26" fillId="0" borderId="0" xfId="0" applyFont="1" applyAlignment="1" applyProtection="1">
      <alignment vertical="top" wrapText="1"/>
    </xf>
    <xf numFmtId="0" fontId="9" fillId="0" borderId="0" xfId="0" applyFont="1" applyBorder="1" applyAlignment="1" applyProtection="1">
      <alignment horizontal="left"/>
    </xf>
    <xf numFmtId="0" fontId="3" fillId="0" borderId="0" xfId="0" applyFont="1" applyAlignment="1" applyProtection="1">
      <alignment vertical="top" wrapText="1"/>
    </xf>
    <xf numFmtId="0" fontId="12" fillId="10" borderId="78" xfId="0" applyFont="1" applyFill="1" applyBorder="1" applyAlignment="1" applyProtection="1">
      <alignment horizontal="right" vertical="center"/>
    </xf>
    <xf numFmtId="0" fontId="12" fillId="10" borderId="90" xfId="0" applyFont="1" applyFill="1" applyBorder="1" applyAlignment="1" applyProtection="1">
      <alignment horizontal="right" vertical="center"/>
    </xf>
    <xf numFmtId="0" fontId="12" fillId="10" borderId="91" xfId="0" applyFont="1" applyFill="1" applyBorder="1" applyAlignment="1" applyProtection="1">
      <alignment horizontal="right" vertical="center"/>
    </xf>
    <xf numFmtId="0" fontId="27" fillId="0" borderId="25" xfId="0" applyFont="1" applyBorder="1" applyAlignment="1" applyProtection="1">
      <alignment horizontal="right"/>
    </xf>
    <xf numFmtId="0" fontId="27" fillId="0" borderId="92" xfId="0" applyFont="1" applyBorder="1" applyAlignment="1" applyProtection="1">
      <alignment horizontal="right"/>
    </xf>
    <xf numFmtId="0" fontId="4" fillId="7" borderId="93" xfId="0" applyFont="1" applyFill="1" applyBorder="1" applyAlignment="1" applyProtection="1">
      <alignment horizontal="right" wrapText="1"/>
    </xf>
    <xf numFmtId="0" fontId="4" fillId="7" borderId="94" xfId="0" applyFont="1" applyFill="1" applyBorder="1" applyAlignment="1" applyProtection="1">
      <alignment horizontal="right" wrapText="1"/>
    </xf>
    <xf numFmtId="0" fontId="4" fillId="7" borderId="95" xfId="0" applyFont="1" applyFill="1" applyBorder="1" applyAlignment="1" applyProtection="1">
      <alignment horizontal="right" wrapText="1"/>
    </xf>
    <xf numFmtId="0" fontId="0" fillId="0" borderId="96" xfId="0" applyBorder="1" applyAlignment="1" applyProtection="1">
      <alignment vertical="top" wrapText="1"/>
    </xf>
    <xf numFmtId="0" fontId="0" fillId="0" borderId="97" xfId="0" applyBorder="1" applyAlignment="1" applyProtection="1">
      <alignment vertical="top" wrapText="1"/>
    </xf>
    <xf numFmtId="0" fontId="0" fillId="0" borderId="98" xfId="0" applyBorder="1" applyAlignment="1" applyProtection="1">
      <alignment vertical="top" wrapText="1"/>
    </xf>
    <xf numFmtId="0" fontId="4" fillId="6" borderId="55" xfId="0" applyFont="1" applyFill="1" applyBorder="1" applyAlignment="1" applyProtection="1">
      <alignment horizontal="center" vertical="center" wrapText="1"/>
    </xf>
    <xf numFmtId="0" fontId="0" fillId="6" borderId="99" xfId="0" applyFill="1" applyBorder="1" applyAlignment="1" applyProtection="1">
      <alignment horizontal="center" vertical="center" wrapText="1"/>
    </xf>
    <xf numFmtId="0" fontId="4" fillId="6" borderId="100" xfId="0" applyFont="1" applyFill="1" applyBorder="1" applyAlignment="1" applyProtection="1">
      <alignment horizontal="center" vertical="center" wrapText="1"/>
    </xf>
    <xf numFmtId="0" fontId="0" fillId="6" borderId="101" xfId="0" applyFill="1" applyBorder="1" applyAlignment="1" applyProtection="1">
      <alignment horizontal="center" vertical="center" wrapText="1"/>
    </xf>
    <xf numFmtId="0" fontId="0" fillId="0" borderId="102" xfId="0" applyBorder="1" applyProtection="1"/>
    <xf numFmtId="0" fontId="0" fillId="0" borderId="103" xfId="0" applyBorder="1" applyProtection="1"/>
    <xf numFmtId="0" fontId="3" fillId="0" borderId="96" xfId="0" applyFont="1" applyBorder="1" applyAlignment="1" applyProtection="1">
      <alignment vertical="top" wrapText="1"/>
    </xf>
    <xf numFmtId="0" fontId="4" fillId="6" borderId="55" xfId="0" applyFont="1" applyFill="1" applyBorder="1" applyAlignment="1">
      <alignment horizontal="center" vertical="center" wrapText="1"/>
    </xf>
    <xf numFmtId="0" fontId="0" fillId="6" borderId="99" xfId="0" applyFill="1" applyBorder="1" applyAlignment="1">
      <alignment horizontal="center" vertical="center" wrapText="1"/>
    </xf>
    <xf numFmtId="0" fontId="0" fillId="0" borderId="96" xfId="0" applyBorder="1" applyAlignment="1" applyProtection="1">
      <alignment vertical="top" wrapText="1"/>
      <protection locked="0"/>
    </xf>
    <xf numFmtId="0" fontId="0" fillId="0" borderId="97" xfId="0" applyBorder="1" applyAlignment="1" applyProtection="1">
      <alignment vertical="top" wrapText="1"/>
      <protection locked="0"/>
    </xf>
    <xf numFmtId="0" fontId="0" fillId="0" borderId="98" xfId="0" applyBorder="1" applyAlignment="1" applyProtection="1">
      <alignment vertical="top" wrapText="1"/>
      <protection locked="0"/>
    </xf>
    <xf numFmtId="0" fontId="4" fillId="6" borderId="100" xfId="0" applyFont="1" applyFill="1" applyBorder="1" applyAlignment="1">
      <alignment horizontal="center" vertical="center" wrapText="1"/>
    </xf>
    <xf numFmtId="0" fontId="0" fillId="6" borderId="101" xfId="0" applyFill="1" applyBorder="1" applyAlignment="1">
      <alignment horizontal="center" vertical="center" wrapText="1"/>
    </xf>
    <xf numFmtId="0" fontId="0" fillId="0" borderId="102" xfId="0" applyBorder="1"/>
    <xf numFmtId="0" fontId="0" fillId="0" borderId="103" xfId="0" applyBorder="1"/>
    <xf numFmtId="0" fontId="2" fillId="7" borderId="93" xfId="0" applyFont="1" applyFill="1" applyBorder="1" applyAlignment="1" applyProtection="1">
      <alignment horizontal="righ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8"/>
  <sheetViews>
    <sheetView tabSelected="1" view="pageBreakPreview" zoomScale="115" zoomScaleNormal="100" zoomScaleSheetLayoutView="115" workbookViewId="0"/>
  </sheetViews>
  <sheetFormatPr defaultRowHeight="12.75" x14ac:dyDescent="0.2"/>
  <cols>
    <col min="1" max="1" width="2.42578125" style="32" customWidth="1"/>
    <col min="2" max="2" width="4.28515625" style="32" customWidth="1"/>
    <col min="3" max="3" width="10.7109375" style="32" customWidth="1"/>
    <col min="4" max="4" width="9.140625" style="32"/>
    <col min="5" max="5" width="9.7109375" style="32" customWidth="1"/>
    <col min="6" max="6" width="7.7109375" style="32" customWidth="1"/>
    <col min="7" max="7" width="1.7109375" style="32" customWidth="1"/>
    <col min="8" max="8" width="38.7109375" style="32" customWidth="1"/>
    <col min="9" max="9" width="9.28515625" style="32" customWidth="1"/>
    <col min="10" max="16384" width="9.140625" style="32"/>
  </cols>
  <sheetData>
    <row r="1" spans="1:9" ht="3.95" customHeight="1" x14ac:dyDescent="0.2"/>
    <row r="2" spans="1:9" ht="15" x14ac:dyDescent="0.25">
      <c r="A2" s="99" t="s">
        <v>45</v>
      </c>
      <c r="B2" s="100"/>
      <c r="C2" s="100"/>
      <c r="D2" s="100"/>
      <c r="E2" s="100"/>
      <c r="F2" s="100"/>
      <c r="G2" s="100"/>
      <c r="H2" s="100"/>
      <c r="I2" s="100"/>
    </row>
    <row r="3" spans="1:9" ht="3.95" customHeight="1" x14ac:dyDescent="0.25">
      <c r="A3" s="99"/>
      <c r="B3" s="100"/>
      <c r="C3" s="100"/>
      <c r="D3" s="100"/>
      <c r="E3" s="100"/>
      <c r="F3" s="100"/>
      <c r="G3" s="100"/>
      <c r="H3" s="100"/>
      <c r="I3" s="100"/>
    </row>
    <row r="4" spans="1:9" s="101" customFormat="1" ht="21.95" customHeight="1" x14ac:dyDescent="0.2">
      <c r="B4" s="264" t="s">
        <v>16</v>
      </c>
      <c r="C4" s="265"/>
      <c r="D4" s="260" t="s">
        <v>154</v>
      </c>
      <c r="E4" s="262"/>
      <c r="F4" s="262"/>
      <c r="G4" s="261"/>
      <c r="H4" s="261"/>
    </row>
    <row r="5" spans="1:9" s="101" customFormat="1" ht="15" customHeight="1" x14ac:dyDescent="0.2">
      <c r="B5" s="259" t="s">
        <v>44</v>
      </c>
      <c r="C5" s="259"/>
      <c r="D5" s="260" t="s">
        <v>155</v>
      </c>
      <c r="E5" s="260"/>
      <c r="F5" s="260"/>
      <c r="G5" s="261"/>
      <c r="H5" s="261"/>
    </row>
    <row r="6" spans="1:9" s="101" customFormat="1" ht="15" customHeight="1" x14ac:dyDescent="0.2">
      <c r="B6" s="259" t="s">
        <v>145</v>
      </c>
      <c r="C6" s="259"/>
      <c r="D6" s="260" t="s">
        <v>156</v>
      </c>
      <c r="E6" s="260"/>
      <c r="F6" s="260"/>
      <c r="G6" s="261"/>
      <c r="H6" s="261"/>
    </row>
    <row r="7" spans="1:9" s="101" customFormat="1" ht="14.25" customHeight="1" x14ac:dyDescent="0.2">
      <c r="B7" s="259" t="s">
        <v>146</v>
      </c>
      <c r="C7" s="259"/>
      <c r="D7" s="260" t="s">
        <v>265</v>
      </c>
      <c r="E7" s="260"/>
      <c r="F7" s="260"/>
      <c r="G7" s="261"/>
      <c r="H7" s="261"/>
    </row>
    <row r="8" spans="1:9" s="101" customFormat="1" ht="14.25" customHeight="1" x14ac:dyDescent="0.2">
      <c r="A8" s="102"/>
      <c r="B8" s="267" t="s">
        <v>39</v>
      </c>
      <c r="C8" s="259"/>
      <c r="D8" s="268">
        <v>40528</v>
      </c>
      <c r="E8" s="260"/>
      <c r="F8" s="260"/>
      <c r="G8" s="261"/>
      <c r="H8" s="261"/>
    </row>
    <row r="9" spans="1:9" s="101" customFormat="1" ht="14.25" customHeight="1" x14ac:dyDescent="0.2">
      <c r="A9" s="102"/>
      <c r="B9" s="267" t="s">
        <v>40</v>
      </c>
      <c r="C9" s="259"/>
      <c r="D9" s="260" t="s">
        <v>268</v>
      </c>
      <c r="E9" s="260"/>
      <c r="F9" s="260"/>
      <c r="G9" s="261"/>
      <c r="H9" s="261"/>
    </row>
    <row r="10" spans="1:9" s="101" customFormat="1" ht="14.25" x14ac:dyDescent="0.2">
      <c r="A10" s="102"/>
      <c r="B10" s="266" t="s">
        <v>134</v>
      </c>
      <c r="C10" s="266"/>
      <c r="D10" s="256" t="s">
        <v>157</v>
      </c>
      <c r="E10" s="256"/>
      <c r="F10" s="256"/>
      <c r="G10" s="256"/>
      <c r="H10" s="256"/>
    </row>
    <row r="11" spans="1:9" s="101" customFormat="1" ht="14.25" x14ac:dyDescent="0.2">
      <c r="A11" s="102"/>
      <c r="B11" s="266" t="s">
        <v>135</v>
      </c>
      <c r="C11" s="266"/>
      <c r="D11" s="256" t="s">
        <v>158</v>
      </c>
      <c r="E11" s="256"/>
      <c r="F11" s="256"/>
      <c r="G11" s="256"/>
      <c r="H11" s="256"/>
    </row>
    <row r="12" spans="1:9" s="101" customFormat="1" ht="14.25" customHeight="1" x14ac:dyDescent="0.2">
      <c r="A12" s="102"/>
      <c r="B12" s="266" t="s">
        <v>136</v>
      </c>
      <c r="C12" s="266"/>
      <c r="D12" s="256" t="s">
        <v>273</v>
      </c>
      <c r="E12" s="256"/>
      <c r="F12" s="256"/>
      <c r="G12" s="256"/>
      <c r="H12" s="256"/>
    </row>
    <row r="13" spans="1:9" s="101" customFormat="1" ht="14.25" x14ac:dyDescent="0.2">
      <c r="A13" s="102"/>
      <c r="B13" s="266" t="s">
        <v>51</v>
      </c>
      <c r="C13" s="266"/>
      <c r="D13" s="256" t="s">
        <v>159</v>
      </c>
      <c r="E13" s="256"/>
      <c r="F13" s="256"/>
      <c r="G13" s="256"/>
      <c r="H13" s="256"/>
    </row>
    <row r="14" spans="1:9" s="101" customFormat="1" ht="15" customHeight="1" x14ac:dyDescent="0.2">
      <c r="A14" s="102"/>
      <c r="B14" s="102"/>
      <c r="C14" s="102"/>
      <c r="D14" s="102"/>
      <c r="E14" s="102"/>
      <c r="F14" s="102"/>
      <c r="G14" s="102"/>
      <c r="H14" s="102"/>
    </row>
    <row r="15" spans="1:9" s="101" customFormat="1" ht="15" x14ac:dyDescent="0.25">
      <c r="A15" s="103" t="s">
        <v>55</v>
      </c>
      <c r="B15" s="102"/>
      <c r="C15" s="102"/>
      <c r="D15" s="102"/>
      <c r="E15" s="102"/>
      <c r="F15" s="102"/>
      <c r="G15" s="102"/>
      <c r="H15" s="102"/>
    </row>
    <row r="16" spans="1:9" s="101" customFormat="1" ht="3.95" customHeight="1" x14ac:dyDescent="0.2">
      <c r="A16" s="102"/>
      <c r="B16" s="104"/>
      <c r="C16" s="104"/>
      <c r="D16" s="104"/>
      <c r="E16" s="104"/>
      <c r="F16" s="104"/>
      <c r="G16" s="104"/>
      <c r="H16" s="104"/>
      <c r="I16" s="104"/>
    </row>
    <row r="17" spans="1:9" s="101" customFormat="1" ht="27.95" customHeight="1" x14ac:dyDescent="0.2">
      <c r="A17" s="102"/>
      <c r="B17" s="269" t="s">
        <v>270</v>
      </c>
      <c r="C17" s="270"/>
      <c r="D17" s="270"/>
      <c r="E17" s="270"/>
      <c r="F17" s="270"/>
      <c r="G17" s="270"/>
      <c r="H17" s="270"/>
      <c r="I17" s="270"/>
    </row>
    <row r="18" spans="1:9" s="101" customFormat="1" ht="27.75" customHeight="1" x14ac:dyDescent="0.2">
      <c r="A18" s="102"/>
      <c r="B18" s="270"/>
      <c r="C18" s="270"/>
      <c r="D18" s="270"/>
      <c r="E18" s="270"/>
      <c r="F18" s="270"/>
      <c r="G18" s="270"/>
      <c r="H18" s="270"/>
      <c r="I18" s="270"/>
    </row>
    <row r="19" spans="1:9" s="101" customFormat="1" ht="27.95" customHeight="1" x14ac:dyDescent="0.2">
      <c r="A19" s="102"/>
      <c r="B19" s="270"/>
      <c r="C19" s="270"/>
      <c r="D19" s="270"/>
      <c r="E19" s="270"/>
      <c r="F19" s="270"/>
      <c r="G19" s="270"/>
      <c r="H19" s="270"/>
      <c r="I19" s="270"/>
    </row>
    <row r="20" spans="1:9" s="101" customFormat="1" ht="15" customHeight="1" x14ac:dyDescent="0.2">
      <c r="A20" s="102"/>
      <c r="B20" s="105"/>
      <c r="C20" s="105"/>
      <c r="D20" s="105"/>
      <c r="E20" s="105"/>
      <c r="F20" s="105"/>
      <c r="G20" s="105"/>
      <c r="H20" s="105"/>
      <c r="I20" s="105"/>
    </row>
    <row r="21" spans="1:9" s="101" customFormat="1" ht="15" x14ac:dyDescent="0.25">
      <c r="A21" s="103" t="s">
        <v>54</v>
      </c>
      <c r="B21" s="102"/>
      <c r="C21" s="102"/>
      <c r="D21" s="102"/>
      <c r="E21" s="102"/>
      <c r="F21" s="102"/>
      <c r="G21" s="102"/>
      <c r="H21" s="102"/>
    </row>
    <row r="22" spans="1:9" s="101" customFormat="1" ht="3.95" customHeight="1" x14ac:dyDescent="0.2">
      <c r="A22" s="102"/>
      <c r="B22" s="102"/>
      <c r="C22" s="102"/>
      <c r="D22" s="102"/>
      <c r="E22" s="102"/>
      <c r="F22" s="102"/>
      <c r="G22" s="102"/>
      <c r="H22" s="102"/>
    </row>
    <row r="23" spans="1:9" s="101" customFormat="1" ht="27.95" customHeight="1" x14ac:dyDescent="0.2">
      <c r="A23" s="102"/>
      <c r="B23" s="272" t="s">
        <v>160</v>
      </c>
      <c r="C23" s="271"/>
      <c r="D23" s="271"/>
      <c r="E23" s="271"/>
      <c r="F23" s="271"/>
      <c r="G23" s="271"/>
      <c r="H23" s="271"/>
      <c r="I23" s="271"/>
    </row>
    <row r="24" spans="1:9" s="101" customFormat="1" ht="27.95" customHeight="1" x14ac:dyDescent="0.2">
      <c r="A24" s="102"/>
      <c r="B24" s="271"/>
      <c r="C24" s="271"/>
      <c r="D24" s="271"/>
      <c r="E24" s="271"/>
      <c r="F24" s="271"/>
      <c r="G24" s="271"/>
      <c r="H24" s="271"/>
      <c r="I24" s="271"/>
    </row>
    <row r="25" spans="1:9" s="101" customFormat="1" ht="27.95" customHeight="1" x14ac:dyDescent="0.2">
      <c r="A25" s="102"/>
      <c r="B25" s="271"/>
      <c r="C25" s="271"/>
      <c r="D25" s="271"/>
      <c r="E25" s="271"/>
      <c r="F25" s="271"/>
      <c r="G25" s="271"/>
      <c r="H25" s="271"/>
      <c r="I25" s="271"/>
    </row>
    <row r="26" spans="1:9" s="101" customFormat="1" ht="15" customHeight="1" x14ac:dyDescent="0.2">
      <c r="A26" s="102"/>
      <c r="B26" s="102"/>
      <c r="C26" s="102"/>
      <c r="D26" s="102"/>
      <c r="E26" s="102"/>
      <c r="F26" s="102"/>
      <c r="G26" s="102"/>
      <c r="H26" s="102"/>
    </row>
    <row r="27" spans="1:9" s="101" customFormat="1" ht="15" customHeight="1" x14ac:dyDescent="0.25">
      <c r="A27" s="103" t="s">
        <v>53</v>
      </c>
      <c r="B27" s="102"/>
      <c r="C27" s="102"/>
      <c r="D27" s="102"/>
      <c r="E27" s="102"/>
      <c r="F27" s="102"/>
      <c r="G27" s="102"/>
      <c r="H27" s="102"/>
    </row>
    <row r="28" spans="1:9" s="101" customFormat="1" ht="3.95" customHeight="1" x14ac:dyDescent="0.2">
      <c r="A28" s="102"/>
      <c r="B28" s="102"/>
      <c r="C28" s="102"/>
      <c r="D28" s="102"/>
      <c r="E28" s="102"/>
      <c r="F28" s="102"/>
      <c r="G28" s="102"/>
      <c r="H28" s="102"/>
    </row>
    <row r="29" spans="1:9" s="101" customFormat="1" ht="27.95" customHeight="1" x14ac:dyDescent="0.2">
      <c r="A29" s="102"/>
      <c r="B29" s="257" t="s">
        <v>271</v>
      </c>
      <c r="C29" s="271"/>
      <c r="D29" s="271"/>
      <c r="E29" s="271"/>
      <c r="F29" s="271"/>
      <c r="G29" s="271"/>
      <c r="H29" s="271"/>
      <c r="I29" s="271"/>
    </row>
    <row r="30" spans="1:9" s="101" customFormat="1" ht="27.95" customHeight="1" x14ac:dyDescent="0.2">
      <c r="A30" s="102"/>
      <c r="B30" s="271"/>
      <c r="C30" s="271"/>
      <c r="D30" s="271"/>
      <c r="E30" s="271"/>
      <c r="F30" s="271"/>
      <c r="G30" s="271"/>
      <c r="H30" s="271"/>
      <c r="I30" s="271"/>
    </row>
    <row r="31" spans="1:9" s="101" customFormat="1" ht="27.95" customHeight="1" x14ac:dyDescent="0.2">
      <c r="A31" s="102"/>
      <c r="B31" s="271"/>
      <c r="C31" s="271"/>
      <c r="D31" s="271"/>
      <c r="E31" s="271"/>
      <c r="F31" s="271"/>
      <c r="G31" s="271"/>
      <c r="H31" s="271"/>
      <c r="I31" s="271"/>
    </row>
    <row r="32" spans="1:9" s="101" customFormat="1" ht="15" customHeight="1" x14ac:dyDescent="0.2">
      <c r="A32" s="102"/>
      <c r="B32" s="104"/>
      <c r="C32" s="104"/>
      <c r="D32" s="104"/>
      <c r="E32" s="104"/>
      <c r="F32" s="104"/>
      <c r="G32" s="104"/>
      <c r="H32" s="104"/>
      <c r="I32" s="104"/>
    </row>
    <row r="33" spans="1:9" s="101" customFormat="1" ht="15" customHeight="1" x14ac:dyDescent="0.25">
      <c r="A33" s="103" t="s">
        <v>57</v>
      </c>
      <c r="B33" s="102"/>
      <c r="C33" s="102"/>
      <c r="D33" s="102"/>
      <c r="E33" s="102"/>
      <c r="F33" s="102"/>
      <c r="G33" s="102"/>
      <c r="H33" s="102"/>
    </row>
    <row r="34" spans="1:9" s="101" customFormat="1" ht="3.95" customHeight="1" x14ac:dyDescent="0.25">
      <c r="A34" s="103"/>
      <c r="B34" s="102"/>
      <c r="C34" s="102"/>
      <c r="D34" s="102"/>
      <c r="E34" s="102"/>
      <c r="F34" s="102"/>
      <c r="G34" s="102"/>
      <c r="H34" s="102"/>
    </row>
    <row r="35" spans="1:9" s="101" customFormat="1" ht="24.95" customHeight="1" x14ac:dyDescent="0.2">
      <c r="A35" s="102"/>
      <c r="B35" s="257" t="s">
        <v>269</v>
      </c>
      <c r="C35" s="257"/>
      <c r="D35" s="257"/>
      <c r="E35" s="257"/>
      <c r="F35" s="257"/>
      <c r="G35" s="257"/>
      <c r="H35" s="257"/>
      <c r="I35" s="257"/>
    </row>
    <row r="36" spans="1:9" s="101" customFormat="1" ht="24.95" customHeight="1" x14ac:dyDescent="0.2">
      <c r="A36" s="102"/>
      <c r="B36" s="257"/>
      <c r="C36" s="257"/>
      <c r="D36" s="257"/>
      <c r="E36" s="257"/>
      <c r="F36" s="257"/>
      <c r="G36" s="257"/>
      <c r="H36" s="257"/>
      <c r="I36" s="257"/>
    </row>
    <row r="37" spans="1:9" s="101" customFormat="1" ht="27.95" customHeight="1" x14ac:dyDescent="0.2">
      <c r="A37" s="102"/>
      <c r="B37" s="257"/>
      <c r="C37" s="257"/>
      <c r="D37" s="257"/>
      <c r="E37" s="257"/>
      <c r="F37" s="257"/>
      <c r="G37" s="257"/>
      <c r="H37" s="257"/>
      <c r="I37" s="257"/>
    </row>
    <row r="38" spans="1:9" s="101" customFormat="1" ht="24.95" customHeight="1" x14ac:dyDescent="0.2">
      <c r="A38" s="102"/>
      <c r="B38" s="257"/>
      <c r="C38" s="257"/>
      <c r="D38" s="257"/>
      <c r="E38" s="257"/>
      <c r="F38" s="257"/>
      <c r="G38" s="257"/>
      <c r="H38" s="257"/>
      <c r="I38" s="257"/>
    </row>
    <row r="39" spans="1:9" s="101" customFormat="1" ht="15" customHeight="1" x14ac:dyDescent="0.2">
      <c r="A39" s="102"/>
      <c r="B39" s="106"/>
      <c r="C39" s="106"/>
      <c r="D39" s="106"/>
      <c r="E39" s="106"/>
      <c r="F39" s="106"/>
      <c r="G39" s="106"/>
      <c r="H39" s="106"/>
      <c r="I39" s="106"/>
    </row>
    <row r="40" spans="1:9" s="101" customFormat="1" ht="15" x14ac:dyDescent="0.25">
      <c r="A40" s="103" t="s">
        <v>56</v>
      </c>
      <c r="B40" s="102"/>
      <c r="C40" s="102"/>
      <c r="D40" s="102"/>
      <c r="E40" s="102"/>
      <c r="F40" s="102"/>
      <c r="G40" s="102"/>
      <c r="H40" s="102"/>
    </row>
    <row r="41" spans="1:9" s="101" customFormat="1" ht="3.95" customHeight="1" x14ac:dyDescent="0.2">
      <c r="A41" s="107"/>
      <c r="B41" s="102"/>
      <c r="C41" s="102"/>
      <c r="D41" s="102"/>
      <c r="E41" s="102"/>
      <c r="F41" s="102"/>
      <c r="G41" s="102"/>
      <c r="H41" s="102"/>
    </row>
    <row r="42" spans="1:9" s="101" customFormat="1" ht="29.1" customHeight="1" x14ac:dyDescent="0.2">
      <c r="A42" s="102"/>
      <c r="B42" s="263" t="s">
        <v>34</v>
      </c>
      <c r="C42" s="263"/>
      <c r="D42" s="263"/>
      <c r="E42" s="263"/>
      <c r="F42" s="108">
        <v>6.3E-2</v>
      </c>
      <c r="G42" s="109"/>
      <c r="H42" s="257" t="s">
        <v>161</v>
      </c>
      <c r="I42" s="258"/>
    </row>
    <row r="43" spans="1:9" s="101" customFormat="1" ht="29.1" customHeight="1" x14ac:dyDescent="0.2">
      <c r="A43" s="102"/>
      <c r="B43" s="263" t="s">
        <v>33</v>
      </c>
      <c r="C43" s="263"/>
      <c r="D43" s="263"/>
      <c r="E43" s="263"/>
      <c r="F43" s="110">
        <v>0.13</v>
      </c>
      <c r="G43" s="109"/>
      <c r="H43" s="257" t="s">
        <v>162</v>
      </c>
      <c r="I43" s="258"/>
    </row>
    <row r="44" spans="1:9" s="101" customFormat="1" ht="29.1" customHeight="1" x14ac:dyDescent="0.2">
      <c r="A44" s="102"/>
      <c r="B44" s="263" t="s">
        <v>152</v>
      </c>
      <c r="C44" s="263"/>
      <c r="D44" s="263"/>
      <c r="E44" s="263"/>
      <c r="F44" s="111">
        <v>3.6999999999999998E-2</v>
      </c>
      <c r="G44" s="109"/>
      <c r="H44" s="257" t="s">
        <v>163</v>
      </c>
      <c r="I44" s="258"/>
    </row>
    <row r="45" spans="1:9" s="101" customFormat="1" ht="29.1" customHeight="1" x14ac:dyDescent="0.2">
      <c r="A45" s="102"/>
      <c r="B45" s="263" t="s">
        <v>52</v>
      </c>
      <c r="C45" s="263"/>
      <c r="D45" s="263"/>
      <c r="E45" s="263"/>
      <c r="F45" s="108">
        <v>8.2500000000000004E-2</v>
      </c>
      <c r="G45" s="109"/>
      <c r="H45" s="257" t="s">
        <v>272</v>
      </c>
      <c r="I45" s="257"/>
    </row>
    <row r="46" spans="1:9" s="101" customFormat="1" ht="28.5" customHeight="1" x14ac:dyDescent="0.2">
      <c r="A46" s="102"/>
      <c r="B46" s="263" t="s">
        <v>31</v>
      </c>
      <c r="C46" s="263"/>
      <c r="D46" s="263"/>
      <c r="E46" s="263"/>
      <c r="F46" s="111">
        <v>0.3</v>
      </c>
      <c r="G46" s="109"/>
      <c r="H46" s="274" t="s">
        <v>274</v>
      </c>
      <c r="I46" s="274"/>
    </row>
    <row r="47" spans="1:9" s="101" customFormat="1" ht="30" customHeight="1" x14ac:dyDescent="0.2">
      <c r="A47" s="102"/>
      <c r="B47" s="263" t="s">
        <v>42</v>
      </c>
      <c r="C47" s="263"/>
      <c r="D47" s="263"/>
      <c r="E47" s="263"/>
      <c r="F47" s="111">
        <v>0.1</v>
      </c>
      <c r="G47" s="109"/>
      <c r="H47" s="274" t="s">
        <v>164</v>
      </c>
      <c r="I47" s="274"/>
    </row>
    <row r="48" spans="1:9" s="101" customFormat="1" ht="29.1" customHeight="1" x14ac:dyDescent="0.2">
      <c r="A48" s="102"/>
      <c r="B48" s="263" t="s">
        <v>46</v>
      </c>
      <c r="C48" s="263"/>
      <c r="D48" s="263"/>
      <c r="E48" s="263"/>
      <c r="F48" s="111">
        <v>0.12</v>
      </c>
      <c r="G48" s="109"/>
      <c r="H48" s="274" t="s">
        <v>165</v>
      </c>
      <c r="I48" s="274"/>
    </row>
    <row r="49" spans="1:9" s="101" customFormat="1" ht="29.1" customHeight="1" x14ac:dyDescent="0.2">
      <c r="A49" s="102"/>
      <c r="B49" s="112" t="s">
        <v>35</v>
      </c>
      <c r="C49" s="112"/>
      <c r="D49" s="112"/>
      <c r="E49" s="112"/>
      <c r="F49" s="108">
        <v>0.03</v>
      </c>
      <c r="G49" s="109"/>
      <c r="H49" s="257" t="s">
        <v>166</v>
      </c>
      <c r="I49" s="257"/>
    </row>
    <row r="50" spans="1:9" s="101" customFormat="1" ht="29.1" customHeight="1" x14ac:dyDescent="0.2">
      <c r="A50" s="102"/>
      <c r="B50" s="112" t="s">
        <v>36</v>
      </c>
      <c r="C50" s="112"/>
      <c r="D50" s="112"/>
      <c r="E50" s="112"/>
      <c r="F50" s="108">
        <v>8.5000000000000006E-2</v>
      </c>
      <c r="G50" s="109"/>
      <c r="H50" s="257" t="s">
        <v>167</v>
      </c>
      <c r="I50" s="257"/>
    </row>
    <row r="51" spans="1:9" s="101" customFormat="1" ht="29.1" customHeight="1" x14ac:dyDescent="0.2">
      <c r="A51" s="102"/>
      <c r="B51" s="112" t="s">
        <v>37</v>
      </c>
      <c r="C51" s="112"/>
      <c r="D51" s="112"/>
      <c r="E51" s="112"/>
      <c r="F51" s="111">
        <v>0.1</v>
      </c>
      <c r="G51" s="109"/>
      <c r="H51" s="257" t="s">
        <v>168</v>
      </c>
      <c r="I51" s="257"/>
    </row>
    <row r="52" spans="1:9" s="101" customFormat="1" ht="29.1" customHeight="1" x14ac:dyDescent="0.2">
      <c r="A52" s="102"/>
      <c r="B52" s="263" t="s">
        <v>32</v>
      </c>
      <c r="C52" s="263"/>
      <c r="D52" s="263"/>
      <c r="E52" s="263"/>
      <c r="F52" s="108">
        <v>0.02</v>
      </c>
      <c r="G52" s="109"/>
      <c r="H52" s="257" t="s">
        <v>169</v>
      </c>
      <c r="I52" s="257"/>
    </row>
    <row r="53" spans="1:9" s="101" customFormat="1" ht="29.1" customHeight="1" x14ac:dyDescent="0.2">
      <c r="A53" s="102"/>
      <c r="B53" s="112" t="s">
        <v>38</v>
      </c>
      <c r="C53" s="112"/>
      <c r="D53" s="112"/>
      <c r="E53" s="112"/>
      <c r="F53" s="111">
        <v>0.15</v>
      </c>
      <c r="G53" s="109"/>
      <c r="H53" s="257" t="s">
        <v>170</v>
      </c>
      <c r="I53" s="257"/>
    </row>
    <row r="54" spans="1:9" s="101" customFormat="1" ht="29.1" customHeight="1" x14ac:dyDescent="0.2">
      <c r="A54" s="102"/>
      <c r="B54" s="112" t="s">
        <v>43</v>
      </c>
      <c r="C54" s="112"/>
      <c r="D54" s="112"/>
      <c r="E54" s="112"/>
      <c r="F54" s="108">
        <v>3.5999999999999997E-2</v>
      </c>
      <c r="G54" s="109"/>
      <c r="H54" s="257" t="s">
        <v>171</v>
      </c>
      <c r="I54" s="257"/>
    </row>
    <row r="55" spans="1:9" s="101" customFormat="1" ht="29.1" customHeight="1" x14ac:dyDescent="0.2">
      <c r="A55" s="102"/>
      <c r="B55" s="112" t="s">
        <v>59</v>
      </c>
      <c r="C55" s="112"/>
      <c r="D55" s="112"/>
      <c r="E55" s="112"/>
      <c r="F55" s="113">
        <v>44</v>
      </c>
      <c r="G55" s="109"/>
      <c r="H55" s="257" t="s">
        <v>172</v>
      </c>
      <c r="I55" s="257"/>
    </row>
    <row r="56" spans="1:9" s="101" customFormat="1" ht="15" customHeight="1" x14ac:dyDescent="0.2">
      <c r="A56" s="102"/>
      <c r="B56" s="109"/>
      <c r="C56" s="109"/>
      <c r="D56" s="109"/>
      <c r="E56" s="109"/>
      <c r="F56" s="109"/>
      <c r="G56" s="109"/>
      <c r="H56" s="109"/>
    </row>
    <row r="57" spans="1:9" ht="15" x14ac:dyDescent="0.25">
      <c r="A57" s="103" t="s">
        <v>58</v>
      </c>
      <c r="B57" s="102"/>
      <c r="C57" s="102"/>
      <c r="D57" s="102"/>
      <c r="E57" s="102"/>
      <c r="F57" s="102"/>
      <c r="G57" s="102"/>
      <c r="H57" s="102"/>
    </row>
    <row r="58" spans="1:9" ht="3.95" customHeight="1" x14ac:dyDescent="0.2">
      <c r="A58" s="38"/>
      <c r="B58" s="102"/>
      <c r="C58" s="102"/>
      <c r="D58" s="102"/>
      <c r="E58" s="102"/>
      <c r="F58" s="102"/>
      <c r="G58" s="102"/>
      <c r="H58" s="102"/>
    </row>
    <row r="59" spans="1:9" ht="24.95" customHeight="1" x14ac:dyDescent="0.2">
      <c r="A59" s="102"/>
      <c r="B59" s="273" t="s">
        <v>275</v>
      </c>
      <c r="C59" s="273"/>
      <c r="D59" s="273"/>
      <c r="E59" s="273"/>
      <c r="F59" s="273"/>
      <c r="G59" s="273"/>
      <c r="H59" s="273"/>
      <c r="I59" s="273"/>
    </row>
    <row r="60" spans="1:9" ht="24.95" customHeight="1" x14ac:dyDescent="0.2">
      <c r="A60" s="102"/>
      <c r="B60" s="273"/>
      <c r="C60" s="273"/>
      <c r="D60" s="273"/>
      <c r="E60" s="273"/>
      <c r="F60" s="273"/>
      <c r="G60" s="273"/>
      <c r="H60" s="273"/>
      <c r="I60" s="273"/>
    </row>
    <row r="61" spans="1:9" ht="24.95" customHeight="1" x14ac:dyDescent="0.2">
      <c r="A61" s="102"/>
      <c r="B61" s="273"/>
      <c r="C61" s="273"/>
      <c r="D61" s="273"/>
      <c r="E61" s="273"/>
      <c r="F61" s="273"/>
      <c r="G61" s="273"/>
      <c r="H61" s="273"/>
      <c r="I61" s="273"/>
    </row>
    <row r="62" spans="1:9" x14ac:dyDescent="0.2">
      <c r="A62" s="102"/>
      <c r="B62" s="102"/>
      <c r="C62" s="102"/>
      <c r="D62" s="102"/>
      <c r="E62" s="102"/>
      <c r="F62" s="102"/>
      <c r="G62" s="102"/>
      <c r="H62" s="102"/>
    </row>
    <row r="63" spans="1:9" x14ac:dyDescent="0.2">
      <c r="A63" s="102"/>
      <c r="B63" s="102"/>
      <c r="C63" s="102"/>
      <c r="D63" s="102"/>
      <c r="E63" s="102"/>
      <c r="F63" s="102"/>
      <c r="G63" s="102"/>
      <c r="H63" s="102"/>
    </row>
    <row r="64" spans="1:9" x14ac:dyDescent="0.2">
      <c r="A64" s="102"/>
      <c r="B64" s="102"/>
      <c r="C64" s="102"/>
      <c r="D64" s="102"/>
      <c r="E64" s="102"/>
      <c r="F64" s="102"/>
      <c r="G64" s="102"/>
      <c r="H64" s="102"/>
    </row>
    <row r="65" spans="1:8" x14ac:dyDescent="0.2">
      <c r="A65" s="102"/>
      <c r="B65" s="102"/>
      <c r="C65" s="102"/>
      <c r="D65" s="102"/>
      <c r="E65" s="102"/>
      <c r="F65" s="102"/>
      <c r="G65" s="102"/>
      <c r="H65" s="102"/>
    </row>
    <row r="66" spans="1:8" x14ac:dyDescent="0.2">
      <c r="A66" s="102"/>
      <c r="B66" s="102"/>
      <c r="C66" s="102"/>
      <c r="D66" s="102"/>
      <c r="E66" s="102"/>
      <c r="F66" s="102"/>
      <c r="G66" s="102"/>
      <c r="H66" s="102"/>
    </row>
    <row r="67" spans="1:8" x14ac:dyDescent="0.2">
      <c r="A67" s="102"/>
      <c r="B67" s="102"/>
      <c r="C67" s="102"/>
      <c r="D67" s="102"/>
      <c r="E67" s="102"/>
      <c r="F67" s="102"/>
      <c r="G67" s="102"/>
      <c r="H67" s="102"/>
    </row>
    <row r="68" spans="1:8" x14ac:dyDescent="0.2">
      <c r="A68" s="102"/>
      <c r="B68" s="102"/>
      <c r="C68" s="102"/>
      <c r="D68" s="102"/>
      <c r="E68" s="102"/>
      <c r="F68" s="102"/>
      <c r="G68" s="102"/>
      <c r="H68" s="102"/>
    </row>
    <row r="69" spans="1:8" x14ac:dyDescent="0.2">
      <c r="A69" s="102"/>
      <c r="B69" s="102"/>
      <c r="C69" s="102"/>
      <c r="D69" s="102"/>
      <c r="E69" s="102"/>
      <c r="F69" s="102"/>
      <c r="G69" s="102"/>
      <c r="H69" s="102"/>
    </row>
    <row r="70" spans="1:8" x14ac:dyDescent="0.2">
      <c r="A70" s="102"/>
      <c r="B70" s="102"/>
      <c r="C70" s="102"/>
      <c r="D70" s="102"/>
      <c r="E70" s="102"/>
      <c r="F70" s="102"/>
      <c r="G70" s="102"/>
      <c r="H70" s="102"/>
    </row>
    <row r="71" spans="1:8" x14ac:dyDescent="0.2">
      <c r="A71" s="102"/>
      <c r="B71" s="102"/>
      <c r="C71" s="102"/>
      <c r="D71" s="102"/>
      <c r="E71" s="102"/>
      <c r="F71" s="102"/>
      <c r="G71" s="102"/>
      <c r="H71" s="102"/>
    </row>
    <row r="72" spans="1:8" x14ac:dyDescent="0.2">
      <c r="A72" s="102"/>
      <c r="B72" s="102"/>
      <c r="C72" s="102"/>
      <c r="D72" s="102"/>
      <c r="E72" s="102"/>
      <c r="F72" s="102"/>
      <c r="G72" s="102"/>
      <c r="H72" s="102"/>
    </row>
    <row r="73" spans="1:8" x14ac:dyDescent="0.2">
      <c r="A73" s="102"/>
      <c r="B73" s="102"/>
      <c r="C73" s="102"/>
      <c r="D73" s="102"/>
      <c r="E73" s="102"/>
      <c r="F73" s="102"/>
      <c r="G73" s="102"/>
      <c r="H73" s="102"/>
    </row>
    <row r="74" spans="1:8" x14ac:dyDescent="0.2">
      <c r="A74" s="102"/>
      <c r="B74" s="102"/>
      <c r="C74" s="102"/>
      <c r="D74" s="102"/>
      <c r="E74" s="102"/>
      <c r="F74" s="102"/>
      <c r="G74" s="102"/>
      <c r="H74" s="102"/>
    </row>
    <row r="75" spans="1:8" x14ac:dyDescent="0.2">
      <c r="A75" s="102"/>
      <c r="B75" s="102"/>
      <c r="C75" s="102"/>
      <c r="D75" s="102"/>
      <c r="E75" s="102"/>
      <c r="F75" s="102"/>
      <c r="G75" s="102"/>
      <c r="H75" s="102"/>
    </row>
    <row r="76" spans="1:8" x14ac:dyDescent="0.2">
      <c r="A76" s="102"/>
      <c r="B76" s="102"/>
      <c r="C76" s="102"/>
      <c r="D76" s="102"/>
      <c r="E76" s="102"/>
      <c r="F76" s="102"/>
      <c r="G76" s="102"/>
      <c r="H76" s="102"/>
    </row>
    <row r="77" spans="1:8" x14ac:dyDescent="0.2">
      <c r="A77" s="102"/>
      <c r="B77" s="102"/>
      <c r="C77" s="102"/>
      <c r="D77" s="102"/>
      <c r="E77" s="102"/>
      <c r="F77" s="102"/>
      <c r="G77" s="102"/>
      <c r="H77" s="102"/>
    </row>
    <row r="78" spans="1:8" x14ac:dyDescent="0.2">
      <c r="A78" s="102"/>
      <c r="B78" s="102"/>
      <c r="C78" s="102"/>
      <c r="D78" s="102"/>
      <c r="E78" s="102"/>
      <c r="F78" s="102"/>
      <c r="G78" s="102"/>
      <c r="H78" s="102"/>
    </row>
    <row r="79" spans="1:8" x14ac:dyDescent="0.2">
      <c r="A79" s="102"/>
      <c r="B79" s="102"/>
      <c r="C79" s="102"/>
      <c r="D79" s="102"/>
      <c r="E79" s="102"/>
      <c r="F79" s="102"/>
      <c r="G79" s="102"/>
      <c r="H79" s="102"/>
    </row>
    <row r="80" spans="1:8" x14ac:dyDescent="0.2">
      <c r="A80" s="102"/>
      <c r="B80" s="102"/>
      <c r="C80" s="102"/>
      <c r="D80" s="102"/>
      <c r="E80" s="102"/>
      <c r="F80" s="102"/>
      <c r="G80" s="102"/>
      <c r="H80" s="102"/>
    </row>
    <row r="81" spans="1:8" x14ac:dyDescent="0.2">
      <c r="A81" s="102"/>
      <c r="B81" s="102"/>
      <c r="C81" s="102"/>
      <c r="D81" s="102"/>
      <c r="E81" s="102"/>
      <c r="F81" s="102"/>
      <c r="G81" s="102"/>
      <c r="H81" s="102"/>
    </row>
    <row r="82" spans="1:8" x14ac:dyDescent="0.2">
      <c r="A82" s="102"/>
      <c r="B82" s="102"/>
      <c r="C82" s="102"/>
      <c r="D82" s="102"/>
      <c r="E82" s="102"/>
      <c r="F82" s="102"/>
      <c r="G82" s="102"/>
      <c r="H82" s="102"/>
    </row>
    <row r="83" spans="1:8" x14ac:dyDescent="0.2">
      <c r="A83" s="102"/>
      <c r="B83" s="102"/>
      <c r="C83" s="102"/>
      <c r="D83" s="102"/>
      <c r="E83" s="102"/>
      <c r="F83" s="102"/>
      <c r="G83" s="102"/>
      <c r="H83" s="102"/>
    </row>
    <row r="84" spans="1:8" x14ac:dyDescent="0.2">
      <c r="A84" s="102"/>
      <c r="B84" s="102"/>
      <c r="C84" s="102"/>
      <c r="D84" s="102"/>
      <c r="E84" s="102"/>
      <c r="F84" s="102"/>
      <c r="G84" s="102"/>
      <c r="H84" s="102"/>
    </row>
    <row r="85" spans="1:8" x14ac:dyDescent="0.2">
      <c r="A85" s="102"/>
      <c r="B85" s="102"/>
      <c r="C85" s="102"/>
      <c r="D85" s="102"/>
      <c r="E85" s="102"/>
      <c r="F85" s="102"/>
      <c r="G85" s="102"/>
      <c r="H85" s="102"/>
    </row>
    <row r="86" spans="1:8" x14ac:dyDescent="0.2">
      <c r="A86" s="102"/>
      <c r="B86" s="102"/>
      <c r="C86" s="102"/>
      <c r="D86" s="102"/>
      <c r="E86" s="102"/>
      <c r="F86" s="102"/>
      <c r="G86" s="102"/>
      <c r="H86" s="102"/>
    </row>
    <row r="87" spans="1:8" x14ac:dyDescent="0.2">
      <c r="A87" s="102"/>
      <c r="B87" s="102"/>
      <c r="C87" s="102"/>
      <c r="D87" s="102"/>
      <c r="E87" s="102"/>
      <c r="F87" s="102"/>
      <c r="G87" s="102"/>
      <c r="H87" s="102"/>
    </row>
    <row r="88" spans="1:8" x14ac:dyDescent="0.2">
      <c r="A88" s="102"/>
      <c r="B88" s="102"/>
      <c r="C88" s="102"/>
      <c r="D88" s="102"/>
      <c r="E88" s="102"/>
      <c r="F88" s="102"/>
      <c r="G88" s="102"/>
      <c r="H88" s="102"/>
    </row>
    <row r="89" spans="1:8" x14ac:dyDescent="0.2">
      <c r="A89" s="102"/>
      <c r="B89" s="102"/>
      <c r="C89" s="102"/>
      <c r="D89" s="102"/>
      <c r="E89" s="102"/>
      <c r="F89" s="102"/>
      <c r="G89" s="102"/>
      <c r="H89" s="102"/>
    </row>
    <row r="90" spans="1:8" x14ac:dyDescent="0.2">
      <c r="A90" s="102"/>
      <c r="B90" s="102"/>
      <c r="C90" s="102"/>
      <c r="D90" s="102"/>
      <c r="E90" s="102"/>
      <c r="F90" s="102"/>
      <c r="G90" s="102"/>
      <c r="H90" s="102"/>
    </row>
    <row r="91" spans="1:8" x14ac:dyDescent="0.2">
      <c r="A91" s="102"/>
      <c r="B91" s="102"/>
      <c r="C91" s="102"/>
      <c r="D91" s="102"/>
      <c r="E91" s="102"/>
      <c r="F91" s="102"/>
      <c r="G91" s="102"/>
      <c r="H91" s="102"/>
    </row>
    <row r="92" spans="1:8" x14ac:dyDescent="0.2">
      <c r="A92" s="102"/>
      <c r="B92" s="102"/>
      <c r="C92" s="102"/>
      <c r="D92" s="102"/>
      <c r="E92" s="102"/>
      <c r="F92" s="102"/>
      <c r="G92" s="102"/>
      <c r="H92" s="102"/>
    </row>
    <row r="93" spans="1:8" x14ac:dyDescent="0.2">
      <c r="A93" s="102"/>
      <c r="B93" s="102"/>
      <c r="C93" s="102"/>
      <c r="D93" s="102"/>
      <c r="E93" s="102"/>
      <c r="F93" s="102"/>
      <c r="G93" s="102"/>
      <c r="H93" s="102"/>
    </row>
    <row r="94" spans="1:8" x14ac:dyDescent="0.2">
      <c r="A94" s="102"/>
      <c r="B94" s="102"/>
      <c r="C94" s="102"/>
      <c r="D94" s="102"/>
      <c r="E94" s="102"/>
      <c r="F94" s="102"/>
      <c r="G94" s="102"/>
      <c r="H94" s="102"/>
    </row>
    <row r="95" spans="1:8" x14ac:dyDescent="0.2">
      <c r="A95" s="102"/>
      <c r="B95" s="102"/>
      <c r="C95" s="102"/>
      <c r="D95" s="102"/>
      <c r="E95" s="102"/>
      <c r="F95" s="102"/>
      <c r="G95" s="102"/>
      <c r="H95" s="102"/>
    </row>
    <row r="96" spans="1:8" x14ac:dyDescent="0.2">
      <c r="A96" s="102"/>
      <c r="B96" s="102"/>
      <c r="C96" s="102"/>
      <c r="D96" s="102"/>
      <c r="E96" s="102"/>
      <c r="F96" s="102"/>
      <c r="G96" s="102"/>
      <c r="H96" s="102"/>
    </row>
    <row r="97" spans="1:8" x14ac:dyDescent="0.2">
      <c r="A97" s="102"/>
      <c r="B97" s="102"/>
      <c r="C97" s="102"/>
      <c r="D97" s="102"/>
      <c r="E97" s="102"/>
      <c r="F97" s="102"/>
      <c r="G97" s="102"/>
      <c r="H97" s="102"/>
    </row>
    <row r="98" spans="1:8" x14ac:dyDescent="0.2">
      <c r="A98" s="102"/>
      <c r="B98" s="102"/>
      <c r="C98" s="102"/>
      <c r="D98" s="102"/>
      <c r="E98" s="102"/>
      <c r="F98" s="102"/>
      <c r="G98" s="102"/>
      <c r="H98" s="102"/>
    </row>
  </sheetData>
  <sheetProtection algorithmName="SHA-512" hashValue="ZuTtC89g1TUb541nu0NGUvR8RzDzKobL+K7IFmepSRkhNW2E9ru7/VD5GeVOks8k980FfnFRSSk/BDKp92R2KA==" saltValue="qEEcVGOHM24R5bQrOUtEzw==" spinCount="100000" sheet="1" formatCells="0" formatRows="0" selectLockedCells="1"/>
  <mergeCells count="47">
    <mergeCell ref="B59:I61"/>
    <mergeCell ref="H46:I46"/>
    <mergeCell ref="H47:I47"/>
    <mergeCell ref="H48:I48"/>
    <mergeCell ref="H49:I49"/>
    <mergeCell ref="B48:E48"/>
    <mergeCell ref="B52:E52"/>
    <mergeCell ref="H52:I52"/>
    <mergeCell ref="H53:I53"/>
    <mergeCell ref="H54:I54"/>
    <mergeCell ref="H55:I55"/>
    <mergeCell ref="H50:I50"/>
    <mergeCell ref="H51:I51"/>
    <mergeCell ref="B47:E47"/>
    <mergeCell ref="B42:E42"/>
    <mergeCell ref="B43:E43"/>
    <mergeCell ref="B44:E44"/>
    <mergeCell ref="D4:H4"/>
    <mergeCell ref="B46:E46"/>
    <mergeCell ref="B45:E45"/>
    <mergeCell ref="H44:I44"/>
    <mergeCell ref="B4:C4"/>
    <mergeCell ref="B10:C10"/>
    <mergeCell ref="B11:C11"/>
    <mergeCell ref="B12:C12"/>
    <mergeCell ref="B13:C13"/>
    <mergeCell ref="B7:C7"/>
    <mergeCell ref="B8:C8"/>
    <mergeCell ref="B9:C9"/>
    <mergeCell ref="D5:H5"/>
    <mergeCell ref="D7:H7"/>
    <mergeCell ref="D8:H8"/>
    <mergeCell ref="H45:I45"/>
    <mergeCell ref="D10:H10"/>
    <mergeCell ref="D11:H11"/>
    <mergeCell ref="H43:I43"/>
    <mergeCell ref="H42:I42"/>
    <mergeCell ref="B5:C5"/>
    <mergeCell ref="D9:H9"/>
    <mergeCell ref="B6:C6"/>
    <mergeCell ref="D6:H6"/>
    <mergeCell ref="D12:H12"/>
    <mergeCell ref="D13:H13"/>
    <mergeCell ref="B17:I19"/>
    <mergeCell ref="B29:I31"/>
    <mergeCell ref="B23:I25"/>
    <mergeCell ref="B35:I38"/>
  </mergeCells>
  <phoneticPr fontId="6" type="noConversion"/>
  <pageMargins left="0.75" right="0.5" top="1.2" bottom="0.75" header="0.3" footer="0.5"/>
  <pageSetup orientation="portrait" r:id="rId1"/>
  <headerFooter alignWithMargins="0">
    <oddHeader>&amp;C&amp;"Arial,Bold"United States Department of the Interior
National Park Service
&amp;11Class C Construction Cost Estimate&amp;4
&amp;13BASIS OF ESTIMATE</oddHeader>
    <oddFooter>&amp;L&amp;6&amp;F
 &amp;A&amp;C&amp;11Page &amp;P of &amp;N&amp;R&amp;6Print Date: &amp;D</oddFooter>
  </headerFooter>
  <rowBreaks count="1" manualBreakCount="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Summary'!B17</f>
        <v>Asset / Project Element 8</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Asset / Project Element 8</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Summary'!B18</f>
        <v>Asset / Project Element 9</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Asset / Project Element 9</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 &amp;4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Summary'!B19</f>
        <v>Asset / Project Element 10</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Asset / Project Element 10</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67:C67"/>
    <mergeCell ref="A69:B69"/>
    <mergeCell ref="A79:C79"/>
    <mergeCell ref="H70:H78"/>
    <mergeCell ref="A127:C127"/>
    <mergeCell ref="A81:B81"/>
    <mergeCell ref="H82:H90"/>
    <mergeCell ref="A91:C91"/>
    <mergeCell ref="A93:B93"/>
    <mergeCell ref="H94:H102"/>
    <mergeCell ref="A103:C103"/>
    <mergeCell ref="A105:B105"/>
    <mergeCell ref="H106:H114"/>
    <mergeCell ref="A115:C115"/>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Summary'!B20</f>
        <v>Asset / Project Element 11</v>
      </c>
      <c r="D6" s="32"/>
      <c r="E6" s="32"/>
      <c r="F6" s="41"/>
      <c r="G6" s="39" t="s">
        <v>21</v>
      </c>
      <c r="H6" s="40" t="str">
        <f>G117</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7.25" customHeight="1" thickTop="1" thickBot="1" x14ac:dyDescent="0.25">
      <c r="A70" s="18" t="s">
        <v>84</v>
      </c>
      <c r="B70" s="19"/>
      <c r="C70" s="20" t="s">
        <v>85</v>
      </c>
      <c r="D70" s="56"/>
      <c r="E70" s="75"/>
      <c r="F70" s="65"/>
      <c r="G70" s="12"/>
      <c r="H70" s="297"/>
    </row>
    <row r="71" spans="1:8" ht="12.75" customHeight="1" x14ac:dyDescent="0.2">
      <c r="A71" s="16"/>
      <c r="B71" s="25" t="s">
        <v>144</v>
      </c>
      <c r="C71" s="26" t="s">
        <v>4</v>
      </c>
      <c r="D71" s="57">
        <v>0</v>
      </c>
      <c r="E71" s="76" t="s">
        <v>5</v>
      </c>
      <c r="F71" s="70">
        <v>0</v>
      </c>
      <c r="G71" s="11">
        <f t="shared" ref="G71:G78" si="5">F71*D71</f>
        <v>0</v>
      </c>
      <c r="H71" s="298"/>
    </row>
    <row r="72" spans="1:8" ht="12.75" customHeight="1" x14ac:dyDescent="0.2">
      <c r="A72" s="7"/>
      <c r="B72" s="27" t="s">
        <v>144</v>
      </c>
      <c r="C72" s="28" t="s">
        <v>4</v>
      </c>
      <c r="D72" s="58">
        <v>0</v>
      </c>
      <c r="E72" s="77" t="s">
        <v>5</v>
      </c>
      <c r="F72" s="71">
        <v>0</v>
      </c>
      <c r="G72" s="9">
        <f t="shared" si="5"/>
        <v>0</v>
      </c>
      <c r="H72" s="298"/>
    </row>
    <row r="73" spans="1:8" ht="12.75" customHeight="1" x14ac:dyDescent="0.2">
      <c r="A73" s="7"/>
      <c r="B73" s="27" t="s">
        <v>144</v>
      </c>
      <c r="C73" s="28" t="s">
        <v>4</v>
      </c>
      <c r="D73" s="58">
        <v>0</v>
      </c>
      <c r="E73" s="77" t="s">
        <v>5</v>
      </c>
      <c r="F73" s="71">
        <v>0</v>
      </c>
      <c r="G73" s="9">
        <f t="shared" si="5"/>
        <v>0</v>
      </c>
      <c r="H73" s="298"/>
    </row>
    <row r="74" spans="1:8" ht="12.75" customHeight="1" x14ac:dyDescent="0.2">
      <c r="A74" s="7"/>
      <c r="B74" s="27" t="s">
        <v>144</v>
      </c>
      <c r="C74" s="28" t="s">
        <v>4</v>
      </c>
      <c r="D74" s="58">
        <v>0</v>
      </c>
      <c r="E74" s="77" t="s">
        <v>5</v>
      </c>
      <c r="F74" s="71">
        <v>0</v>
      </c>
      <c r="G74" s="9">
        <f t="shared" si="5"/>
        <v>0</v>
      </c>
      <c r="H74" s="298"/>
    </row>
    <row r="75" spans="1:8" ht="12.75" customHeight="1" x14ac:dyDescent="0.2">
      <c r="A75" s="7"/>
      <c r="B75" s="27" t="s">
        <v>144</v>
      </c>
      <c r="C75" s="28" t="s">
        <v>4</v>
      </c>
      <c r="D75" s="58">
        <v>0</v>
      </c>
      <c r="E75" s="77" t="s">
        <v>5</v>
      </c>
      <c r="F75" s="71">
        <v>0</v>
      </c>
      <c r="G75" s="9">
        <f t="shared" si="5"/>
        <v>0</v>
      </c>
      <c r="H75" s="298"/>
    </row>
    <row r="76" spans="1:8" ht="12.75" customHeight="1" x14ac:dyDescent="0.2">
      <c r="A76" s="7"/>
      <c r="B76" s="27" t="s">
        <v>144</v>
      </c>
      <c r="C76" s="28" t="s">
        <v>4</v>
      </c>
      <c r="D76" s="58">
        <v>0</v>
      </c>
      <c r="E76" s="77" t="s">
        <v>5</v>
      </c>
      <c r="F76" s="71">
        <v>0</v>
      </c>
      <c r="G76" s="9">
        <f t="shared" si="5"/>
        <v>0</v>
      </c>
      <c r="H76" s="298"/>
    </row>
    <row r="77" spans="1:8" ht="12.75" customHeight="1" x14ac:dyDescent="0.2">
      <c r="A77" s="7"/>
      <c r="B77" s="27" t="s">
        <v>144</v>
      </c>
      <c r="C77" s="28" t="s">
        <v>4</v>
      </c>
      <c r="D77" s="58">
        <v>0</v>
      </c>
      <c r="E77" s="77" t="s">
        <v>5</v>
      </c>
      <c r="F77" s="71">
        <v>0</v>
      </c>
      <c r="G77" s="9">
        <f t="shared" si="5"/>
        <v>0</v>
      </c>
      <c r="H77" s="298"/>
    </row>
    <row r="78" spans="1:8"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customHeight="1"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customHeight="1"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s="17" customFormat="1" ht="12.75" customHeight="1" x14ac:dyDescent="0.2">
      <c r="A107" s="16"/>
      <c r="B107" s="25" t="s">
        <v>144</v>
      </c>
      <c r="C107" s="26" t="s">
        <v>4</v>
      </c>
      <c r="D107" s="57">
        <v>0</v>
      </c>
      <c r="E107" s="76" t="s">
        <v>5</v>
      </c>
      <c r="F107" s="70">
        <v>0</v>
      </c>
      <c r="G107" s="11">
        <f t="shared" ref="G107:G114" si="8">F107*D107</f>
        <v>0</v>
      </c>
      <c r="H107" s="298"/>
    </row>
    <row r="108" spans="1:8" s="17" customFormat="1" ht="12.75" customHeight="1" x14ac:dyDescent="0.2">
      <c r="A108" s="7"/>
      <c r="B108" s="27" t="s">
        <v>144</v>
      </c>
      <c r="C108" s="28" t="s">
        <v>4</v>
      </c>
      <c r="D108" s="58">
        <v>0</v>
      </c>
      <c r="E108" s="77" t="s">
        <v>5</v>
      </c>
      <c r="F108" s="71">
        <v>0</v>
      </c>
      <c r="G108" s="9">
        <f t="shared" si="8"/>
        <v>0</v>
      </c>
      <c r="H108" s="298"/>
    </row>
    <row r="109" spans="1:8" s="17" customFormat="1" ht="12.75" customHeight="1" x14ac:dyDescent="0.2">
      <c r="A109" s="7"/>
      <c r="B109" s="27" t="s">
        <v>144</v>
      </c>
      <c r="C109" s="28" t="s">
        <v>4</v>
      </c>
      <c r="D109" s="58">
        <v>0</v>
      </c>
      <c r="E109" s="77" t="s">
        <v>5</v>
      </c>
      <c r="F109" s="71">
        <v>0</v>
      </c>
      <c r="G109" s="9">
        <f t="shared" si="8"/>
        <v>0</v>
      </c>
      <c r="H109" s="298"/>
    </row>
    <row r="110" spans="1:8" s="17" customFormat="1" ht="12.75" customHeight="1" x14ac:dyDescent="0.2">
      <c r="A110" s="7"/>
      <c r="B110" s="27" t="s">
        <v>144</v>
      </c>
      <c r="C110" s="28" t="s">
        <v>4</v>
      </c>
      <c r="D110" s="58">
        <v>0</v>
      </c>
      <c r="E110" s="77" t="s">
        <v>5</v>
      </c>
      <c r="F110" s="71">
        <v>0</v>
      </c>
      <c r="G110" s="9">
        <f t="shared" si="8"/>
        <v>0</v>
      </c>
      <c r="H110" s="298"/>
    </row>
    <row r="111" spans="1:8" s="17" customFormat="1" ht="12.75" customHeight="1" x14ac:dyDescent="0.2">
      <c r="A111" s="7"/>
      <c r="B111" s="27" t="s">
        <v>144</v>
      </c>
      <c r="C111" s="28" t="s">
        <v>4</v>
      </c>
      <c r="D111" s="58">
        <v>0</v>
      </c>
      <c r="E111" s="77" t="s">
        <v>5</v>
      </c>
      <c r="F111" s="71">
        <v>0</v>
      </c>
      <c r="G111" s="9">
        <f t="shared" si="8"/>
        <v>0</v>
      </c>
      <c r="H111" s="298"/>
    </row>
    <row r="112" spans="1:8" s="17" customFormat="1" ht="12.75" customHeight="1" x14ac:dyDescent="0.2">
      <c r="A112" s="7"/>
      <c r="B112" s="27" t="s">
        <v>144</v>
      </c>
      <c r="C112" s="28" t="s">
        <v>4</v>
      </c>
      <c r="D112" s="58">
        <v>0</v>
      </c>
      <c r="E112" s="77" t="s">
        <v>5</v>
      </c>
      <c r="F112" s="71">
        <v>0</v>
      </c>
      <c r="G112" s="9">
        <f t="shared" si="8"/>
        <v>0</v>
      </c>
      <c r="H112" s="298"/>
    </row>
    <row r="113" spans="1:8" s="17" customFormat="1" ht="12.75" customHeight="1" x14ac:dyDescent="0.2">
      <c r="A113" s="7"/>
      <c r="B113" s="27" t="s">
        <v>144</v>
      </c>
      <c r="C113" s="28" t="s">
        <v>4</v>
      </c>
      <c r="D113" s="58">
        <v>0</v>
      </c>
      <c r="E113" s="77" t="s">
        <v>5</v>
      </c>
      <c r="F113" s="71">
        <v>0</v>
      </c>
      <c r="G113" s="9">
        <f t="shared" si="8"/>
        <v>0</v>
      </c>
      <c r="H113" s="298"/>
    </row>
    <row r="114" spans="1:8" s="17" customFormat="1"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Asset / Project Element 11</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93:B93"/>
    <mergeCell ref="H94:H102"/>
    <mergeCell ref="A103:C103"/>
    <mergeCell ref="A163:C163"/>
    <mergeCell ref="A117:B117"/>
    <mergeCell ref="H118:H126"/>
    <mergeCell ref="A127:C127"/>
    <mergeCell ref="A129:B129"/>
    <mergeCell ref="H130:H138"/>
    <mergeCell ref="A139:C139"/>
    <mergeCell ref="A141:B141"/>
    <mergeCell ref="H142:H150"/>
    <mergeCell ref="A151:C151"/>
    <mergeCell ref="A153:B153"/>
    <mergeCell ref="A91:C91"/>
    <mergeCell ref="A67:C67"/>
    <mergeCell ref="A105:B105"/>
    <mergeCell ref="A115:C115"/>
    <mergeCell ref="H10:H18"/>
    <mergeCell ref="H22:H30"/>
    <mergeCell ref="H34:H42"/>
    <mergeCell ref="H46:H54"/>
    <mergeCell ref="H58:H66"/>
    <mergeCell ref="H106:H114"/>
    <mergeCell ref="A69:B69"/>
    <mergeCell ref="H70:H78"/>
    <mergeCell ref="A79:C79"/>
    <mergeCell ref="A81:B81"/>
    <mergeCell ref="H82:H90"/>
    <mergeCell ref="A19:C19"/>
    <mergeCell ref="A55:C55"/>
    <mergeCell ref="A57:B57"/>
    <mergeCell ref="A9:B9"/>
    <mergeCell ref="A21:B21"/>
    <mergeCell ref="A31:C31"/>
    <mergeCell ref="A33:B33"/>
    <mergeCell ref="A43:C43"/>
    <mergeCell ref="A45:B45"/>
    <mergeCell ref="H154:H162"/>
    <mergeCell ref="A211:C211"/>
    <mergeCell ref="A165:B165"/>
    <mergeCell ref="H166:H174"/>
    <mergeCell ref="A175:C175"/>
    <mergeCell ref="A177:B177"/>
    <mergeCell ref="H178:H186"/>
    <mergeCell ref="A187:C187"/>
    <mergeCell ref="A189:B189"/>
    <mergeCell ref="H190:H198"/>
    <mergeCell ref="A199:C199"/>
    <mergeCell ref="A201:B201"/>
    <mergeCell ref="H202:H210"/>
    <mergeCell ref="A259:C259"/>
    <mergeCell ref="A213:B213"/>
    <mergeCell ref="H214:H222"/>
    <mergeCell ref="A223:C223"/>
    <mergeCell ref="A225:B225"/>
    <mergeCell ref="H226:H234"/>
    <mergeCell ref="A235:C235"/>
    <mergeCell ref="A237:B237"/>
    <mergeCell ref="H238:H246"/>
    <mergeCell ref="A247:C247"/>
    <mergeCell ref="A249:B249"/>
    <mergeCell ref="H250:H258"/>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Summary'!B21</f>
        <v>Asset / Project Element 12</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Asset / Project Element 12</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Summary'!B22</f>
        <v>Not Used</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Not Used</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67:C67"/>
    <mergeCell ref="A69:B69"/>
    <mergeCell ref="A79:C79"/>
    <mergeCell ref="H70:H78"/>
    <mergeCell ref="A127:C127"/>
    <mergeCell ref="A81:B81"/>
    <mergeCell ref="H82:H90"/>
    <mergeCell ref="A91:C91"/>
    <mergeCell ref="A93:B93"/>
    <mergeCell ref="H94:H102"/>
    <mergeCell ref="A103:C103"/>
    <mergeCell ref="A105:B105"/>
    <mergeCell ref="H106:H114"/>
    <mergeCell ref="A115:C115"/>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Summary'!B23</f>
        <v>Not Used</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Not Used</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Summary'!B24</f>
        <v>Not Used</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Not Used</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Summary'!B25</f>
        <v>Not Used</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Not Used</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67:C67"/>
    <mergeCell ref="A69:B69"/>
    <mergeCell ref="A79:C79"/>
    <mergeCell ref="H70:H78"/>
    <mergeCell ref="A127:C127"/>
    <mergeCell ref="A81:B81"/>
    <mergeCell ref="H82:H90"/>
    <mergeCell ref="A91:C91"/>
    <mergeCell ref="A93:B93"/>
    <mergeCell ref="H94:H102"/>
    <mergeCell ref="A103:C103"/>
    <mergeCell ref="A105:B105"/>
    <mergeCell ref="H106:H114"/>
    <mergeCell ref="A115:C115"/>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Summary'!B26</f>
        <v>Not Used</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Not Used</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H58:H66"/>
    <mergeCell ref="A261:B261"/>
    <mergeCell ref="H262:H263"/>
    <mergeCell ref="A9:B9"/>
    <mergeCell ref="H10:H18"/>
    <mergeCell ref="A19:C19"/>
    <mergeCell ref="A21:B21"/>
    <mergeCell ref="H22:H30"/>
    <mergeCell ref="A31:C31"/>
    <mergeCell ref="A33:B33"/>
    <mergeCell ref="H34:H42"/>
    <mergeCell ref="A43:C43"/>
    <mergeCell ref="A45:B45"/>
    <mergeCell ref="H46:H54"/>
    <mergeCell ref="A55:C55"/>
    <mergeCell ref="A57:B57"/>
    <mergeCell ref="H106:H114"/>
    <mergeCell ref="A67:C67"/>
    <mergeCell ref="A69:B69"/>
    <mergeCell ref="H70:H78"/>
    <mergeCell ref="A79:C79"/>
    <mergeCell ref="A81:B81"/>
    <mergeCell ref="H82:H90"/>
    <mergeCell ref="A91:C91"/>
    <mergeCell ref="A93:B93"/>
    <mergeCell ref="H94:H102"/>
    <mergeCell ref="A103:C103"/>
    <mergeCell ref="A105:B105"/>
    <mergeCell ref="H154:H162"/>
    <mergeCell ref="A115:C115"/>
    <mergeCell ref="A117:B117"/>
    <mergeCell ref="H118:H126"/>
    <mergeCell ref="A127:C127"/>
    <mergeCell ref="A129:B129"/>
    <mergeCell ref="H130:H138"/>
    <mergeCell ref="A139:C139"/>
    <mergeCell ref="A141:B141"/>
    <mergeCell ref="H142:H150"/>
    <mergeCell ref="A151:C151"/>
    <mergeCell ref="A153:B153"/>
    <mergeCell ref="H202:H210"/>
    <mergeCell ref="A163:C163"/>
    <mergeCell ref="A165:B165"/>
    <mergeCell ref="H166:H174"/>
    <mergeCell ref="A175:C175"/>
    <mergeCell ref="A177:B177"/>
    <mergeCell ref="H178:H186"/>
    <mergeCell ref="A187:C187"/>
    <mergeCell ref="A189:B189"/>
    <mergeCell ref="H190:H198"/>
    <mergeCell ref="A199:C199"/>
    <mergeCell ref="A201:B201"/>
    <mergeCell ref="A211:C211"/>
    <mergeCell ref="A213:B213"/>
    <mergeCell ref="H214:H222"/>
    <mergeCell ref="A223:C223"/>
    <mergeCell ref="A249:B249"/>
    <mergeCell ref="A259:C259"/>
    <mergeCell ref="A225:B225"/>
    <mergeCell ref="H226:H234"/>
    <mergeCell ref="A235:C235"/>
    <mergeCell ref="A237:B237"/>
    <mergeCell ref="H238:H246"/>
    <mergeCell ref="A247:C247"/>
    <mergeCell ref="H250:H258"/>
  </mergeCells>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
  <sheetViews>
    <sheetView view="pageBreakPreview" zoomScaleNormal="100" zoomScaleSheetLayoutView="100" workbookViewId="0">
      <selection activeCell="A5" sqref="A5"/>
    </sheetView>
  </sheetViews>
  <sheetFormatPr defaultRowHeight="12.75" x14ac:dyDescent="0.2"/>
  <cols>
    <col min="1" max="1" width="8" style="32" customWidth="1"/>
    <col min="2" max="2" width="40.7109375" style="32" customWidth="1"/>
    <col min="3" max="3" width="12.5703125" style="32" customWidth="1"/>
    <col min="4" max="4" width="7.140625" style="32" bestFit="1" customWidth="1"/>
    <col min="5" max="5" width="11.7109375" style="32" customWidth="1"/>
    <col min="6" max="6" width="13.28515625" style="32" customWidth="1"/>
    <col min="7" max="16384" width="9.140625" style="32"/>
  </cols>
  <sheetData>
    <row r="1" spans="1:6" x14ac:dyDescent="0.2">
      <c r="A1" s="173" t="s">
        <v>16</v>
      </c>
      <c r="B1" s="174" t="str">
        <f>'Basis of Estimate'!$D$4</f>
        <v>Oso Comida Trailhead Improvements</v>
      </c>
      <c r="C1" s="175"/>
      <c r="D1" s="175"/>
      <c r="E1" s="176" t="s">
        <v>7</v>
      </c>
      <c r="F1" s="177" t="str">
        <f>'Basis of Estimate'!D9</f>
        <v>YtB</v>
      </c>
    </row>
    <row r="2" spans="1:6" ht="12.95" customHeight="1" x14ac:dyDescent="0.2">
      <c r="A2" s="173" t="s">
        <v>15</v>
      </c>
      <c r="B2" s="174" t="str">
        <f>'Basis of Estimate'!$D$5</f>
        <v>Bear Arbor NRA</v>
      </c>
      <c r="C2" s="175"/>
      <c r="D2" s="175"/>
      <c r="E2" s="176" t="s">
        <v>0</v>
      </c>
      <c r="F2" s="178">
        <f>'Basis of Estimate'!D8</f>
        <v>40528</v>
      </c>
    </row>
    <row r="3" spans="1:6" ht="12.95" customHeight="1" x14ac:dyDescent="0.2">
      <c r="A3" s="173" t="s">
        <v>151</v>
      </c>
      <c r="B3" s="174" t="str">
        <f>'Basis of Estimate'!$D$6</f>
        <v>BEAR</v>
      </c>
      <c r="C3" s="175"/>
      <c r="D3" s="175"/>
      <c r="E3" s="176"/>
      <c r="F3" s="179"/>
    </row>
    <row r="4" spans="1:6" ht="12.95" customHeight="1" x14ac:dyDescent="0.2">
      <c r="A4" s="173" t="s">
        <v>14</v>
      </c>
      <c r="B4" s="174" t="str">
        <f>'Basis of Estimate'!D7</f>
        <v>XXXXXX</v>
      </c>
      <c r="C4" s="175"/>
      <c r="D4" s="175"/>
      <c r="E4" s="180"/>
      <c r="F4" s="181"/>
    </row>
    <row r="5" spans="1:6" ht="12.95" customHeight="1" x14ac:dyDescent="0.2">
      <c r="A5" s="173"/>
      <c r="B5" s="174"/>
      <c r="C5" s="175"/>
      <c r="D5" s="175"/>
      <c r="E5" s="176" t="s">
        <v>1</v>
      </c>
      <c r="F5" s="114" t="s">
        <v>244</v>
      </c>
    </row>
    <row r="6" spans="1:6" ht="12.95" customHeight="1" x14ac:dyDescent="0.2">
      <c r="A6" s="175"/>
      <c r="B6" s="175"/>
      <c r="C6" s="175"/>
      <c r="D6" s="175"/>
      <c r="E6" s="176" t="s">
        <v>0</v>
      </c>
      <c r="F6" s="115">
        <v>40529</v>
      </c>
    </row>
    <row r="7" spans="1:6" ht="8.1" customHeight="1" x14ac:dyDescent="0.2">
      <c r="A7" s="275"/>
      <c r="B7" s="275"/>
      <c r="C7" s="182"/>
      <c r="D7" s="182"/>
      <c r="E7" s="175"/>
      <c r="F7" s="175"/>
    </row>
    <row r="8" spans="1:6" ht="3.95" customHeight="1" thickBot="1" x14ac:dyDescent="0.25">
      <c r="A8" s="182"/>
      <c r="B8" s="183"/>
      <c r="C8" s="182"/>
      <c r="D8" s="182"/>
      <c r="E8" s="175"/>
      <c r="F8" s="175"/>
    </row>
    <row r="9" spans="1:6" s="188" customFormat="1" ht="30" customHeight="1" thickTop="1" thickBot="1" x14ac:dyDescent="0.25">
      <c r="A9" s="184" t="s">
        <v>3</v>
      </c>
      <c r="B9" s="185" t="s">
        <v>4</v>
      </c>
      <c r="C9" s="185" t="s">
        <v>11</v>
      </c>
      <c r="D9" s="185" t="s">
        <v>5</v>
      </c>
      <c r="E9" s="186" t="s">
        <v>6</v>
      </c>
      <c r="F9" s="187" t="s">
        <v>2</v>
      </c>
    </row>
    <row r="10" spans="1:6" ht="12.95" customHeight="1" thickTop="1" x14ac:dyDescent="0.2">
      <c r="A10" s="189">
        <v>1</v>
      </c>
      <c r="B10" s="190" t="s">
        <v>173</v>
      </c>
      <c r="C10" s="191">
        <f>'Remove Pit Toilets'!D$263</f>
        <v>1</v>
      </c>
      <c r="D10" s="192" t="str">
        <f>'Remove Pit Toilets'!E$263</f>
        <v>LS</v>
      </c>
      <c r="E10" s="193">
        <f>F10/C10</f>
        <v>5437.5</v>
      </c>
      <c r="F10" s="194">
        <f>'Remove Pit Toilets'!G$263</f>
        <v>5437.5</v>
      </c>
    </row>
    <row r="11" spans="1:6" ht="12.95" customHeight="1" x14ac:dyDescent="0.2">
      <c r="A11" s="195">
        <v>2</v>
      </c>
      <c r="B11" s="190" t="s">
        <v>174</v>
      </c>
      <c r="C11" s="191">
        <f>'Construct Vault Toilets'!D$263</f>
        <v>1</v>
      </c>
      <c r="D11" s="196" t="str">
        <f>'Construct Vault Toilets'!E$263</f>
        <v>EA</v>
      </c>
      <c r="E11" s="197">
        <f t="shared" ref="E11:E25" si="0">F11/C11</f>
        <v>63144.68</v>
      </c>
      <c r="F11" s="194">
        <f>'Construct Vault Toilets'!G$263</f>
        <v>63144.68</v>
      </c>
    </row>
    <row r="12" spans="1:6" ht="12.95" customHeight="1" x14ac:dyDescent="0.2">
      <c r="A12" s="195">
        <v>3</v>
      </c>
      <c r="B12" s="190" t="s">
        <v>175</v>
      </c>
      <c r="C12" s="191">
        <f>'Parking Lot Construction'!D$266</f>
        <v>50</v>
      </c>
      <c r="D12" s="196" t="str">
        <f>'Parking Lot Construction'!E$266</f>
        <v>Spaces</v>
      </c>
      <c r="E12" s="197">
        <f t="shared" si="0"/>
        <v>3924.69</v>
      </c>
      <c r="F12" s="194">
        <f>'Parking Lot Construction'!G$266</f>
        <v>196234.5</v>
      </c>
    </row>
    <row r="13" spans="1:6" ht="12.95" customHeight="1" x14ac:dyDescent="0.2">
      <c r="A13" s="195">
        <v>4</v>
      </c>
      <c r="B13" s="190" t="s">
        <v>176</v>
      </c>
      <c r="C13" s="191">
        <f>'Rehab Picnic Area'!D$263</f>
        <v>5</v>
      </c>
      <c r="D13" s="196" t="str">
        <f>'Rehab Picnic Area'!E$263</f>
        <v>EA</v>
      </c>
      <c r="E13" s="197">
        <f t="shared" si="0"/>
        <v>6000</v>
      </c>
      <c r="F13" s="194">
        <f>'Rehab Picnic Area'!G$263</f>
        <v>30000</v>
      </c>
    </row>
    <row r="14" spans="1:6" ht="12.95" customHeight="1" x14ac:dyDescent="0.2">
      <c r="A14" s="195">
        <v>5</v>
      </c>
      <c r="B14" s="190" t="s">
        <v>264</v>
      </c>
      <c r="C14" s="191">
        <f>'New Trail Connection'!D$263</f>
        <v>1</v>
      </c>
      <c r="D14" s="196" t="str">
        <f>'New Trail Connection'!E$263</f>
        <v>LS</v>
      </c>
      <c r="E14" s="197">
        <f t="shared" si="0"/>
        <v>36090</v>
      </c>
      <c r="F14" s="194">
        <f>'New Trail Connection'!G$263</f>
        <v>36090</v>
      </c>
    </row>
    <row r="15" spans="1:6" ht="12.95" customHeight="1" thickBot="1" x14ac:dyDescent="0.25">
      <c r="A15" s="195">
        <v>6</v>
      </c>
      <c r="B15" s="190" t="s">
        <v>177</v>
      </c>
      <c r="C15" s="191">
        <f>'Reclaim Trail &amp; Parking'!D$263</f>
        <v>1</v>
      </c>
      <c r="D15" s="196" t="str">
        <f>'Reclaim Trail &amp; Parking'!E$263</f>
        <v>LS</v>
      </c>
      <c r="E15" s="197">
        <f t="shared" si="0"/>
        <v>19797.5</v>
      </c>
      <c r="F15" s="194">
        <f>'Reclaim Trail &amp; Parking'!G$263</f>
        <v>19797.5</v>
      </c>
    </row>
    <row r="16" spans="1:6" ht="12.95" hidden="1" customHeight="1" thickBot="1" x14ac:dyDescent="0.25">
      <c r="A16" s="195">
        <v>7</v>
      </c>
      <c r="B16" s="198" t="s">
        <v>62</v>
      </c>
      <c r="C16" s="191">
        <f>'Asset-Element 7'!D$263</f>
        <v>1</v>
      </c>
      <c r="D16" s="196" t="str">
        <f>'Asset-Element 7'!E$263</f>
        <v>VALUE</v>
      </c>
      <c r="E16" s="197">
        <f t="shared" si="0"/>
        <v>0</v>
      </c>
      <c r="F16" s="194">
        <f>'Asset-Element 7'!G$263</f>
        <v>0</v>
      </c>
    </row>
    <row r="17" spans="1:7" ht="12.95" hidden="1" customHeight="1" x14ac:dyDescent="0.2">
      <c r="A17" s="195">
        <v>8</v>
      </c>
      <c r="B17" s="190" t="s">
        <v>63</v>
      </c>
      <c r="C17" s="191">
        <f>'Asset-Element 8'!D$263</f>
        <v>1</v>
      </c>
      <c r="D17" s="196" t="str">
        <f>'Asset-Element 8'!E$263</f>
        <v>VALUE</v>
      </c>
      <c r="E17" s="197">
        <f t="shared" si="0"/>
        <v>0</v>
      </c>
      <c r="F17" s="194">
        <f>'Asset-Element 8'!G$263</f>
        <v>0</v>
      </c>
    </row>
    <row r="18" spans="1:7" ht="12.95" hidden="1" customHeight="1" x14ac:dyDescent="0.2">
      <c r="A18" s="195">
        <v>9</v>
      </c>
      <c r="B18" s="190" t="s">
        <v>64</v>
      </c>
      <c r="C18" s="191">
        <f>'Asset-Element 9'!D$263</f>
        <v>1</v>
      </c>
      <c r="D18" s="196" t="str">
        <f>'Asset-Element 9'!E$263</f>
        <v>VALUE</v>
      </c>
      <c r="E18" s="197">
        <f t="shared" si="0"/>
        <v>0</v>
      </c>
      <c r="F18" s="194">
        <f>'Asset-Element 9'!G$263</f>
        <v>0</v>
      </c>
    </row>
    <row r="19" spans="1:7" ht="12.95" hidden="1" customHeight="1" x14ac:dyDescent="0.2">
      <c r="A19" s="195">
        <v>10</v>
      </c>
      <c r="B19" s="190" t="s">
        <v>65</v>
      </c>
      <c r="C19" s="191">
        <f>'Asset-Element 10'!D$263</f>
        <v>1</v>
      </c>
      <c r="D19" s="196" t="str">
        <f>'Asset-Element 10'!E$263</f>
        <v>VALUE</v>
      </c>
      <c r="E19" s="197">
        <f t="shared" si="0"/>
        <v>0</v>
      </c>
      <c r="F19" s="194">
        <f>'Asset-Element 10'!G$263</f>
        <v>0</v>
      </c>
    </row>
    <row r="20" spans="1:7" ht="12.95" hidden="1" customHeight="1" x14ac:dyDescent="0.2">
      <c r="A20" s="195">
        <v>11</v>
      </c>
      <c r="B20" s="190" t="s">
        <v>66</v>
      </c>
      <c r="C20" s="191">
        <f>'Asset-Element 11'!D$263</f>
        <v>1</v>
      </c>
      <c r="D20" s="196" t="str">
        <f>'Asset-Element 11'!E$263</f>
        <v>VALUE</v>
      </c>
      <c r="E20" s="197">
        <f t="shared" si="0"/>
        <v>0</v>
      </c>
      <c r="F20" s="194">
        <f>'Asset-Element 11'!G$263</f>
        <v>0</v>
      </c>
    </row>
    <row r="21" spans="1:7" ht="12.95" hidden="1" customHeight="1" x14ac:dyDescent="0.2">
      <c r="A21" s="195">
        <v>12</v>
      </c>
      <c r="B21" s="190" t="s">
        <v>67</v>
      </c>
      <c r="C21" s="191">
        <f>'Asset-Element 12'!D$263</f>
        <v>1</v>
      </c>
      <c r="D21" s="196" t="str">
        <f>'Asset-Element 12'!E$263</f>
        <v>VALUE</v>
      </c>
      <c r="E21" s="197">
        <f t="shared" si="0"/>
        <v>0</v>
      </c>
      <c r="F21" s="194">
        <f>'Asset-Element 12'!G$263</f>
        <v>0</v>
      </c>
    </row>
    <row r="22" spans="1:7" ht="12.95" hidden="1" customHeight="1" x14ac:dyDescent="0.2">
      <c r="A22" s="195">
        <v>13</v>
      </c>
      <c r="B22" s="190" t="s">
        <v>68</v>
      </c>
      <c r="C22" s="191">
        <f>'Not Used'!D$263</f>
        <v>1</v>
      </c>
      <c r="D22" s="196" t="str">
        <f>'Not Used'!E$263</f>
        <v>VALUE</v>
      </c>
      <c r="E22" s="197">
        <f t="shared" si="0"/>
        <v>0</v>
      </c>
      <c r="F22" s="194">
        <f>'Not Used'!G$263</f>
        <v>0</v>
      </c>
    </row>
    <row r="23" spans="1:7" ht="12.95" hidden="1" customHeight="1" x14ac:dyDescent="0.2">
      <c r="A23" s="195">
        <v>14</v>
      </c>
      <c r="B23" s="190" t="s">
        <v>68</v>
      </c>
      <c r="C23" s="191">
        <f>'Not Used 2'!D$263</f>
        <v>1</v>
      </c>
      <c r="D23" s="196" t="str">
        <f>'Not Used 2'!E$263</f>
        <v>VALUE</v>
      </c>
      <c r="E23" s="197">
        <f t="shared" si="0"/>
        <v>0</v>
      </c>
      <c r="F23" s="194">
        <f>'Not Used 2'!G$263</f>
        <v>0</v>
      </c>
    </row>
    <row r="24" spans="1:7" ht="12.95" hidden="1" customHeight="1" x14ac:dyDescent="0.2">
      <c r="A24" s="195">
        <v>15</v>
      </c>
      <c r="B24" s="190" t="s">
        <v>68</v>
      </c>
      <c r="C24" s="191">
        <f>'Not Used 3'!D$263</f>
        <v>1</v>
      </c>
      <c r="D24" s="196" t="str">
        <f>'Not Used 3'!E$263</f>
        <v>VALUE</v>
      </c>
      <c r="E24" s="197">
        <f t="shared" si="0"/>
        <v>0</v>
      </c>
      <c r="F24" s="194">
        <f>'Not Used 3'!G$263</f>
        <v>0</v>
      </c>
    </row>
    <row r="25" spans="1:7" ht="12.95" hidden="1" customHeight="1" x14ac:dyDescent="0.2">
      <c r="A25" s="195">
        <v>16</v>
      </c>
      <c r="B25" s="190" t="s">
        <v>68</v>
      </c>
      <c r="C25" s="191">
        <f>'Not Used 4'!D$263</f>
        <v>1</v>
      </c>
      <c r="D25" s="196" t="str">
        <f>'Not Used 4'!E$263</f>
        <v>VALUE</v>
      </c>
      <c r="E25" s="197">
        <f t="shared" si="0"/>
        <v>0</v>
      </c>
      <c r="F25" s="194">
        <f>'Not Used 4'!G$263</f>
        <v>0</v>
      </c>
    </row>
    <row r="26" spans="1:7" ht="12.95" hidden="1" customHeight="1" x14ac:dyDescent="0.2">
      <c r="A26" s="195">
        <v>17</v>
      </c>
      <c r="B26" s="190" t="s">
        <v>68</v>
      </c>
      <c r="C26" s="191">
        <f>'Not Used 5'!D$263</f>
        <v>1</v>
      </c>
      <c r="D26" s="196" t="str">
        <f>'Not Used 5'!E$263</f>
        <v>VALUE</v>
      </c>
      <c r="E26" s="197">
        <f>F26/C26</f>
        <v>0</v>
      </c>
      <c r="F26" s="194">
        <f>'Not Used 5'!G$263</f>
        <v>0</v>
      </c>
    </row>
    <row r="27" spans="1:7" ht="12.95" hidden="1" customHeight="1" x14ac:dyDescent="0.2">
      <c r="A27" s="195">
        <v>18</v>
      </c>
      <c r="B27" s="190" t="s">
        <v>68</v>
      </c>
      <c r="C27" s="191">
        <f>'Not Used 6'!D263</f>
        <v>1</v>
      </c>
      <c r="D27" s="196" t="str">
        <f>'Not Used 6'!E263</f>
        <v>VALUE</v>
      </c>
      <c r="E27" s="197">
        <f>F27/C27</f>
        <v>0</v>
      </c>
      <c r="F27" s="194">
        <f>'Not Used 6'!G263</f>
        <v>0</v>
      </c>
    </row>
    <row r="28" spans="1:7" ht="8.1" hidden="1" customHeight="1" thickBot="1" x14ac:dyDescent="0.25">
      <c r="A28" s="199"/>
      <c r="B28" s="200"/>
      <c r="C28" s="201"/>
      <c r="D28" s="202"/>
      <c r="E28" s="203"/>
      <c r="F28" s="204"/>
    </row>
    <row r="29" spans="1:7" ht="12.95" customHeight="1" thickTop="1" thickBot="1" x14ac:dyDescent="0.25">
      <c r="A29" s="205"/>
      <c r="B29" s="206" t="s">
        <v>12</v>
      </c>
      <c r="C29" s="207"/>
      <c r="D29" s="207"/>
      <c r="E29" s="208"/>
      <c r="F29" s="209">
        <f>SUM(F10:F28)</f>
        <v>350704.18</v>
      </c>
    </row>
    <row r="30" spans="1:7" s="216" customFormat="1" ht="16.5" customHeight="1" thickBot="1" x14ac:dyDescent="0.25">
      <c r="A30" s="210"/>
      <c r="B30" s="211" t="s">
        <v>143</v>
      </c>
      <c r="C30" s="212"/>
      <c r="D30" s="212"/>
      <c r="E30" s="213"/>
      <c r="F30" s="214">
        <v>0</v>
      </c>
      <c r="G30" s="215" t="s">
        <v>140</v>
      </c>
    </row>
    <row r="31" spans="1:7" s="216" customFormat="1" ht="12.95" customHeight="1" thickBot="1" x14ac:dyDescent="0.25">
      <c r="A31" s="217"/>
      <c r="B31" s="277" t="s">
        <v>141</v>
      </c>
      <c r="C31" s="278"/>
      <c r="D31" s="278"/>
      <c r="E31" s="279"/>
      <c r="F31" s="218">
        <f>F29-F30</f>
        <v>350704.18</v>
      </c>
      <c r="G31" s="215"/>
    </row>
    <row r="32" spans="1:7" ht="12.95" customHeight="1" x14ac:dyDescent="0.2">
      <c r="A32" s="189"/>
      <c r="B32" s="219" t="s">
        <v>26</v>
      </c>
      <c r="C32" s="220">
        <f>'Basis of Estimate'!F42</f>
        <v>6.3E-2</v>
      </c>
      <c r="D32" s="221"/>
      <c r="E32" s="222"/>
      <c r="F32" s="194">
        <f>C32*(F$29-F$30)</f>
        <v>22094.36334</v>
      </c>
    </row>
    <row r="33" spans="1:6" ht="12.95" customHeight="1" x14ac:dyDescent="0.2">
      <c r="A33" s="195"/>
      <c r="B33" s="223" t="s">
        <v>48</v>
      </c>
      <c r="C33" s="220">
        <f>'Basis of Estimate'!F43</f>
        <v>0.13</v>
      </c>
      <c r="D33" s="224"/>
      <c r="E33" s="225"/>
      <c r="F33" s="226">
        <f>C33*(F$29-F$30)</f>
        <v>45591.543400000002</v>
      </c>
    </row>
    <row r="34" spans="1:6" ht="12.95" customHeight="1" x14ac:dyDescent="0.2">
      <c r="A34" s="195"/>
      <c r="B34" s="223" t="s">
        <v>27</v>
      </c>
      <c r="C34" s="227">
        <f>'Basis of Estimate'!F44</f>
        <v>3.6999999999999998E-2</v>
      </c>
      <c r="D34" s="224"/>
      <c r="E34" s="225"/>
      <c r="F34" s="226">
        <f>C34*(F$29-F$30)</f>
        <v>12976.05466</v>
      </c>
    </row>
    <row r="35" spans="1:6" ht="12.95" customHeight="1" x14ac:dyDescent="0.2">
      <c r="A35" s="195"/>
      <c r="B35" s="223" t="s">
        <v>267</v>
      </c>
      <c r="C35" s="227">
        <f>'Basis of Estimate'!F45</f>
        <v>8.2500000000000004E-2</v>
      </c>
      <c r="D35" s="280" t="s">
        <v>266</v>
      </c>
      <c r="E35" s="281"/>
      <c r="F35" s="226">
        <f>C35*(F$29-F$30)*0.4</f>
        <v>11573.237940000001</v>
      </c>
    </row>
    <row r="36" spans="1:6" ht="12.95" customHeight="1" thickBot="1" x14ac:dyDescent="0.25">
      <c r="A36" s="199"/>
      <c r="B36" s="228" t="s">
        <v>28</v>
      </c>
      <c r="C36" s="229">
        <f>'Basis of Estimate'!F46</f>
        <v>0.3</v>
      </c>
      <c r="D36" s="202"/>
      <c r="E36" s="230"/>
      <c r="F36" s="204">
        <f>C36*(F$29-F$30)</f>
        <v>105211.254</v>
      </c>
    </row>
    <row r="37" spans="1:6" s="237" customFormat="1" ht="12.95" customHeight="1" thickTop="1" thickBot="1" x14ac:dyDescent="0.25">
      <c r="A37" s="231"/>
      <c r="B37" s="232" t="s">
        <v>8</v>
      </c>
      <c r="C37" s="233"/>
      <c r="D37" s="234"/>
      <c r="E37" s="235"/>
      <c r="F37" s="236">
        <f>SUM(F32:F36)+F29</f>
        <v>548150.63333999994</v>
      </c>
    </row>
    <row r="38" spans="1:6" ht="12.95" customHeight="1" x14ac:dyDescent="0.2">
      <c r="A38" s="189"/>
      <c r="B38" s="219" t="s">
        <v>29</v>
      </c>
      <c r="C38" s="220">
        <f>'Basis of Estimate'!F47</f>
        <v>0.1</v>
      </c>
      <c r="D38" s="221"/>
      <c r="E38" s="222"/>
      <c r="F38" s="194">
        <f>C38*(F$37-F$30)</f>
        <v>54815.063333999999</v>
      </c>
    </row>
    <row r="39" spans="1:6" ht="12.95" customHeight="1" x14ac:dyDescent="0.2">
      <c r="A39" s="195"/>
      <c r="B39" s="223" t="s">
        <v>60</v>
      </c>
      <c r="C39" s="227">
        <f>'Basis of Estimate'!F48</f>
        <v>0.12</v>
      </c>
      <c r="D39" s="224"/>
      <c r="E39" s="225"/>
      <c r="F39" s="226">
        <f>C39*(F$37-F$30)</f>
        <v>65778.076000799992</v>
      </c>
    </row>
    <row r="40" spans="1:6" ht="12.95" customHeight="1" thickBot="1" x14ac:dyDescent="0.25">
      <c r="A40" s="199"/>
      <c r="B40" s="228" t="s">
        <v>30</v>
      </c>
      <c r="C40" s="229">
        <f>'Basis of Estimate'!F49</f>
        <v>0.03</v>
      </c>
      <c r="D40" s="202"/>
      <c r="E40" s="230"/>
      <c r="F40" s="204">
        <f>C40*(F$37-F$30)</f>
        <v>16444.519000199998</v>
      </c>
    </row>
    <row r="41" spans="1:6" s="237" customFormat="1" ht="12.95" customHeight="1" thickTop="1" thickBot="1" x14ac:dyDescent="0.25">
      <c r="A41" s="231"/>
      <c r="B41" s="232" t="s">
        <v>9</v>
      </c>
      <c r="C41" s="238"/>
      <c r="D41" s="234"/>
      <c r="E41" s="235"/>
      <c r="F41" s="236">
        <f>SUM(F37:F40)</f>
        <v>685188.29167499987</v>
      </c>
    </row>
    <row r="42" spans="1:6" ht="12.95" customHeight="1" x14ac:dyDescent="0.2">
      <c r="A42" s="189"/>
      <c r="B42" s="239" t="s">
        <v>49</v>
      </c>
      <c r="C42" s="220">
        <f>'Basis of Estimate'!F50</f>
        <v>8.5000000000000006E-2</v>
      </c>
      <c r="D42" s="221"/>
      <c r="E42" s="222"/>
      <c r="F42" s="194">
        <f>C42*(F$41-F$30)</f>
        <v>58241.004792374995</v>
      </c>
    </row>
    <row r="43" spans="1:6" ht="12.95" customHeight="1" thickBot="1" x14ac:dyDescent="0.25">
      <c r="A43" s="199"/>
      <c r="B43" s="228" t="s">
        <v>50</v>
      </c>
      <c r="C43" s="229">
        <f>'Basis of Estimate'!F51</f>
        <v>0.1</v>
      </c>
      <c r="D43" s="202"/>
      <c r="E43" s="230"/>
      <c r="F43" s="204">
        <f>C43*(F$41-F$30)</f>
        <v>68518.829167499993</v>
      </c>
    </row>
    <row r="44" spans="1:6" s="237" customFormat="1" ht="12.95" customHeight="1" thickTop="1" thickBot="1" x14ac:dyDescent="0.25">
      <c r="A44" s="231"/>
      <c r="B44" s="232" t="s">
        <v>10</v>
      </c>
      <c r="C44" s="238"/>
      <c r="D44" s="234"/>
      <c r="E44" s="235"/>
      <c r="F44" s="236">
        <f>SUM(F41:F43)</f>
        <v>811948.12563487492</v>
      </c>
    </row>
    <row r="45" spans="1:6" ht="12.95" customHeight="1" x14ac:dyDescent="0.2">
      <c r="A45" s="195"/>
      <c r="B45" s="223" t="s">
        <v>41</v>
      </c>
      <c r="C45" s="227">
        <f>'Basis of Estimate'!F52</f>
        <v>0.02</v>
      </c>
      <c r="D45" s="240"/>
      <c r="E45" s="241"/>
      <c r="F45" s="242">
        <f>C45*(F$44-F$30)</f>
        <v>16238.962512697499</v>
      </c>
    </row>
    <row r="46" spans="1:6" ht="12.95" customHeight="1" x14ac:dyDescent="0.2">
      <c r="A46" s="189"/>
      <c r="B46" s="239" t="s">
        <v>61</v>
      </c>
      <c r="C46" s="220">
        <f>'Basis of Estimate'!F53</f>
        <v>0.15</v>
      </c>
      <c r="D46" s="221"/>
      <c r="E46" s="222"/>
      <c r="F46" s="194">
        <f>C46*(F$44-F$30)</f>
        <v>121792.21884523123</v>
      </c>
    </row>
    <row r="47" spans="1:6" ht="12.95" customHeight="1" thickBot="1" x14ac:dyDescent="0.25">
      <c r="A47" s="243"/>
      <c r="B47" s="244" t="s">
        <v>47</v>
      </c>
      <c r="C47" s="245">
        <f>'Basis of Estimate'!F55</f>
        <v>44</v>
      </c>
      <c r="D47" s="246" t="s">
        <v>25</v>
      </c>
      <c r="E47" s="247">
        <f>'Basis of Estimate'!F54</f>
        <v>3.5999999999999997E-2</v>
      </c>
      <c r="F47" s="248">
        <f>-FV('Basis of Estimate'!F54,'Basis of Estimate'!F55/12,0,(F44+F45+F46))-(F44+F45+F46)</f>
        <v>131537.43935841753</v>
      </c>
    </row>
    <row r="48" spans="1:6" s="237" customFormat="1" ht="14.1" customHeight="1" thickBot="1" x14ac:dyDescent="0.25">
      <c r="A48" s="249"/>
      <c r="B48" s="250" t="s">
        <v>13</v>
      </c>
      <c r="C48" s="251"/>
      <c r="D48" s="251"/>
      <c r="E48" s="252"/>
      <c r="F48" s="253">
        <f>SUM(F44:F47)</f>
        <v>1081516.7463512211</v>
      </c>
    </row>
    <row r="49" spans="1:6" ht="9.9499999999999993" customHeight="1" thickTop="1" x14ac:dyDescent="0.2"/>
    <row r="50" spans="1:6" ht="45" customHeight="1" x14ac:dyDescent="0.2">
      <c r="A50" s="276" t="s">
        <v>142</v>
      </c>
      <c r="B50" s="276"/>
      <c r="C50" s="276"/>
      <c r="D50" s="276"/>
      <c r="E50" s="276"/>
      <c r="F50" s="276"/>
    </row>
    <row r="51" spans="1:6" ht="3" customHeight="1" x14ac:dyDescent="0.2">
      <c r="A51" s="276"/>
      <c r="B51" s="276"/>
      <c r="C51" s="276"/>
      <c r="D51" s="276"/>
      <c r="E51" s="276"/>
      <c r="F51" s="276"/>
    </row>
    <row r="52" spans="1:6" x14ac:dyDescent="0.2">
      <c r="F52" s="254">
        <v>0.02</v>
      </c>
    </row>
    <row r="55" spans="1:6" x14ac:dyDescent="0.2">
      <c r="F55" s="32">
        <v>44</v>
      </c>
    </row>
  </sheetData>
  <sheetProtection algorithmName="SHA-512" hashValue="ILrwsx/dOvWpuwhjUDjLftvW7gmAg5miRu08NBFLoeP2mu3IJbMeRHwoIkLCC/ZZ3pD03R+ZSfcazxCdQ9anHg==" saltValue="9inAlyj2gZYtZiMRj+YjBw==" spinCount="100000" sheet="1" formatCells="0" formatRows="0" selectLockedCells="1"/>
  <mergeCells count="4">
    <mergeCell ref="A7:B7"/>
    <mergeCell ref="A50:F51"/>
    <mergeCell ref="B31:E31"/>
    <mergeCell ref="D35:E35"/>
  </mergeCells>
  <phoneticPr fontId="6" type="noConversion"/>
  <pageMargins left="0.75" right="0.5" top="1.2" bottom="0.5" header="0.25" footer="0.25"/>
  <pageSetup orientation="portrait" r:id="rId1"/>
  <headerFooter alignWithMargins="0">
    <oddHeader>&amp;C&amp;"Arial,Bold"United States Department of the Interior
National Park Service
&amp;11Class C Construction Cost Estimate&amp;4
&amp;"Arial,Regular"
&amp;"Arial,Bold"&amp;13PROJECT COST SUMMARY</oddHeader>
    <oddFooter>&amp;L&amp;6&amp;F
&amp;A&amp;CPage &amp;P of &amp;N&amp;R&amp;6Print Date: &amp;D, &amp;T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64"/>
  <sheetViews>
    <sheetView view="pageBreakPreview" zoomScaleNormal="100" zoomScaleSheetLayoutView="100"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Summary'!B27</f>
        <v>Not Used</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4</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304"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Not Used</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formatCells="0" formatRows="0" selectLockedCells="1"/>
  <mergeCells count="65">
    <mergeCell ref="H58:H66"/>
    <mergeCell ref="A261:B261"/>
    <mergeCell ref="H262:H263"/>
    <mergeCell ref="A9:B9"/>
    <mergeCell ref="H10:H18"/>
    <mergeCell ref="A19:C19"/>
    <mergeCell ref="A21:B21"/>
    <mergeCell ref="H22:H30"/>
    <mergeCell ref="A31:C31"/>
    <mergeCell ref="A33:B33"/>
    <mergeCell ref="H34:H42"/>
    <mergeCell ref="A43:C43"/>
    <mergeCell ref="A45:B45"/>
    <mergeCell ref="H46:H54"/>
    <mergeCell ref="A55:C55"/>
    <mergeCell ref="A57:B57"/>
    <mergeCell ref="H106:H114"/>
    <mergeCell ref="A67:C67"/>
    <mergeCell ref="A69:B69"/>
    <mergeCell ref="H70:H78"/>
    <mergeCell ref="A79:C79"/>
    <mergeCell ref="A81:B81"/>
    <mergeCell ref="H82:H90"/>
    <mergeCell ref="A91:C91"/>
    <mergeCell ref="A93:B93"/>
    <mergeCell ref="H94:H102"/>
    <mergeCell ref="A103:C103"/>
    <mergeCell ref="A105:B105"/>
    <mergeCell ref="H154:H162"/>
    <mergeCell ref="A115:C115"/>
    <mergeCell ref="A117:B117"/>
    <mergeCell ref="H118:H126"/>
    <mergeCell ref="A127:C127"/>
    <mergeCell ref="A129:B129"/>
    <mergeCell ref="H130:H138"/>
    <mergeCell ref="A139:C139"/>
    <mergeCell ref="A141:B141"/>
    <mergeCell ref="H142:H150"/>
    <mergeCell ref="A151:C151"/>
    <mergeCell ref="A153:B153"/>
    <mergeCell ref="H202:H210"/>
    <mergeCell ref="A163:C163"/>
    <mergeCell ref="A165:B165"/>
    <mergeCell ref="H166:H174"/>
    <mergeCell ref="A175:C175"/>
    <mergeCell ref="A177:B177"/>
    <mergeCell ref="H178:H186"/>
    <mergeCell ref="A187:C187"/>
    <mergeCell ref="A189:B189"/>
    <mergeCell ref="H190:H198"/>
    <mergeCell ref="A199:C199"/>
    <mergeCell ref="A201:B201"/>
    <mergeCell ref="A211:C211"/>
    <mergeCell ref="A213:B213"/>
    <mergeCell ref="H214:H222"/>
    <mergeCell ref="A223:C223"/>
    <mergeCell ref="A249:B249"/>
    <mergeCell ref="A259:C259"/>
    <mergeCell ref="A225:B225"/>
    <mergeCell ref="H226:H234"/>
    <mergeCell ref="A235:C235"/>
    <mergeCell ref="A237:B237"/>
    <mergeCell ref="H238:H246"/>
    <mergeCell ref="A247:C247"/>
    <mergeCell ref="H250:H258"/>
  </mergeCells>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4"/>
  <sheetViews>
    <sheetView view="pageBreakPreview" zoomScaleNormal="100" zoomScaleSheetLayoutView="100" workbookViewId="0">
      <selection activeCell="A5" sqref="A5"/>
    </sheetView>
  </sheetViews>
  <sheetFormatPr defaultRowHeight="12.75" x14ac:dyDescent="0.2"/>
  <cols>
    <col min="1" max="1" width="4.7109375" style="32" customWidth="1"/>
    <col min="2" max="2" width="10.7109375" style="32" customWidth="1"/>
    <col min="3" max="3" width="44.7109375" style="32" customWidth="1"/>
    <col min="4" max="4" width="12.7109375" style="32" customWidth="1"/>
    <col min="5" max="5" width="7.7109375" style="32" customWidth="1"/>
    <col min="6" max="6" width="12.7109375" style="33" customWidth="1"/>
    <col min="7" max="7" width="15.7109375" style="32" customWidth="1"/>
    <col min="8" max="8" width="20.28515625" style="32" customWidth="1"/>
    <col min="9" max="16384" width="9.140625" style="32"/>
  </cols>
  <sheetData>
    <row r="1" spans="1:8" x14ac:dyDescent="0.2">
      <c r="A1" s="31" t="s">
        <v>16</v>
      </c>
      <c r="C1" s="88" t="str">
        <f>'Basis of Estimate'!$D$4</f>
        <v>Oso Comida Trailhead Improvements</v>
      </c>
      <c r="G1" s="34" t="s">
        <v>148</v>
      </c>
      <c r="H1" s="97" t="str">
        <f>'Basis of Estimate'!D9</f>
        <v>YtB</v>
      </c>
    </row>
    <row r="2" spans="1:8" x14ac:dyDescent="0.2">
      <c r="A2" s="31" t="s">
        <v>15</v>
      </c>
      <c r="C2" s="88" t="str">
        <f>'Basis of Estimate'!$D$5</f>
        <v>Bear Arbor NRA</v>
      </c>
      <c r="G2" s="34" t="s">
        <v>149</v>
      </c>
      <c r="H2" s="98">
        <f>'Basis of Estimate'!D8</f>
        <v>40528</v>
      </c>
    </row>
    <row r="3" spans="1:8" x14ac:dyDescent="0.2">
      <c r="A3" s="31" t="s">
        <v>147</v>
      </c>
      <c r="C3" s="88" t="str">
        <f>'Basis of Estimate'!$D$6</f>
        <v>BEAR</v>
      </c>
      <c r="G3" s="34" t="s">
        <v>150</v>
      </c>
      <c r="H3" s="114" t="s">
        <v>244</v>
      </c>
    </row>
    <row r="4" spans="1:8" x14ac:dyDescent="0.2">
      <c r="A4" s="31" t="s">
        <v>146</v>
      </c>
      <c r="C4" s="88" t="str">
        <f>'Basis of Estimate'!D7</f>
        <v>XXXXXX</v>
      </c>
      <c r="G4" s="34" t="s">
        <v>149</v>
      </c>
      <c r="H4" s="115">
        <v>40529</v>
      </c>
    </row>
    <row r="5" spans="1:8" ht="8.1" customHeight="1" x14ac:dyDescent="0.2">
      <c r="A5" s="35"/>
      <c r="B5" s="35"/>
      <c r="G5" s="34"/>
      <c r="H5" s="36"/>
    </row>
    <row r="6" spans="1:8" x14ac:dyDescent="0.2">
      <c r="A6" s="37" t="s">
        <v>24</v>
      </c>
      <c r="C6" s="38" t="str">
        <f>'Project Cost Summary'!B10</f>
        <v>Remove existting pit toilets</v>
      </c>
      <c r="G6" s="39" t="s">
        <v>21</v>
      </c>
      <c r="H6" s="40">
        <f>G263</f>
        <v>5437.5</v>
      </c>
    </row>
    <row r="7" spans="1:8" ht="5.0999999999999996" customHeight="1" x14ac:dyDescent="0.2">
      <c r="A7" s="37"/>
      <c r="C7" s="38"/>
      <c r="G7" s="39"/>
      <c r="H7" s="40"/>
    </row>
    <row r="8" spans="1:8" ht="5.0999999999999996" customHeight="1" thickBot="1" x14ac:dyDescent="0.25">
      <c r="A8" s="37"/>
    </row>
    <row r="9" spans="1:8" s="120" customFormat="1" ht="30" hidden="1" customHeight="1" thickBot="1" x14ac:dyDescent="0.25">
      <c r="A9" s="288" t="s">
        <v>19</v>
      </c>
      <c r="B9" s="289"/>
      <c r="C9" s="116" t="s">
        <v>4</v>
      </c>
      <c r="D9" s="117" t="s">
        <v>11</v>
      </c>
      <c r="E9" s="118" t="s">
        <v>5</v>
      </c>
      <c r="F9" s="64" t="s">
        <v>6</v>
      </c>
      <c r="G9" s="119" t="s">
        <v>18</v>
      </c>
      <c r="H9" s="118" t="s">
        <v>22</v>
      </c>
    </row>
    <row r="10" spans="1:8" ht="14.25" hidden="1" thickTop="1" thickBot="1" x14ac:dyDescent="0.25">
      <c r="A10" s="121" t="s">
        <v>69</v>
      </c>
      <c r="B10" s="122"/>
      <c r="C10" s="123" t="s">
        <v>70</v>
      </c>
      <c r="D10" s="124"/>
      <c r="E10" s="125"/>
      <c r="F10" s="65"/>
      <c r="G10" s="126"/>
      <c r="H10" s="285"/>
    </row>
    <row r="11" spans="1:8" s="102" customFormat="1" ht="12.75" hidden="1" customHeight="1" x14ac:dyDescent="0.2">
      <c r="A11" s="127"/>
      <c r="B11" s="128" t="s">
        <v>144</v>
      </c>
      <c r="C11" s="129" t="s">
        <v>4</v>
      </c>
      <c r="D11" s="130">
        <v>0</v>
      </c>
      <c r="E11" s="131" t="s">
        <v>5</v>
      </c>
      <c r="F11" s="66">
        <v>0</v>
      </c>
      <c r="G11" s="132">
        <f t="shared" ref="G11:G18" si="0">F11*D11</f>
        <v>0</v>
      </c>
      <c r="H11" s="286"/>
    </row>
    <row r="12" spans="1:8" s="102" customFormat="1" ht="12.75" hidden="1" customHeight="1" x14ac:dyDescent="0.2">
      <c r="A12" s="133"/>
      <c r="B12" s="134" t="s">
        <v>144</v>
      </c>
      <c r="C12" s="135" t="s">
        <v>4</v>
      </c>
      <c r="D12" s="136">
        <v>0</v>
      </c>
      <c r="E12" s="137" t="s">
        <v>5</v>
      </c>
      <c r="F12" s="67">
        <v>0</v>
      </c>
      <c r="G12" s="138">
        <f t="shared" si="0"/>
        <v>0</v>
      </c>
      <c r="H12" s="286"/>
    </row>
    <row r="13" spans="1:8" s="102" customFormat="1" ht="12.75" hidden="1" customHeight="1" x14ac:dyDescent="0.2">
      <c r="A13" s="133"/>
      <c r="B13" s="134" t="s">
        <v>144</v>
      </c>
      <c r="C13" s="135" t="s">
        <v>4</v>
      </c>
      <c r="D13" s="136">
        <v>0</v>
      </c>
      <c r="E13" s="137" t="s">
        <v>5</v>
      </c>
      <c r="F13" s="67">
        <v>0</v>
      </c>
      <c r="G13" s="138">
        <f t="shared" si="0"/>
        <v>0</v>
      </c>
      <c r="H13" s="286"/>
    </row>
    <row r="14" spans="1:8" s="102" customFormat="1" ht="12.75" hidden="1" customHeight="1" x14ac:dyDescent="0.2">
      <c r="A14" s="133"/>
      <c r="B14" s="134" t="s">
        <v>144</v>
      </c>
      <c r="C14" s="135" t="s">
        <v>4</v>
      </c>
      <c r="D14" s="136">
        <v>0</v>
      </c>
      <c r="E14" s="137" t="s">
        <v>5</v>
      </c>
      <c r="F14" s="67">
        <v>0</v>
      </c>
      <c r="G14" s="138">
        <f t="shared" si="0"/>
        <v>0</v>
      </c>
      <c r="H14" s="286"/>
    </row>
    <row r="15" spans="1:8" s="102" customFormat="1" ht="12.75" hidden="1" customHeight="1" x14ac:dyDescent="0.2">
      <c r="A15" s="133"/>
      <c r="B15" s="134" t="s">
        <v>144</v>
      </c>
      <c r="C15" s="135" t="s">
        <v>4</v>
      </c>
      <c r="D15" s="136">
        <v>0</v>
      </c>
      <c r="E15" s="137" t="s">
        <v>5</v>
      </c>
      <c r="F15" s="67">
        <v>0</v>
      </c>
      <c r="G15" s="138">
        <f t="shared" si="0"/>
        <v>0</v>
      </c>
      <c r="H15" s="286"/>
    </row>
    <row r="16" spans="1:8" s="102" customFormat="1" ht="12.75" hidden="1" customHeight="1" x14ac:dyDescent="0.2">
      <c r="A16" s="133"/>
      <c r="B16" s="134" t="s">
        <v>144</v>
      </c>
      <c r="C16" s="135" t="s">
        <v>4</v>
      </c>
      <c r="D16" s="136">
        <v>0</v>
      </c>
      <c r="E16" s="137" t="s">
        <v>5</v>
      </c>
      <c r="F16" s="67">
        <v>0</v>
      </c>
      <c r="G16" s="138">
        <f t="shared" si="0"/>
        <v>0</v>
      </c>
      <c r="H16" s="286"/>
    </row>
    <row r="17" spans="1:8" s="102" customFormat="1" ht="12.75" hidden="1" customHeight="1" x14ac:dyDescent="0.2">
      <c r="A17" s="133"/>
      <c r="B17" s="134" t="s">
        <v>144</v>
      </c>
      <c r="C17" s="135" t="s">
        <v>4</v>
      </c>
      <c r="D17" s="136">
        <v>0</v>
      </c>
      <c r="E17" s="137" t="s">
        <v>5</v>
      </c>
      <c r="F17" s="67">
        <v>0</v>
      </c>
      <c r="G17" s="138">
        <f t="shared" si="0"/>
        <v>0</v>
      </c>
      <c r="H17" s="286"/>
    </row>
    <row r="18" spans="1:8" s="102" customFormat="1" ht="12.75" hidden="1" customHeight="1" thickBot="1" x14ac:dyDescent="0.25">
      <c r="A18" s="139"/>
      <c r="B18" s="140" t="s">
        <v>144</v>
      </c>
      <c r="C18" s="141" t="s">
        <v>4</v>
      </c>
      <c r="D18" s="142">
        <v>0</v>
      </c>
      <c r="E18" s="143" t="s">
        <v>5</v>
      </c>
      <c r="F18" s="68">
        <v>0</v>
      </c>
      <c r="G18" s="144">
        <f t="shared" si="0"/>
        <v>0</v>
      </c>
      <c r="H18" s="287"/>
    </row>
    <row r="19" spans="1:8" ht="18" hidden="1" customHeight="1" thickTop="1" thickBot="1" x14ac:dyDescent="0.25">
      <c r="A19" s="282" t="s">
        <v>83</v>
      </c>
      <c r="B19" s="283"/>
      <c r="C19" s="284"/>
      <c r="D19" s="145">
        <v>1</v>
      </c>
      <c r="E19" s="146" t="s">
        <v>132</v>
      </c>
      <c r="F19" s="69">
        <f>G19/D19</f>
        <v>0</v>
      </c>
      <c r="G19" s="147">
        <f>SUM(G11:G18)</f>
        <v>0</v>
      </c>
      <c r="H19" s="148"/>
    </row>
    <row r="20" spans="1:8" ht="30" hidden="1" customHeight="1" thickBot="1" x14ac:dyDescent="0.25">
      <c r="A20" s="149" t="s">
        <v>17</v>
      </c>
      <c r="B20" s="149"/>
      <c r="C20" s="150"/>
      <c r="D20" s="151"/>
      <c r="E20" s="151"/>
      <c r="F20" s="14"/>
      <c r="G20" s="152"/>
    </row>
    <row r="21" spans="1:8" ht="30" hidden="1" customHeight="1" thickBot="1" x14ac:dyDescent="0.25">
      <c r="A21" s="288" t="s">
        <v>19</v>
      </c>
      <c r="B21" s="289"/>
      <c r="C21" s="116" t="s">
        <v>4</v>
      </c>
      <c r="D21" s="117" t="s">
        <v>11</v>
      </c>
      <c r="E21" s="118" t="s">
        <v>5</v>
      </c>
      <c r="F21" s="64" t="s">
        <v>6</v>
      </c>
      <c r="G21" s="119" t="s">
        <v>18</v>
      </c>
      <c r="H21" s="118" t="s">
        <v>22</v>
      </c>
    </row>
    <row r="22" spans="1:8" ht="14.25" hidden="1" thickTop="1" thickBot="1" x14ac:dyDescent="0.25">
      <c r="A22" s="121" t="s">
        <v>71</v>
      </c>
      <c r="B22" s="122"/>
      <c r="C22" s="123" t="s">
        <v>72</v>
      </c>
      <c r="D22" s="124"/>
      <c r="E22" s="125"/>
      <c r="F22" s="65"/>
      <c r="G22" s="126"/>
      <c r="H22" s="285"/>
    </row>
    <row r="23" spans="1:8" s="102" customFormat="1" ht="12.75" hidden="1" customHeight="1" x14ac:dyDescent="0.2">
      <c r="A23" s="127"/>
      <c r="B23" s="128" t="s">
        <v>144</v>
      </c>
      <c r="C23" s="129" t="s">
        <v>4</v>
      </c>
      <c r="D23" s="130">
        <v>0</v>
      </c>
      <c r="E23" s="131" t="s">
        <v>5</v>
      </c>
      <c r="F23" s="66">
        <v>0</v>
      </c>
      <c r="G23" s="132">
        <f t="shared" ref="G23:G30" si="1">F23*D23</f>
        <v>0</v>
      </c>
      <c r="H23" s="286"/>
    </row>
    <row r="24" spans="1:8" s="102" customFormat="1" ht="12.75" hidden="1" customHeight="1" x14ac:dyDescent="0.2">
      <c r="A24" s="133"/>
      <c r="B24" s="134" t="s">
        <v>144</v>
      </c>
      <c r="C24" s="135" t="s">
        <v>4</v>
      </c>
      <c r="D24" s="136">
        <v>0</v>
      </c>
      <c r="E24" s="137" t="s">
        <v>5</v>
      </c>
      <c r="F24" s="67">
        <v>0</v>
      </c>
      <c r="G24" s="138">
        <f t="shared" si="1"/>
        <v>0</v>
      </c>
      <c r="H24" s="286"/>
    </row>
    <row r="25" spans="1:8" s="102" customFormat="1" ht="12.75" hidden="1" customHeight="1" x14ac:dyDescent="0.2">
      <c r="A25" s="133"/>
      <c r="B25" s="134" t="s">
        <v>144</v>
      </c>
      <c r="C25" s="135" t="s">
        <v>4</v>
      </c>
      <c r="D25" s="136">
        <v>0</v>
      </c>
      <c r="E25" s="137" t="s">
        <v>5</v>
      </c>
      <c r="F25" s="67">
        <v>0</v>
      </c>
      <c r="G25" s="138">
        <f t="shared" si="1"/>
        <v>0</v>
      </c>
      <c r="H25" s="286"/>
    </row>
    <row r="26" spans="1:8" s="102" customFormat="1" ht="12.75" hidden="1" customHeight="1" x14ac:dyDescent="0.2">
      <c r="A26" s="133"/>
      <c r="B26" s="134" t="s">
        <v>144</v>
      </c>
      <c r="C26" s="135" t="s">
        <v>4</v>
      </c>
      <c r="D26" s="136">
        <v>0</v>
      </c>
      <c r="E26" s="137" t="s">
        <v>5</v>
      </c>
      <c r="F26" s="67">
        <v>0</v>
      </c>
      <c r="G26" s="138">
        <f t="shared" si="1"/>
        <v>0</v>
      </c>
      <c r="H26" s="286"/>
    </row>
    <row r="27" spans="1:8" s="102" customFormat="1" ht="12.75" hidden="1" customHeight="1" x14ac:dyDescent="0.2">
      <c r="A27" s="133"/>
      <c r="B27" s="134" t="s">
        <v>144</v>
      </c>
      <c r="C27" s="135" t="s">
        <v>4</v>
      </c>
      <c r="D27" s="136">
        <v>0</v>
      </c>
      <c r="E27" s="137" t="s">
        <v>5</v>
      </c>
      <c r="F27" s="67">
        <v>0</v>
      </c>
      <c r="G27" s="138">
        <f t="shared" si="1"/>
        <v>0</v>
      </c>
      <c r="H27" s="286"/>
    </row>
    <row r="28" spans="1:8" s="102" customFormat="1" ht="12.75" hidden="1" customHeight="1" x14ac:dyDescent="0.2">
      <c r="A28" s="133"/>
      <c r="B28" s="134" t="s">
        <v>144</v>
      </c>
      <c r="C28" s="135" t="s">
        <v>4</v>
      </c>
      <c r="D28" s="136">
        <v>0</v>
      </c>
      <c r="E28" s="137" t="s">
        <v>5</v>
      </c>
      <c r="F28" s="67">
        <v>0</v>
      </c>
      <c r="G28" s="138">
        <f t="shared" si="1"/>
        <v>0</v>
      </c>
      <c r="H28" s="286"/>
    </row>
    <row r="29" spans="1:8" s="102" customFormat="1" ht="12.75" hidden="1" customHeight="1" x14ac:dyDescent="0.2">
      <c r="A29" s="133"/>
      <c r="B29" s="134" t="s">
        <v>144</v>
      </c>
      <c r="C29" s="135" t="s">
        <v>4</v>
      </c>
      <c r="D29" s="136">
        <v>0</v>
      </c>
      <c r="E29" s="137" t="s">
        <v>5</v>
      </c>
      <c r="F29" s="67">
        <v>0</v>
      </c>
      <c r="G29" s="138">
        <f t="shared" si="1"/>
        <v>0</v>
      </c>
      <c r="H29" s="286"/>
    </row>
    <row r="30" spans="1:8" s="102" customFormat="1" ht="12.75" hidden="1" customHeight="1" thickBot="1" x14ac:dyDescent="0.25">
      <c r="A30" s="139"/>
      <c r="B30" s="140" t="s">
        <v>144</v>
      </c>
      <c r="C30" s="141" t="s">
        <v>4</v>
      </c>
      <c r="D30" s="142">
        <v>0</v>
      </c>
      <c r="E30" s="143" t="s">
        <v>5</v>
      </c>
      <c r="F30" s="68">
        <v>0</v>
      </c>
      <c r="G30" s="144">
        <f t="shared" si="1"/>
        <v>0</v>
      </c>
      <c r="H30" s="287"/>
    </row>
    <row r="31" spans="1:8" ht="20.100000000000001" hidden="1" customHeight="1" thickTop="1" thickBot="1" x14ac:dyDescent="0.25">
      <c r="A31" s="282" t="s">
        <v>82</v>
      </c>
      <c r="B31" s="283"/>
      <c r="C31" s="284"/>
      <c r="D31" s="145">
        <v>1</v>
      </c>
      <c r="E31" s="146" t="s">
        <v>132</v>
      </c>
      <c r="F31" s="69">
        <f>G31/D31</f>
        <v>0</v>
      </c>
      <c r="G31" s="147">
        <f>SUM(G23:G30)</f>
        <v>0</v>
      </c>
      <c r="H31" s="153"/>
    </row>
    <row r="32" spans="1:8" ht="9.9499999999999993" hidden="1" customHeight="1" thickBot="1" x14ac:dyDescent="0.25"/>
    <row r="33" spans="1:8" ht="30" hidden="1" customHeight="1" thickBot="1" x14ac:dyDescent="0.25">
      <c r="A33" s="288" t="s">
        <v>19</v>
      </c>
      <c r="B33" s="289"/>
      <c r="C33" s="116" t="s">
        <v>4</v>
      </c>
      <c r="D33" s="117" t="s">
        <v>11</v>
      </c>
      <c r="E33" s="118" t="s">
        <v>5</v>
      </c>
      <c r="F33" s="64" t="s">
        <v>6</v>
      </c>
      <c r="G33" s="119" t="s">
        <v>18</v>
      </c>
      <c r="H33" s="118" t="s">
        <v>22</v>
      </c>
    </row>
    <row r="34" spans="1:8" ht="14.25" hidden="1" thickTop="1" thickBot="1" x14ac:dyDescent="0.25">
      <c r="A34" s="121" t="s">
        <v>73</v>
      </c>
      <c r="B34" s="122"/>
      <c r="C34" s="123" t="s">
        <v>74</v>
      </c>
      <c r="D34" s="124"/>
      <c r="E34" s="125"/>
      <c r="F34" s="65"/>
      <c r="G34" s="126"/>
      <c r="H34" s="285"/>
    </row>
    <row r="35" spans="1:8" s="102" customFormat="1" ht="12.75" hidden="1" customHeight="1" x14ac:dyDescent="0.2">
      <c r="A35" s="127"/>
      <c r="B35" s="128" t="s">
        <v>144</v>
      </c>
      <c r="C35" s="129" t="s">
        <v>4</v>
      </c>
      <c r="D35" s="130">
        <v>0</v>
      </c>
      <c r="E35" s="131" t="s">
        <v>5</v>
      </c>
      <c r="F35" s="66">
        <v>0</v>
      </c>
      <c r="G35" s="132">
        <f t="shared" ref="G35:G42" si="2">F35*D35</f>
        <v>0</v>
      </c>
      <c r="H35" s="286"/>
    </row>
    <row r="36" spans="1:8" s="102" customFormat="1" ht="12.75" hidden="1" customHeight="1" x14ac:dyDescent="0.2">
      <c r="A36" s="133"/>
      <c r="B36" s="134" t="s">
        <v>144</v>
      </c>
      <c r="C36" s="135" t="s">
        <v>4</v>
      </c>
      <c r="D36" s="136">
        <v>0</v>
      </c>
      <c r="E36" s="137" t="s">
        <v>5</v>
      </c>
      <c r="F36" s="67">
        <v>0</v>
      </c>
      <c r="G36" s="138">
        <f t="shared" si="2"/>
        <v>0</v>
      </c>
      <c r="H36" s="286"/>
    </row>
    <row r="37" spans="1:8" s="102" customFormat="1" ht="12.75" hidden="1" customHeight="1" x14ac:dyDescent="0.2">
      <c r="A37" s="133"/>
      <c r="B37" s="134" t="s">
        <v>144</v>
      </c>
      <c r="C37" s="135" t="s">
        <v>4</v>
      </c>
      <c r="D37" s="136">
        <v>0</v>
      </c>
      <c r="E37" s="137" t="s">
        <v>5</v>
      </c>
      <c r="F37" s="67">
        <v>0</v>
      </c>
      <c r="G37" s="138">
        <f t="shared" si="2"/>
        <v>0</v>
      </c>
      <c r="H37" s="286"/>
    </row>
    <row r="38" spans="1:8" s="102" customFormat="1" ht="12.75" hidden="1" customHeight="1" x14ac:dyDescent="0.2">
      <c r="A38" s="133"/>
      <c r="B38" s="134" t="s">
        <v>144</v>
      </c>
      <c r="C38" s="135" t="s">
        <v>4</v>
      </c>
      <c r="D38" s="136">
        <v>0</v>
      </c>
      <c r="E38" s="137" t="s">
        <v>5</v>
      </c>
      <c r="F38" s="67">
        <v>0</v>
      </c>
      <c r="G38" s="138">
        <f t="shared" si="2"/>
        <v>0</v>
      </c>
      <c r="H38" s="286"/>
    </row>
    <row r="39" spans="1:8" s="102" customFormat="1" ht="12.75" hidden="1" customHeight="1" x14ac:dyDescent="0.2">
      <c r="A39" s="133"/>
      <c r="B39" s="134" t="s">
        <v>144</v>
      </c>
      <c r="C39" s="135" t="s">
        <v>4</v>
      </c>
      <c r="D39" s="136">
        <v>0</v>
      </c>
      <c r="E39" s="137" t="s">
        <v>5</v>
      </c>
      <c r="F39" s="67">
        <v>0</v>
      </c>
      <c r="G39" s="138">
        <f t="shared" si="2"/>
        <v>0</v>
      </c>
      <c r="H39" s="286"/>
    </row>
    <row r="40" spans="1:8" s="102" customFormat="1" ht="12.75" hidden="1" customHeight="1" x14ac:dyDescent="0.2">
      <c r="A40" s="133"/>
      <c r="B40" s="134" t="s">
        <v>144</v>
      </c>
      <c r="C40" s="135" t="s">
        <v>4</v>
      </c>
      <c r="D40" s="136">
        <v>0</v>
      </c>
      <c r="E40" s="137" t="s">
        <v>5</v>
      </c>
      <c r="F40" s="67">
        <v>0</v>
      </c>
      <c r="G40" s="138">
        <f t="shared" si="2"/>
        <v>0</v>
      </c>
      <c r="H40" s="286"/>
    </row>
    <row r="41" spans="1:8" s="102" customFormat="1" ht="12.75" hidden="1" customHeight="1" x14ac:dyDescent="0.2">
      <c r="A41" s="133"/>
      <c r="B41" s="134" t="s">
        <v>144</v>
      </c>
      <c r="C41" s="135" t="s">
        <v>4</v>
      </c>
      <c r="D41" s="136">
        <v>0</v>
      </c>
      <c r="E41" s="137" t="s">
        <v>5</v>
      </c>
      <c r="F41" s="67">
        <v>0</v>
      </c>
      <c r="G41" s="138">
        <f t="shared" si="2"/>
        <v>0</v>
      </c>
      <c r="H41" s="286"/>
    </row>
    <row r="42" spans="1:8" s="102" customFormat="1" ht="12.75" hidden="1" customHeight="1" thickBot="1" x14ac:dyDescent="0.25">
      <c r="A42" s="139"/>
      <c r="B42" s="140" t="s">
        <v>144</v>
      </c>
      <c r="C42" s="141" t="s">
        <v>4</v>
      </c>
      <c r="D42" s="142">
        <v>0</v>
      </c>
      <c r="E42" s="143" t="s">
        <v>5</v>
      </c>
      <c r="F42" s="68">
        <v>0</v>
      </c>
      <c r="G42" s="144">
        <f t="shared" si="2"/>
        <v>0</v>
      </c>
      <c r="H42" s="287"/>
    </row>
    <row r="43" spans="1:8" ht="20.100000000000001" hidden="1" customHeight="1" thickTop="1" thickBot="1" x14ac:dyDescent="0.25">
      <c r="A43" s="282" t="s">
        <v>81</v>
      </c>
      <c r="B43" s="283"/>
      <c r="C43" s="284"/>
      <c r="D43" s="154">
        <v>1</v>
      </c>
      <c r="E43" s="146" t="s">
        <v>132</v>
      </c>
      <c r="F43" s="73">
        <f>G43/D43</f>
        <v>0</v>
      </c>
      <c r="G43" s="147">
        <f>SUM(G35:G42)</f>
        <v>0</v>
      </c>
      <c r="H43" s="153"/>
    </row>
    <row r="44" spans="1:8" ht="30" hidden="1" customHeight="1" thickBot="1" x14ac:dyDescent="0.25"/>
    <row r="45" spans="1:8" ht="30" hidden="1" customHeight="1" thickBot="1" x14ac:dyDescent="0.25">
      <c r="A45" s="288" t="s">
        <v>19</v>
      </c>
      <c r="B45" s="289"/>
      <c r="C45" s="116" t="s">
        <v>4</v>
      </c>
      <c r="D45" s="117" t="s">
        <v>11</v>
      </c>
      <c r="E45" s="118" t="s">
        <v>5</v>
      </c>
      <c r="F45" s="64" t="s">
        <v>6</v>
      </c>
      <c r="G45" s="119" t="s">
        <v>18</v>
      </c>
      <c r="H45" s="118" t="s">
        <v>22</v>
      </c>
    </row>
    <row r="46" spans="1:8" ht="14.25" hidden="1" thickTop="1" thickBot="1" x14ac:dyDescent="0.25">
      <c r="A46" s="121" t="s">
        <v>75</v>
      </c>
      <c r="B46" s="122"/>
      <c r="C46" s="123" t="s">
        <v>76</v>
      </c>
      <c r="D46" s="124"/>
      <c r="E46" s="125"/>
      <c r="F46" s="65"/>
      <c r="G46" s="126"/>
      <c r="H46" s="285"/>
    </row>
    <row r="47" spans="1:8" s="102" customFormat="1" ht="12.75" hidden="1" customHeight="1" x14ac:dyDescent="0.2">
      <c r="A47" s="127"/>
      <c r="B47" s="128" t="s">
        <v>144</v>
      </c>
      <c r="C47" s="129" t="s">
        <v>4</v>
      </c>
      <c r="D47" s="130">
        <v>0</v>
      </c>
      <c r="E47" s="131" t="s">
        <v>5</v>
      </c>
      <c r="F47" s="66">
        <v>0</v>
      </c>
      <c r="G47" s="132">
        <f t="shared" ref="G47:G54" si="3">F47*D47</f>
        <v>0</v>
      </c>
      <c r="H47" s="286"/>
    </row>
    <row r="48" spans="1:8" s="102" customFormat="1" ht="12.75" hidden="1" customHeight="1" x14ac:dyDescent="0.2">
      <c r="A48" s="133"/>
      <c r="B48" s="134" t="s">
        <v>144</v>
      </c>
      <c r="C48" s="135" t="s">
        <v>4</v>
      </c>
      <c r="D48" s="136">
        <v>0</v>
      </c>
      <c r="E48" s="137" t="s">
        <v>5</v>
      </c>
      <c r="F48" s="67">
        <v>0</v>
      </c>
      <c r="G48" s="138">
        <f t="shared" si="3"/>
        <v>0</v>
      </c>
      <c r="H48" s="286"/>
    </row>
    <row r="49" spans="1:8" s="102" customFormat="1" ht="12.75" hidden="1" customHeight="1" x14ac:dyDescent="0.2">
      <c r="A49" s="133"/>
      <c r="B49" s="134" t="s">
        <v>144</v>
      </c>
      <c r="C49" s="135" t="s">
        <v>4</v>
      </c>
      <c r="D49" s="136">
        <v>0</v>
      </c>
      <c r="E49" s="137" t="s">
        <v>5</v>
      </c>
      <c r="F49" s="67">
        <v>0</v>
      </c>
      <c r="G49" s="138">
        <f t="shared" si="3"/>
        <v>0</v>
      </c>
      <c r="H49" s="286"/>
    </row>
    <row r="50" spans="1:8" s="102" customFormat="1" ht="12.75" hidden="1" customHeight="1" x14ac:dyDescent="0.2">
      <c r="A50" s="133"/>
      <c r="B50" s="134" t="s">
        <v>144</v>
      </c>
      <c r="C50" s="135" t="s">
        <v>4</v>
      </c>
      <c r="D50" s="136">
        <v>0</v>
      </c>
      <c r="E50" s="137" t="s">
        <v>5</v>
      </c>
      <c r="F50" s="67">
        <v>0</v>
      </c>
      <c r="G50" s="138">
        <f t="shared" si="3"/>
        <v>0</v>
      </c>
      <c r="H50" s="286"/>
    </row>
    <row r="51" spans="1:8" s="102" customFormat="1" ht="12.75" hidden="1" customHeight="1" x14ac:dyDescent="0.2">
      <c r="A51" s="133"/>
      <c r="B51" s="134" t="s">
        <v>144</v>
      </c>
      <c r="C51" s="135" t="s">
        <v>4</v>
      </c>
      <c r="D51" s="136">
        <v>0</v>
      </c>
      <c r="E51" s="137" t="s">
        <v>5</v>
      </c>
      <c r="F51" s="67">
        <v>0</v>
      </c>
      <c r="G51" s="138">
        <f t="shared" si="3"/>
        <v>0</v>
      </c>
      <c r="H51" s="286"/>
    </row>
    <row r="52" spans="1:8" s="102" customFormat="1" ht="12.75" hidden="1" customHeight="1" x14ac:dyDescent="0.2">
      <c r="A52" s="133"/>
      <c r="B52" s="134" t="s">
        <v>144</v>
      </c>
      <c r="C52" s="135" t="s">
        <v>4</v>
      </c>
      <c r="D52" s="136">
        <v>0</v>
      </c>
      <c r="E52" s="137" t="s">
        <v>5</v>
      </c>
      <c r="F52" s="156">
        <v>0.02</v>
      </c>
      <c r="G52" s="138">
        <f t="shared" si="3"/>
        <v>0</v>
      </c>
      <c r="H52" s="286"/>
    </row>
    <row r="53" spans="1:8" s="102" customFormat="1" ht="12.75" hidden="1" customHeight="1" x14ac:dyDescent="0.2">
      <c r="A53" s="133"/>
      <c r="B53" s="134" t="s">
        <v>144</v>
      </c>
      <c r="C53" s="135" t="s">
        <v>4</v>
      </c>
      <c r="D53" s="136">
        <v>0</v>
      </c>
      <c r="E53" s="137" t="s">
        <v>5</v>
      </c>
      <c r="F53" s="67">
        <v>0</v>
      </c>
      <c r="G53" s="138">
        <f t="shared" si="3"/>
        <v>0</v>
      </c>
      <c r="H53" s="286"/>
    </row>
    <row r="54" spans="1:8" s="102" customFormat="1" ht="12.75" hidden="1" customHeight="1" thickBot="1" x14ac:dyDescent="0.25">
      <c r="A54" s="139"/>
      <c r="B54" s="140" t="s">
        <v>144</v>
      </c>
      <c r="C54" s="141" t="s">
        <v>4</v>
      </c>
      <c r="D54" s="142">
        <v>0</v>
      </c>
      <c r="E54" s="143" t="s">
        <v>5</v>
      </c>
      <c r="F54" s="68">
        <v>0</v>
      </c>
      <c r="G54" s="144">
        <f t="shared" si="3"/>
        <v>0</v>
      </c>
      <c r="H54" s="287"/>
    </row>
    <row r="55" spans="1:8" ht="20.100000000000001" hidden="1" customHeight="1" thickTop="1" thickBot="1" x14ac:dyDescent="0.25">
      <c r="A55" s="282" t="s">
        <v>80</v>
      </c>
      <c r="B55" s="283"/>
      <c r="C55" s="284"/>
      <c r="D55" s="145">
        <v>1</v>
      </c>
      <c r="E55" s="146" t="s">
        <v>132</v>
      </c>
      <c r="F55" s="69">
        <v>44</v>
      </c>
      <c r="G55" s="147">
        <f>SUM(G47:G54)</f>
        <v>0</v>
      </c>
      <c r="H55" s="153"/>
    </row>
    <row r="56" spans="1:8" ht="9.9499999999999993" hidden="1" customHeight="1" thickBot="1" x14ac:dyDescent="0.25"/>
    <row r="57" spans="1:8" ht="30" hidden="1" customHeight="1" thickBot="1" x14ac:dyDescent="0.25">
      <c r="A57" s="288" t="s">
        <v>19</v>
      </c>
      <c r="B57" s="289"/>
      <c r="C57" s="116" t="s">
        <v>4</v>
      </c>
      <c r="D57" s="117" t="s">
        <v>11</v>
      </c>
      <c r="E57" s="118" t="s">
        <v>5</v>
      </c>
      <c r="F57" s="64" t="s">
        <v>6</v>
      </c>
      <c r="G57" s="119" t="s">
        <v>18</v>
      </c>
      <c r="H57" s="118" t="s">
        <v>22</v>
      </c>
    </row>
    <row r="58" spans="1:8" ht="14.25" hidden="1" thickTop="1" thickBot="1" x14ac:dyDescent="0.25">
      <c r="A58" s="121" t="s">
        <v>77</v>
      </c>
      <c r="B58" s="122"/>
      <c r="C58" s="123" t="s">
        <v>78</v>
      </c>
      <c r="D58" s="124"/>
      <c r="E58" s="125"/>
      <c r="F58" s="65"/>
      <c r="G58" s="126"/>
      <c r="H58" s="285"/>
    </row>
    <row r="59" spans="1:8" s="102" customFormat="1" ht="12.75" hidden="1" customHeight="1" x14ac:dyDescent="0.2">
      <c r="A59" s="127"/>
      <c r="B59" s="128" t="s">
        <v>144</v>
      </c>
      <c r="C59" s="129" t="s">
        <v>4</v>
      </c>
      <c r="D59" s="130">
        <v>0</v>
      </c>
      <c r="E59" s="131" t="s">
        <v>5</v>
      </c>
      <c r="F59" s="66">
        <v>0</v>
      </c>
      <c r="G59" s="132">
        <f t="shared" ref="G59:G66" si="4">F59*D59</f>
        <v>0</v>
      </c>
      <c r="H59" s="286"/>
    </row>
    <row r="60" spans="1:8" s="102" customFormat="1" ht="12.75" hidden="1" customHeight="1" x14ac:dyDescent="0.2">
      <c r="A60" s="133"/>
      <c r="B60" s="134" t="s">
        <v>144</v>
      </c>
      <c r="C60" s="135" t="s">
        <v>4</v>
      </c>
      <c r="D60" s="136">
        <v>0</v>
      </c>
      <c r="E60" s="137" t="s">
        <v>5</v>
      </c>
      <c r="F60" s="67">
        <v>0</v>
      </c>
      <c r="G60" s="138">
        <f t="shared" si="4"/>
        <v>0</v>
      </c>
      <c r="H60" s="286"/>
    </row>
    <row r="61" spans="1:8" s="102" customFormat="1" ht="12.75" hidden="1" customHeight="1" x14ac:dyDescent="0.2">
      <c r="A61" s="133"/>
      <c r="B61" s="134" t="s">
        <v>144</v>
      </c>
      <c r="C61" s="135" t="s">
        <v>4</v>
      </c>
      <c r="D61" s="136">
        <v>0</v>
      </c>
      <c r="E61" s="137" t="s">
        <v>5</v>
      </c>
      <c r="F61" s="67">
        <v>0</v>
      </c>
      <c r="G61" s="138">
        <f t="shared" si="4"/>
        <v>0</v>
      </c>
      <c r="H61" s="286"/>
    </row>
    <row r="62" spans="1:8" s="102" customFormat="1" ht="12.75" hidden="1" customHeight="1" x14ac:dyDescent="0.2">
      <c r="A62" s="133"/>
      <c r="B62" s="134" t="s">
        <v>144</v>
      </c>
      <c r="C62" s="135" t="s">
        <v>4</v>
      </c>
      <c r="D62" s="136">
        <v>0</v>
      </c>
      <c r="E62" s="137" t="s">
        <v>5</v>
      </c>
      <c r="F62" s="67">
        <v>0</v>
      </c>
      <c r="G62" s="138">
        <f t="shared" si="4"/>
        <v>0</v>
      </c>
      <c r="H62" s="286"/>
    </row>
    <row r="63" spans="1:8" s="102" customFormat="1" ht="12.75" hidden="1" customHeight="1" x14ac:dyDescent="0.2">
      <c r="A63" s="133"/>
      <c r="B63" s="134" t="s">
        <v>144</v>
      </c>
      <c r="C63" s="135" t="s">
        <v>4</v>
      </c>
      <c r="D63" s="136">
        <v>0</v>
      </c>
      <c r="E63" s="137" t="s">
        <v>5</v>
      </c>
      <c r="F63" s="67">
        <v>0</v>
      </c>
      <c r="G63" s="138">
        <f t="shared" si="4"/>
        <v>0</v>
      </c>
      <c r="H63" s="286"/>
    </row>
    <row r="64" spans="1:8" s="102" customFormat="1" ht="12.75" hidden="1" customHeight="1" x14ac:dyDescent="0.2">
      <c r="A64" s="133"/>
      <c r="B64" s="134" t="s">
        <v>144</v>
      </c>
      <c r="C64" s="135" t="s">
        <v>4</v>
      </c>
      <c r="D64" s="136">
        <v>0</v>
      </c>
      <c r="E64" s="137" t="s">
        <v>5</v>
      </c>
      <c r="F64" s="67">
        <v>0</v>
      </c>
      <c r="G64" s="138">
        <f t="shared" si="4"/>
        <v>0</v>
      </c>
      <c r="H64" s="286"/>
    </row>
    <row r="65" spans="1:8" s="102" customFormat="1" ht="12.75" hidden="1" customHeight="1" x14ac:dyDescent="0.2">
      <c r="A65" s="133"/>
      <c r="B65" s="134" t="s">
        <v>144</v>
      </c>
      <c r="C65" s="135" t="s">
        <v>4</v>
      </c>
      <c r="D65" s="136">
        <v>0</v>
      </c>
      <c r="E65" s="137" t="s">
        <v>5</v>
      </c>
      <c r="F65" s="67">
        <v>0</v>
      </c>
      <c r="G65" s="138">
        <f t="shared" si="4"/>
        <v>0</v>
      </c>
      <c r="H65" s="286"/>
    </row>
    <row r="66" spans="1:8" s="102" customFormat="1" ht="12.75" hidden="1" customHeight="1" thickBot="1" x14ac:dyDescent="0.25">
      <c r="A66" s="139"/>
      <c r="B66" s="140" t="s">
        <v>144</v>
      </c>
      <c r="C66" s="141" t="s">
        <v>4</v>
      </c>
      <c r="D66" s="142">
        <v>0</v>
      </c>
      <c r="E66" s="143" t="s">
        <v>5</v>
      </c>
      <c r="F66" s="68">
        <v>0</v>
      </c>
      <c r="G66" s="144">
        <f t="shared" si="4"/>
        <v>0</v>
      </c>
      <c r="H66" s="287"/>
    </row>
    <row r="67" spans="1:8" ht="20.100000000000001" hidden="1" customHeight="1" thickTop="1" thickBot="1" x14ac:dyDescent="0.25">
      <c r="A67" s="282" t="s">
        <v>79</v>
      </c>
      <c r="B67" s="283"/>
      <c r="C67" s="284"/>
      <c r="D67" s="145">
        <v>1</v>
      </c>
      <c r="E67" s="146" t="s">
        <v>132</v>
      </c>
      <c r="F67" s="69">
        <f>G67/D67</f>
        <v>0</v>
      </c>
      <c r="G67" s="147">
        <f>SUM(G59:G66)</f>
        <v>0</v>
      </c>
      <c r="H67" s="153"/>
    </row>
    <row r="68" spans="1:8" ht="30" hidden="1" customHeight="1" thickBot="1" x14ac:dyDescent="0.25">
      <c r="A68" s="157"/>
      <c r="B68" s="157"/>
      <c r="C68" s="157"/>
      <c r="D68" s="158"/>
      <c r="E68" s="158"/>
      <c r="F68" s="23"/>
      <c r="G68" s="159"/>
      <c r="H68" s="160"/>
    </row>
    <row r="69" spans="1:8" ht="30" hidden="1" customHeight="1" thickBot="1" x14ac:dyDescent="0.25">
      <c r="A69" s="288" t="s">
        <v>19</v>
      </c>
      <c r="B69" s="289"/>
      <c r="C69" s="116" t="s">
        <v>4</v>
      </c>
      <c r="D69" s="117" t="s">
        <v>11</v>
      </c>
      <c r="E69" s="118" t="s">
        <v>5</v>
      </c>
      <c r="F69" s="64" t="s">
        <v>6</v>
      </c>
      <c r="G69" s="119" t="s">
        <v>18</v>
      </c>
      <c r="H69" s="118" t="s">
        <v>22</v>
      </c>
    </row>
    <row r="70" spans="1:8" ht="14.25" hidden="1" customHeight="1" thickTop="1" thickBot="1" x14ac:dyDescent="0.25">
      <c r="A70" s="121" t="s">
        <v>84</v>
      </c>
      <c r="B70" s="122"/>
      <c r="C70" s="123" t="s">
        <v>85</v>
      </c>
      <c r="D70" s="124"/>
      <c r="E70" s="125"/>
      <c r="F70" s="65"/>
      <c r="G70" s="126"/>
      <c r="H70" s="285"/>
    </row>
    <row r="71" spans="1:8" ht="12.75" hidden="1" customHeight="1" x14ac:dyDescent="0.2">
      <c r="A71" s="127"/>
      <c r="B71" s="128" t="s">
        <v>144</v>
      </c>
      <c r="C71" s="129" t="s">
        <v>4</v>
      </c>
      <c r="D71" s="130">
        <v>0</v>
      </c>
      <c r="E71" s="131" t="s">
        <v>5</v>
      </c>
      <c r="F71" s="66">
        <v>0</v>
      </c>
      <c r="G71" s="132">
        <f t="shared" ref="G71:G78" si="5">F71*D71</f>
        <v>0</v>
      </c>
      <c r="H71" s="286"/>
    </row>
    <row r="72" spans="1:8" ht="12.75" hidden="1" customHeight="1" x14ac:dyDescent="0.2">
      <c r="A72" s="133"/>
      <c r="B72" s="134" t="s">
        <v>144</v>
      </c>
      <c r="C72" s="135" t="s">
        <v>4</v>
      </c>
      <c r="D72" s="136">
        <v>0</v>
      </c>
      <c r="E72" s="137" t="s">
        <v>5</v>
      </c>
      <c r="F72" s="67">
        <v>0</v>
      </c>
      <c r="G72" s="138">
        <f t="shared" si="5"/>
        <v>0</v>
      </c>
      <c r="H72" s="286"/>
    </row>
    <row r="73" spans="1:8" ht="12.75" hidden="1" customHeight="1" x14ac:dyDescent="0.2">
      <c r="A73" s="133"/>
      <c r="B73" s="134" t="s">
        <v>144</v>
      </c>
      <c r="C73" s="135" t="s">
        <v>4</v>
      </c>
      <c r="D73" s="136">
        <v>0</v>
      </c>
      <c r="E73" s="137" t="s">
        <v>5</v>
      </c>
      <c r="F73" s="67">
        <v>0</v>
      </c>
      <c r="G73" s="138">
        <f t="shared" si="5"/>
        <v>0</v>
      </c>
      <c r="H73" s="286"/>
    </row>
    <row r="74" spans="1:8" ht="12.75" hidden="1" customHeight="1" x14ac:dyDescent="0.2">
      <c r="A74" s="133"/>
      <c r="B74" s="134" t="s">
        <v>144</v>
      </c>
      <c r="C74" s="135" t="s">
        <v>4</v>
      </c>
      <c r="D74" s="136">
        <v>0</v>
      </c>
      <c r="E74" s="137" t="s">
        <v>5</v>
      </c>
      <c r="F74" s="67">
        <v>0</v>
      </c>
      <c r="G74" s="138">
        <f t="shared" si="5"/>
        <v>0</v>
      </c>
      <c r="H74" s="286"/>
    </row>
    <row r="75" spans="1:8" ht="12.75" hidden="1" customHeight="1" x14ac:dyDescent="0.2">
      <c r="A75" s="133"/>
      <c r="B75" s="134" t="s">
        <v>144</v>
      </c>
      <c r="C75" s="135" t="s">
        <v>4</v>
      </c>
      <c r="D75" s="136">
        <v>0</v>
      </c>
      <c r="E75" s="137" t="s">
        <v>5</v>
      </c>
      <c r="F75" s="67">
        <v>0</v>
      </c>
      <c r="G75" s="138">
        <f t="shared" si="5"/>
        <v>0</v>
      </c>
      <c r="H75" s="286"/>
    </row>
    <row r="76" spans="1:8" ht="12.75" hidden="1" customHeight="1" x14ac:dyDescent="0.2">
      <c r="A76" s="133"/>
      <c r="B76" s="134" t="s">
        <v>144</v>
      </c>
      <c r="C76" s="135" t="s">
        <v>4</v>
      </c>
      <c r="D76" s="136">
        <v>0</v>
      </c>
      <c r="E76" s="137" t="s">
        <v>5</v>
      </c>
      <c r="F76" s="67">
        <v>0</v>
      </c>
      <c r="G76" s="138">
        <f t="shared" si="5"/>
        <v>0</v>
      </c>
      <c r="H76" s="286"/>
    </row>
    <row r="77" spans="1:8" ht="12.75" hidden="1" customHeight="1" x14ac:dyDescent="0.2">
      <c r="A77" s="133"/>
      <c r="B77" s="134" t="s">
        <v>144</v>
      </c>
      <c r="C77" s="135" t="s">
        <v>4</v>
      </c>
      <c r="D77" s="136">
        <v>0</v>
      </c>
      <c r="E77" s="137" t="s">
        <v>5</v>
      </c>
      <c r="F77" s="67">
        <v>0</v>
      </c>
      <c r="G77" s="138">
        <f t="shared" si="5"/>
        <v>0</v>
      </c>
      <c r="H77" s="286"/>
    </row>
    <row r="78" spans="1:8" ht="12.75" hidden="1" customHeight="1" thickBot="1" x14ac:dyDescent="0.25">
      <c r="A78" s="139"/>
      <c r="B78" s="140" t="s">
        <v>144</v>
      </c>
      <c r="C78" s="141" t="s">
        <v>4</v>
      </c>
      <c r="D78" s="142">
        <v>0</v>
      </c>
      <c r="E78" s="143" t="s">
        <v>5</v>
      </c>
      <c r="F78" s="68">
        <v>0</v>
      </c>
      <c r="G78" s="144">
        <f t="shared" si="5"/>
        <v>0</v>
      </c>
      <c r="H78" s="287"/>
    </row>
    <row r="79" spans="1:8" ht="20.100000000000001" hidden="1" customHeight="1" thickTop="1" thickBot="1" x14ac:dyDescent="0.25">
      <c r="A79" s="282" t="s">
        <v>88</v>
      </c>
      <c r="B79" s="283"/>
      <c r="C79" s="284"/>
      <c r="D79" s="154">
        <v>1</v>
      </c>
      <c r="E79" s="155" t="s">
        <v>137</v>
      </c>
      <c r="F79" s="73">
        <f>G79/D79</f>
        <v>0</v>
      </c>
      <c r="G79" s="147">
        <f>SUM(G71:G78)</f>
        <v>0</v>
      </c>
      <c r="H79" s="153"/>
    </row>
    <row r="80" spans="1:8" ht="9.9499999999999993" hidden="1" customHeight="1" thickBot="1" x14ac:dyDescent="0.25">
      <c r="A80" s="157"/>
      <c r="B80" s="157"/>
      <c r="C80" s="157"/>
      <c r="D80" s="158"/>
      <c r="E80" s="158"/>
      <c r="F80" s="23"/>
      <c r="G80" s="159"/>
      <c r="H80" s="160"/>
    </row>
    <row r="81" spans="1:8" ht="30" hidden="1" customHeight="1" thickBot="1" x14ac:dyDescent="0.25">
      <c r="A81" s="288" t="s">
        <v>19</v>
      </c>
      <c r="B81" s="289"/>
      <c r="C81" s="116" t="s">
        <v>4</v>
      </c>
      <c r="D81" s="117" t="s">
        <v>11</v>
      </c>
      <c r="E81" s="118" t="s">
        <v>5</v>
      </c>
      <c r="F81" s="64" t="s">
        <v>6</v>
      </c>
      <c r="G81" s="119" t="s">
        <v>18</v>
      </c>
      <c r="H81" s="118" t="s">
        <v>22</v>
      </c>
    </row>
    <row r="82" spans="1:8" ht="14.25" hidden="1" customHeight="1" thickTop="1" thickBot="1" x14ac:dyDescent="0.25">
      <c r="A82" s="121" t="s">
        <v>86</v>
      </c>
      <c r="B82" s="122"/>
      <c r="C82" s="123" t="s">
        <v>87</v>
      </c>
      <c r="D82" s="124"/>
      <c r="E82" s="125"/>
      <c r="F82" s="65"/>
      <c r="G82" s="126"/>
      <c r="H82" s="285"/>
    </row>
    <row r="83" spans="1:8" ht="12.75" hidden="1" customHeight="1" x14ac:dyDescent="0.2">
      <c r="A83" s="127"/>
      <c r="B83" s="128" t="s">
        <v>144</v>
      </c>
      <c r="C83" s="129" t="s">
        <v>4</v>
      </c>
      <c r="D83" s="130">
        <v>0</v>
      </c>
      <c r="E83" s="131" t="s">
        <v>5</v>
      </c>
      <c r="F83" s="66">
        <v>0</v>
      </c>
      <c r="G83" s="132">
        <f t="shared" ref="G83:G90" si="6">F83*D83</f>
        <v>0</v>
      </c>
      <c r="H83" s="286"/>
    </row>
    <row r="84" spans="1:8" ht="12.75" hidden="1" customHeight="1" x14ac:dyDescent="0.2">
      <c r="A84" s="133"/>
      <c r="B84" s="134" t="s">
        <v>144</v>
      </c>
      <c r="C84" s="135" t="s">
        <v>4</v>
      </c>
      <c r="D84" s="136">
        <v>0</v>
      </c>
      <c r="E84" s="137" t="s">
        <v>5</v>
      </c>
      <c r="F84" s="67">
        <v>0</v>
      </c>
      <c r="G84" s="138">
        <f t="shared" si="6"/>
        <v>0</v>
      </c>
      <c r="H84" s="286"/>
    </row>
    <row r="85" spans="1:8" ht="12.75" hidden="1" customHeight="1" x14ac:dyDescent="0.2">
      <c r="A85" s="133"/>
      <c r="B85" s="134" t="s">
        <v>144</v>
      </c>
      <c r="C85" s="135" t="s">
        <v>4</v>
      </c>
      <c r="D85" s="136">
        <v>0</v>
      </c>
      <c r="E85" s="137" t="s">
        <v>5</v>
      </c>
      <c r="F85" s="67">
        <v>0</v>
      </c>
      <c r="G85" s="138">
        <f t="shared" si="6"/>
        <v>0</v>
      </c>
      <c r="H85" s="286"/>
    </row>
    <row r="86" spans="1:8" ht="12.75" hidden="1" customHeight="1" x14ac:dyDescent="0.2">
      <c r="A86" s="133"/>
      <c r="B86" s="134" t="s">
        <v>144</v>
      </c>
      <c r="C86" s="135" t="s">
        <v>4</v>
      </c>
      <c r="D86" s="136">
        <v>0</v>
      </c>
      <c r="E86" s="137" t="s">
        <v>5</v>
      </c>
      <c r="F86" s="67">
        <v>0</v>
      </c>
      <c r="G86" s="138">
        <f t="shared" si="6"/>
        <v>0</v>
      </c>
      <c r="H86" s="286"/>
    </row>
    <row r="87" spans="1:8" ht="12.75" hidden="1" customHeight="1" x14ac:dyDescent="0.2">
      <c r="A87" s="133"/>
      <c r="B87" s="134" t="s">
        <v>144</v>
      </c>
      <c r="C87" s="135" t="s">
        <v>4</v>
      </c>
      <c r="D87" s="136">
        <v>0</v>
      </c>
      <c r="E87" s="137" t="s">
        <v>5</v>
      </c>
      <c r="F87" s="67">
        <v>0</v>
      </c>
      <c r="G87" s="138">
        <f t="shared" si="6"/>
        <v>0</v>
      </c>
      <c r="H87" s="286"/>
    </row>
    <row r="88" spans="1:8" ht="12.75" hidden="1" customHeight="1" x14ac:dyDescent="0.2">
      <c r="A88" s="133"/>
      <c r="B88" s="134" t="s">
        <v>144</v>
      </c>
      <c r="C88" s="135" t="s">
        <v>4</v>
      </c>
      <c r="D88" s="136">
        <v>0</v>
      </c>
      <c r="E88" s="137" t="s">
        <v>5</v>
      </c>
      <c r="F88" s="67">
        <v>0</v>
      </c>
      <c r="G88" s="138">
        <f t="shared" si="6"/>
        <v>0</v>
      </c>
      <c r="H88" s="286"/>
    </row>
    <row r="89" spans="1:8" ht="12.75" hidden="1" customHeight="1" x14ac:dyDescent="0.2">
      <c r="A89" s="133"/>
      <c r="B89" s="134" t="s">
        <v>144</v>
      </c>
      <c r="C89" s="135" t="s">
        <v>4</v>
      </c>
      <c r="D89" s="136">
        <v>0</v>
      </c>
      <c r="E89" s="137" t="s">
        <v>5</v>
      </c>
      <c r="F89" s="67">
        <v>0</v>
      </c>
      <c r="G89" s="138">
        <f t="shared" si="6"/>
        <v>0</v>
      </c>
      <c r="H89" s="286"/>
    </row>
    <row r="90" spans="1:8" ht="12.75" hidden="1" customHeight="1" thickBot="1" x14ac:dyDescent="0.25">
      <c r="A90" s="139"/>
      <c r="B90" s="140" t="s">
        <v>144</v>
      </c>
      <c r="C90" s="141" t="s">
        <v>4</v>
      </c>
      <c r="D90" s="142">
        <v>0</v>
      </c>
      <c r="E90" s="143" t="s">
        <v>5</v>
      </c>
      <c r="F90" s="68">
        <v>0</v>
      </c>
      <c r="G90" s="144">
        <f t="shared" si="6"/>
        <v>0</v>
      </c>
      <c r="H90" s="287"/>
    </row>
    <row r="91" spans="1:8" ht="20.100000000000001" hidden="1" customHeight="1" thickTop="1" thickBot="1" x14ac:dyDescent="0.25">
      <c r="A91" s="282" t="s">
        <v>89</v>
      </c>
      <c r="B91" s="283"/>
      <c r="C91" s="284"/>
      <c r="D91" s="145">
        <v>1</v>
      </c>
      <c r="E91" s="146" t="s">
        <v>132</v>
      </c>
      <c r="F91" s="69">
        <f>G91/D91</f>
        <v>0</v>
      </c>
      <c r="G91" s="147">
        <f>SUM(G83:G90)</f>
        <v>0</v>
      </c>
      <c r="H91" s="153"/>
    </row>
    <row r="92" spans="1:8" ht="30" hidden="1" customHeight="1" thickBot="1" x14ac:dyDescent="0.25">
      <c r="A92" s="157"/>
      <c r="B92" s="157"/>
      <c r="C92" s="157"/>
      <c r="D92" s="158"/>
      <c r="E92" s="158"/>
      <c r="F92" s="23"/>
      <c r="G92" s="159"/>
      <c r="H92" s="160"/>
    </row>
    <row r="93" spans="1:8" ht="30" hidden="1" customHeight="1" thickBot="1" x14ac:dyDescent="0.25">
      <c r="A93" s="288" t="s">
        <v>19</v>
      </c>
      <c r="B93" s="289"/>
      <c r="C93" s="116" t="s">
        <v>4</v>
      </c>
      <c r="D93" s="117" t="s">
        <v>11</v>
      </c>
      <c r="E93" s="118" t="s">
        <v>5</v>
      </c>
      <c r="F93" s="64" t="s">
        <v>6</v>
      </c>
      <c r="G93" s="119" t="s">
        <v>18</v>
      </c>
      <c r="H93" s="118" t="s">
        <v>22</v>
      </c>
    </row>
    <row r="94" spans="1:8" ht="14.25" hidden="1" customHeight="1" thickTop="1" thickBot="1" x14ac:dyDescent="0.25">
      <c r="A94" s="121" t="s">
        <v>90</v>
      </c>
      <c r="B94" s="122"/>
      <c r="C94" s="123" t="s">
        <v>91</v>
      </c>
      <c r="D94" s="124"/>
      <c r="E94" s="125"/>
      <c r="F94" s="65"/>
      <c r="G94" s="126"/>
      <c r="H94" s="285"/>
    </row>
    <row r="95" spans="1:8" ht="12.75" hidden="1" customHeight="1" x14ac:dyDescent="0.2">
      <c r="A95" s="127"/>
      <c r="B95" s="128" t="s">
        <v>144</v>
      </c>
      <c r="C95" s="129" t="s">
        <v>4</v>
      </c>
      <c r="D95" s="130">
        <v>0</v>
      </c>
      <c r="E95" s="131" t="s">
        <v>5</v>
      </c>
      <c r="F95" s="66">
        <v>0</v>
      </c>
      <c r="G95" s="132">
        <f t="shared" ref="G95:G102" si="7">F95*D95</f>
        <v>0</v>
      </c>
      <c r="H95" s="286"/>
    </row>
    <row r="96" spans="1:8" ht="12.75" hidden="1" customHeight="1" x14ac:dyDescent="0.2">
      <c r="A96" s="133"/>
      <c r="B96" s="134" t="s">
        <v>144</v>
      </c>
      <c r="C96" s="135" t="s">
        <v>4</v>
      </c>
      <c r="D96" s="136">
        <v>0</v>
      </c>
      <c r="E96" s="137" t="s">
        <v>5</v>
      </c>
      <c r="F96" s="67">
        <v>0</v>
      </c>
      <c r="G96" s="138">
        <f t="shared" si="7"/>
        <v>0</v>
      </c>
      <c r="H96" s="286"/>
    </row>
    <row r="97" spans="1:8" ht="12.75" hidden="1" customHeight="1" x14ac:dyDescent="0.2">
      <c r="A97" s="133"/>
      <c r="B97" s="134" t="s">
        <v>144</v>
      </c>
      <c r="C97" s="135" t="s">
        <v>4</v>
      </c>
      <c r="D97" s="136">
        <v>0</v>
      </c>
      <c r="E97" s="137" t="s">
        <v>5</v>
      </c>
      <c r="F97" s="67">
        <v>0</v>
      </c>
      <c r="G97" s="138">
        <f t="shared" si="7"/>
        <v>0</v>
      </c>
      <c r="H97" s="286"/>
    </row>
    <row r="98" spans="1:8" ht="12.75" hidden="1" customHeight="1" x14ac:dyDescent="0.2">
      <c r="A98" s="133"/>
      <c r="B98" s="134" t="s">
        <v>144</v>
      </c>
      <c r="C98" s="135" t="s">
        <v>4</v>
      </c>
      <c r="D98" s="136">
        <v>0</v>
      </c>
      <c r="E98" s="137" t="s">
        <v>5</v>
      </c>
      <c r="F98" s="67">
        <v>0</v>
      </c>
      <c r="G98" s="138">
        <f t="shared" si="7"/>
        <v>0</v>
      </c>
      <c r="H98" s="286"/>
    </row>
    <row r="99" spans="1:8" ht="12.75" hidden="1" customHeight="1" x14ac:dyDescent="0.2">
      <c r="A99" s="133"/>
      <c r="B99" s="134" t="s">
        <v>144</v>
      </c>
      <c r="C99" s="135" t="s">
        <v>4</v>
      </c>
      <c r="D99" s="136">
        <v>0</v>
      </c>
      <c r="E99" s="137" t="s">
        <v>5</v>
      </c>
      <c r="F99" s="67">
        <v>0</v>
      </c>
      <c r="G99" s="138">
        <f t="shared" si="7"/>
        <v>0</v>
      </c>
      <c r="H99" s="286"/>
    </row>
    <row r="100" spans="1:8" ht="12.75" hidden="1" customHeight="1" x14ac:dyDescent="0.2">
      <c r="A100" s="133"/>
      <c r="B100" s="134" t="s">
        <v>144</v>
      </c>
      <c r="C100" s="135" t="s">
        <v>4</v>
      </c>
      <c r="D100" s="136">
        <v>0</v>
      </c>
      <c r="E100" s="137" t="s">
        <v>5</v>
      </c>
      <c r="F100" s="67">
        <v>0</v>
      </c>
      <c r="G100" s="138">
        <f t="shared" si="7"/>
        <v>0</v>
      </c>
      <c r="H100" s="286"/>
    </row>
    <row r="101" spans="1:8" ht="12.75" hidden="1" customHeight="1" x14ac:dyDescent="0.2">
      <c r="A101" s="133"/>
      <c r="B101" s="134" t="s">
        <v>144</v>
      </c>
      <c r="C101" s="135" t="s">
        <v>4</v>
      </c>
      <c r="D101" s="136">
        <v>0</v>
      </c>
      <c r="E101" s="137" t="s">
        <v>5</v>
      </c>
      <c r="F101" s="67">
        <v>0</v>
      </c>
      <c r="G101" s="138">
        <f t="shared" si="7"/>
        <v>0</v>
      </c>
      <c r="H101" s="286"/>
    </row>
    <row r="102" spans="1:8" ht="12.75" hidden="1" customHeight="1" thickBot="1" x14ac:dyDescent="0.25">
      <c r="A102" s="139"/>
      <c r="B102" s="140" t="s">
        <v>144</v>
      </c>
      <c r="C102" s="141" t="s">
        <v>4</v>
      </c>
      <c r="D102" s="142">
        <v>0</v>
      </c>
      <c r="E102" s="143" t="s">
        <v>5</v>
      </c>
      <c r="F102" s="68">
        <v>0</v>
      </c>
      <c r="G102" s="144">
        <f t="shared" si="7"/>
        <v>0</v>
      </c>
      <c r="H102" s="287"/>
    </row>
    <row r="103" spans="1:8" ht="20.100000000000001" hidden="1" customHeight="1" thickTop="1" thickBot="1" x14ac:dyDescent="0.25">
      <c r="A103" s="282" t="s">
        <v>92</v>
      </c>
      <c r="B103" s="283"/>
      <c r="C103" s="284"/>
      <c r="D103" s="145">
        <v>1</v>
      </c>
      <c r="E103" s="146" t="s">
        <v>132</v>
      </c>
      <c r="F103" s="69">
        <f>G103/D103</f>
        <v>0</v>
      </c>
      <c r="G103" s="147">
        <f>SUM(G95:G102)</f>
        <v>0</v>
      </c>
      <c r="H103" s="153"/>
    </row>
    <row r="104" spans="1:8" ht="9.9499999999999993" hidden="1" customHeight="1" thickBot="1" x14ac:dyDescent="0.25">
      <c r="A104" s="157"/>
      <c r="B104" s="157"/>
      <c r="C104" s="157"/>
      <c r="D104" s="158"/>
      <c r="E104" s="158"/>
      <c r="F104" s="23"/>
      <c r="G104" s="159"/>
      <c r="H104" s="160"/>
    </row>
    <row r="105" spans="1:8" ht="30" hidden="1" customHeight="1" thickBot="1" x14ac:dyDescent="0.25">
      <c r="A105" s="288" t="s">
        <v>19</v>
      </c>
      <c r="B105" s="289"/>
      <c r="C105" s="116" t="s">
        <v>4</v>
      </c>
      <c r="D105" s="117" t="s">
        <v>11</v>
      </c>
      <c r="E105" s="118" t="s">
        <v>5</v>
      </c>
      <c r="F105" s="64" t="s">
        <v>6</v>
      </c>
      <c r="G105" s="119" t="s">
        <v>18</v>
      </c>
      <c r="H105" s="118" t="s">
        <v>22</v>
      </c>
    </row>
    <row r="106" spans="1:8" ht="14.25" hidden="1" customHeight="1" thickTop="1" thickBot="1" x14ac:dyDescent="0.25">
      <c r="A106" s="121" t="s">
        <v>93</v>
      </c>
      <c r="B106" s="122"/>
      <c r="C106" s="123" t="s">
        <v>94</v>
      </c>
      <c r="D106" s="124"/>
      <c r="E106" s="125"/>
      <c r="F106" s="65"/>
      <c r="G106" s="126"/>
      <c r="H106" s="285"/>
    </row>
    <row r="107" spans="1:8" ht="12.75" hidden="1" customHeight="1" x14ac:dyDescent="0.2">
      <c r="A107" s="127"/>
      <c r="B107" s="128" t="s">
        <v>144</v>
      </c>
      <c r="C107" s="129" t="s">
        <v>4</v>
      </c>
      <c r="D107" s="130">
        <v>0</v>
      </c>
      <c r="E107" s="131" t="s">
        <v>5</v>
      </c>
      <c r="F107" s="66">
        <v>0</v>
      </c>
      <c r="G107" s="132">
        <f t="shared" ref="G107:G114" si="8">F107*D107</f>
        <v>0</v>
      </c>
      <c r="H107" s="286"/>
    </row>
    <row r="108" spans="1:8" ht="12.75" hidden="1" customHeight="1" x14ac:dyDescent="0.2">
      <c r="A108" s="133"/>
      <c r="B108" s="134" t="s">
        <v>144</v>
      </c>
      <c r="C108" s="135" t="s">
        <v>4</v>
      </c>
      <c r="D108" s="136">
        <v>0</v>
      </c>
      <c r="E108" s="137" t="s">
        <v>5</v>
      </c>
      <c r="F108" s="67">
        <v>0</v>
      </c>
      <c r="G108" s="138">
        <f t="shared" si="8"/>
        <v>0</v>
      </c>
      <c r="H108" s="286"/>
    </row>
    <row r="109" spans="1:8" ht="12.75" hidden="1" customHeight="1" x14ac:dyDescent="0.2">
      <c r="A109" s="133"/>
      <c r="B109" s="134" t="s">
        <v>144</v>
      </c>
      <c r="C109" s="135" t="s">
        <v>4</v>
      </c>
      <c r="D109" s="136">
        <v>0</v>
      </c>
      <c r="E109" s="137" t="s">
        <v>5</v>
      </c>
      <c r="F109" s="67">
        <v>0</v>
      </c>
      <c r="G109" s="138">
        <f t="shared" si="8"/>
        <v>0</v>
      </c>
      <c r="H109" s="286"/>
    </row>
    <row r="110" spans="1:8" ht="12.75" hidden="1" customHeight="1" x14ac:dyDescent="0.2">
      <c r="A110" s="133"/>
      <c r="B110" s="134" t="s">
        <v>144</v>
      </c>
      <c r="C110" s="135" t="s">
        <v>4</v>
      </c>
      <c r="D110" s="136">
        <v>0</v>
      </c>
      <c r="E110" s="137" t="s">
        <v>5</v>
      </c>
      <c r="F110" s="67">
        <v>0</v>
      </c>
      <c r="G110" s="138">
        <f t="shared" si="8"/>
        <v>0</v>
      </c>
      <c r="H110" s="286"/>
    </row>
    <row r="111" spans="1:8" ht="12.75" hidden="1" customHeight="1" x14ac:dyDescent="0.2">
      <c r="A111" s="133"/>
      <c r="B111" s="134" t="s">
        <v>144</v>
      </c>
      <c r="C111" s="135" t="s">
        <v>4</v>
      </c>
      <c r="D111" s="136">
        <v>0</v>
      </c>
      <c r="E111" s="137" t="s">
        <v>5</v>
      </c>
      <c r="F111" s="67">
        <v>0</v>
      </c>
      <c r="G111" s="138">
        <f t="shared" si="8"/>
        <v>0</v>
      </c>
      <c r="H111" s="286"/>
    </row>
    <row r="112" spans="1:8" ht="12.75" hidden="1" customHeight="1" x14ac:dyDescent="0.2">
      <c r="A112" s="133"/>
      <c r="B112" s="134" t="s">
        <v>144</v>
      </c>
      <c r="C112" s="135" t="s">
        <v>4</v>
      </c>
      <c r="D112" s="136">
        <v>0</v>
      </c>
      <c r="E112" s="137" t="s">
        <v>5</v>
      </c>
      <c r="F112" s="67">
        <v>0</v>
      </c>
      <c r="G112" s="138">
        <f t="shared" si="8"/>
        <v>0</v>
      </c>
      <c r="H112" s="286"/>
    </row>
    <row r="113" spans="1:8" ht="12.75" hidden="1" customHeight="1" x14ac:dyDescent="0.2">
      <c r="A113" s="133"/>
      <c r="B113" s="134" t="s">
        <v>144</v>
      </c>
      <c r="C113" s="135" t="s">
        <v>4</v>
      </c>
      <c r="D113" s="136">
        <v>0</v>
      </c>
      <c r="E113" s="137" t="s">
        <v>5</v>
      </c>
      <c r="F113" s="67">
        <v>0</v>
      </c>
      <c r="G113" s="138">
        <f t="shared" si="8"/>
        <v>0</v>
      </c>
      <c r="H113" s="286"/>
    </row>
    <row r="114" spans="1:8" ht="12.75" hidden="1" customHeight="1" thickBot="1" x14ac:dyDescent="0.25">
      <c r="A114" s="139"/>
      <c r="B114" s="140" t="s">
        <v>144</v>
      </c>
      <c r="C114" s="141" t="s">
        <v>4</v>
      </c>
      <c r="D114" s="142">
        <v>0</v>
      </c>
      <c r="E114" s="143" t="s">
        <v>5</v>
      </c>
      <c r="F114" s="68">
        <v>0</v>
      </c>
      <c r="G114" s="144">
        <f t="shared" si="8"/>
        <v>0</v>
      </c>
      <c r="H114" s="287"/>
    </row>
    <row r="115" spans="1:8" ht="20.100000000000001" hidden="1" customHeight="1" thickTop="1" thickBot="1" x14ac:dyDescent="0.25">
      <c r="A115" s="282" t="s">
        <v>101</v>
      </c>
      <c r="B115" s="283"/>
      <c r="C115" s="284"/>
      <c r="D115" s="145">
        <v>1</v>
      </c>
      <c r="E115" s="146" t="s">
        <v>132</v>
      </c>
      <c r="F115" s="69">
        <f>G115/D115</f>
        <v>0</v>
      </c>
      <c r="G115" s="147">
        <f>SUM(G107:G114)</f>
        <v>0</v>
      </c>
      <c r="H115" s="153"/>
    </row>
    <row r="116" spans="1:8" ht="30" hidden="1" customHeight="1" thickBot="1" x14ac:dyDescent="0.25">
      <c r="A116" s="157"/>
      <c r="B116" s="157"/>
      <c r="C116" s="157"/>
      <c r="D116" s="158"/>
      <c r="E116" s="158"/>
      <c r="F116" s="23"/>
      <c r="G116" s="159"/>
      <c r="H116" s="160"/>
    </row>
    <row r="117" spans="1:8" ht="30" hidden="1" customHeight="1" thickBot="1" x14ac:dyDescent="0.25">
      <c r="A117" s="288" t="s">
        <v>19</v>
      </c>
      <c r="B117" s="289"/>
      <c r="C117" s="116" t="s">
        <v>4</v>
      </c>
      <c r="D117" s="117" t="s">
        <v>11</v>
      </c>
      <c r="E117" s="118" t="s">
        <v>5</v>
      </c>
      <c r="F117" s="64" t="s">
        <v>6</v>
      </c>
      <c r="G117" s="119" t="s">
        <v>18</v>
      </c>
      <c r="H117" s="118" t="s">
        <v>22</v>
      </c>
    </row>
    <row r="118" spans="1:8" ht="14.25" hidden="1" customHeight="1" thickTop="1" thickBot="1" x14ac:dyDescent="0.25">
      <c r="A118" s="121" t="s">
        <v>95</v>
      </c>
      <c r="B118" s="122"/>
      <c r="C118" s="123" t="s">
        <v>96</v>
      </c>
      <c r="D118" s="124"/>
      <c r="E118" s="125"/>
      <c r="F118" s="65"/>
      <c r="G118" s="126"/>
      <c r="H118" s="285"/>
    </row>
    <row r="119" spans="1:8" ht="12.75" hidden="1" customHeight="1" x14ac:dyDescent="0.2">
      <c r="A119" s="127"/>
      <c r="B119" s="128" t="s">
        <v>144</v>
      </c>
      <c r="C119" s="129" t="s">
        <v>4</v>
      </c>
      <c r="D119" s="130">
        <v>0</v>
      </c>
      <c r="E119" s="131" t="s">
        <v>5</v>
      </c>
      <c r="F119" s="66">
        <v>0</v>
      </c>
      <c r="G119" s="132">
        <f t="shared" ref="G119:G126" si="9">F119*D119</f>
        <v>0</v>
      </c>
      <c r="H119" s="286"/>
    </row>
    <row r="120" spans="1:8" ht="12.75" hidden="1" customHeight="1" x14ac:dyDescent="0.2">
      <c r="A120" s="133"/>
      <c r="B120" s="134" t="s">
        <v>144</v>
      </c>
      <c r="C120" s="135" t="s">
        <v>4</v>
      </c>
      <c r="D120" s="136">
        <v>0</v>
      </c>
      <c r="E120" s="137" t="s">
        <v>5</v>
      </c>
      <c r="F120" s="67">
        <v>0</v>
      </c>
      <c r="G120" s="138">
        <f t="shared" si="9"/>
        <v>0</v>
      </c>
      <c r="H120" s="286"/>
    </row>
    <row r="121" spans="1:8" ht="12.75" hidden="1" customHeight="1" x14ac:dyDescent="0.2">
      <c r="A121" s="133"/>
      <c r="B121" s="134" t="s">
        <v>144</v>
      </c>
      <c r="C121" s="135" t="s">
        <v>4</v>
      </c>
      <c r="D121" s="136">
        <v>0</v>
      </c>
      <c r="E121" s="137" t="s">
        <v>5</v>
      </c>
      <c r="F121" s="67">
        <v>0</v>
      </c>
      <c r="G121" s="138">
        <f t="shared" si="9"/>
        <v>0</v>
      </c>
      <c r="H121" s="286"/>
    </row>
    <row r="122" spans="1:8" ht="12.75" hidden="1" customHeight="1" x14ac:dyDescent="0.2">
      <c r="A122" s="133"/>
      <c r="B122" s="134" t="s">
        <v>144</v>
      </c>
      <c r="C122" s="135" t="s">
        <v>4</v>
      </c>
      <c r="D122" s="136">
        <v>0</v>
      </c>
      <c r="E122" s="137" t="s">
        <v>5</v>
      </c>
      <c r="F122" s="67">
        <v>0</v>
      </c>
      <c r="G122" s="138">
        <f t="shared" si="9"/>
        <v>0</v>
      </c>
      <c r="H122" s="286"/>
    </row>
    <row r="123" spans="1:8" ht="12.75" hidden="1" customHeight="1" x14ac:dyDescent="0.2">
      <c r="A123" s="133"/>
      <c r="B123" s="134" t="s">
        <v>144</v>
      </c>
      <c r="C123" s="135" t="s">
        <v>4</v>
      </c>
      <c r="D123" s="136">
        <v>0</v>
      </c>
      <c r="E123" s="137" t="s">
        <v>5</v>
      </c>
      <c r="F123" s="67">
        <v>0</v>
      </c>
      <c r="G123" s="138">
        <f t="shared" si="9"/>
        <v>0</v>
      </c>
      <c r="H123" s="286"/>
    </row>
    <row r="124" spans="1:8" ht="12.75" hidden="1" customHeight="1" x14ac:dyDescent="0.2">
      <c r="A124" s="133"/>
      <c r="B124" s="134" t="s">
        <v>144</v>
      </c>
      <c r="C124" s="135" t="s">
        <v>4</v>
      </c>
      <c r="D124" s="136">
        <v>0</v>
      </c>
      <c r="E124" s="137" t="s">
        <v>5</v>
      </c>
      <c r="F124" s="67">
        <v>0</v>
      </c>
      <c r="G124" s="138">
        <f t="shared" si="9"/>
        <v>0</v>
      </c>
      <c r="H124" s="286"/>
    </row>
    <row r="125" spans="1:8" ht="12.75" hidden="1" customHeight="1" x14ac:dyDescent="0.2">
      <c r="A125" s="133"/>
      <c r="B125" s="134" t="s">
        <v>144</v>
      </c>
      <c r="C125" s="135" t="s">
        <v>4</v>
      </c>
      <c r="D125" s="136">
        <v>0</v>
      </c>
      <c r="E125" s="137" t="s">
        <v>5</v>
      </c>
      <c r="F125" s="67">
        <v>0</v>
      </c>
      <c r="G125" s="138">
        <f t="shared" si="9"/>
        <v>0</v>
      </c>
      <c r="H125" s="286"/>
    </row>
    <row r="126" spans="1:8" ht="12.75" hidden="1" customHeight="1" thickBot="1" x14ac:dyDescent="0.25">
      <c r="A126" s="139"/>
      <c r="B126" s="140" t="s">
        <v>144</v>
      </c>
      <c r="C126" s="141" t="s">
        <v>4</v>
      </c>
      <c r="D126" s="142">
        <v>0</v>
      </c>
      <c r="E126" s="143" t="s">
        <v>5</v>
      </c>
      <c r="F126" s="68">
        <v>0</v>
      </c>
      <c r="G126" s="144">
        <f t="shared" si="9"/>
        <v>0</v>
      </c>
      <c r="H126" s="287"/>
    </row>
    <row r="127" spans="1:8" ht="20.100000000000001" hidden="1" customHeight="1" thickTop="1" thickBot="1" x14ac:dyDescent="0.25">
      <c r="A127" s="282" t="s">
        <v>102</v>
      </c>
      <c r="B127" s="283"/>
      <c r="C127" s="284"/>
      <c r="D127" s="145">
        <v>1</v>
      </c>
      <c r="E127" s="146" t="s">
        <v>132</v>
      </c>
      <c r="F127" s="69">
        <f>G127/D127</f>
        <v>0</v>
      </c>
      <c r="G127" s="147">
        <f>SUM(G119:G126)</f>
        <v>0</v>
      </c>
      <c r="H127" s="153"/>
    </row>
    <row r="128" spans="1:8" ht="9.9499999999999993" hidden="1" customHeight="1" thickBot="1" x14ac:dyDescent="0.25">
      <c r="A128" s="157"/>
      <c r="B128" s="157"/>
      <c r="C128" s="157"/>
      <c r="D128" s="158"/>
      <c r="E128" s="158"/>
      <c r="F128" s="23"/>
      <c r="G128" s="159"/>
      <c r="H128" s="160"/>
    </row>
    <row r="129" spans="1:8" ht="30" hidden="1" customHeight="1" thickBot="1" x14ac:dyDescent="0.25">
      <c r="A129" s="288" t="s">
        <v>19</v>
      </c>
      <c r="B129" s="289"/>
      <c r="C129" s="116" t="s">
        <v>4</v>
      </c>
      <c r="D129" s="117" t="s">
        <v>11</v>
      </c>
      <c r="E129" s="118" t="s">
        <v>5</v>
      </c>
      <c r="F129" s="64" t="s">
        <v>6</v>
      </c>
      <c r="G129" s="119" t="s">
        <v>18</v>
      </c>
      <c r="H129" s="118" t="s">
        <v>22</v>
      </c>
    </row>
    <row r="130" spans="1:8" ht="14.25" hidden="1" customHeight="1" thickTop="1" thickBot="1" x14ac:dyDescent="0.25">
      <c r="A130" s="121" t="s">
        <v>97</v>
      </c>
      <c r="B130" s="122"/>
      <c r="C130" s="123" t="s">
        <v>98</v>
      </c>
      <c r="D130" s="124"/>
      <c r="E130" s="125"/>
      <c r="F130" s="65"/>
      <c r="G130" s="126"/>
      <c r="H130" s="285"/>
    </row>
    <row r="131" spans="1:8" ht="12.75" hidden="1" customHeight="1" x14ac:dyDescent="0.2">
      <c r="A131" s="127"/>
      <c r="B131" s="128" t="s">
        <v>144</v>
      </c>
      <c r="C131" s="129" t="s">
        <v>4</v>
      </c>
      <c r="D131" s="130">
        <v>0</v>
      </c>
      <c r="E131" s="131" t="s">
        <v>5</v>
      </c>
      <c r="F131" s="66">
        <v>0</v>
      </c>
      <c r="G131" s="132">
        <f t="shared" ref="G131:G138" si="10">F131*D131</f>
        <v>0</v>
      </c>
      <c r="H131" s="286"/>
    </row>
    <row r="132" spans="1:8" ht="12.75" hidden="1" customHeight="1" x14ac:dyDescent="0.2">
      <c r="A132" s="133"/>
      <c r="B132" s="134" t="s">
        <v>144</v>
      </c>
      <c r="C132" s="135" t="s">
        <v>4</v>
      </c>
      <c r="D132" s="136">
        <v>0</v>
      </c>
      <c r="E132" s="137" t="s">
        <v>5</v>
      </c>
      <c r="F132" s="67">
        <v>0</v>
      </c>
      <c r="G132" s="138">
        <f t="shared" si="10"/>
        <v>0</v>
      </c>
      <c r="H132" s="286"/>
    </row>
    <row r="133" spans="1:8" ht="12.75" hidden="1" customHeight="1" x14ac:dyDescent="0.2">
      <c r="A133" s="133"/>
      <c r="B133" s="134" t="s">
        <v>144</v>
      </c>
      <c r="C133" s="135" t="s">
        <v>4</v>
      </c>
      <c r="D133" s="136">
        <v>0</v>
      </c>
      <c r="E133" s="137" t="s">
        <v>5</v>
      </c>
      <c r="F133" s="67">
        <v>0</v>
      </c>
      <c r="G133" s="138">
        <f t="shared" si="10"/>
        <v>0</v>
      </c>
      <c r="H133" s="286"/>
    </row>
    <row r="134" spans="1:8" ht="12.75" hidden="1" customHeight="1" x14ac:dyDescent="0.2">
      <c r="A134" s="133"/>
      <c r="B134" s="134" t="s">
        <v>144</v>
      </c>
      <c r="C134" s="135" t="s">
        <v>4</v>
      </c>
      <c r="D134" s="136">
        <v>0</v>
      </c>
      <c r="E134" s="137" t="s">
        <v>5</v>
      </c>
      <c r="F134" s="67">
        <v>0</v>
      </c>
      <c r="G134" s="138">
        <f t="shared" si="10"/>
        <v>0</v>
      </c>
      <c r="H134" s="286"/>
    </row>
    <row r="135" spans="1:8" ht="12.75" hidden="1" customHeight="1" x14ac:dyDescent="0.2">
      <c r="A135" s="133"/>
      <c r="B135" s="134" t="s">
        <v>144</v>
      </c>
      <c r="C135" s="135" t="s">
        <v>4</v>
      </c>
      <c r="D135" s="136">
        <v>0</v>
      </c>
      <c r="E135" s="137" t="s">
        <v>5</v>
      </c>
      <c r="F135" s="67">
        <v>0</v>
      </c>
      <c r="G135" s="138">
        <f t="shared" si="10"/>
        <v>0</v>
      </c>
      <c r="H135" s="286"/>
    </row>
    <row r="136" spans="1:8" ht="12.75" hidden="1" customHeight="1" x14ac:dyDescent="0.2">
      <c r="A136" s="133"/>
      <c r="B136" s="134" t="s">
        <v>144</v>
      </c>
      <c r="C136" s="135" t="s">
        <v>4</v>
      </c>
      <c r="D136" s="136">
        <v>0</v>
      </c>
      <c r="E136" s="137" t="s">
        <v>5</v>
      </c>
      <c r="F136" s="67">
        <v>0</v>
      </c>
      <c r="G136" s="138">
        <f t="shared" si="10"/>
        <v>0</v>
      </c>
      <c r="H136" s="286"/>
    </row>
    <row r="137" spans="1:8" ht="12.75" hidden="1" customHeight="1" x14ac:dyDescent="0.2">
      <c r="A137" s="133"/>
      <c r="B137" s="134" t="s">
        <v>144</v>
      </c>
      <c r="C137" s="135" t="s">
        <v>4</v>
      </c>
      <c r="D137" s="136">
        <v>0</v>
      </c>
      <c r="E137" s="137" t="s">
        <v>5</v>
      </c>
      <c r="F137" s="67">
        <v>0</v>
      </c>
      <c r="G137" s="138">
        <f t="shared" si="10"/>
        <v>0</v>
      </c>
      <c r="H137" s="286"/>
    </row>
    <row r="138" spans="1:8" ht="12.75" hidden="1" customHeight="1" thickBot="1" x14ac:dyDescent="0.25">
      <c r="A138" s="139"/>
      <c r="B138" s="140" t="s">
        <v>144</v>
      </c>
      <c r="C138" s="141" t="s">
        <v>4</v>
      </c>
      <c r="D138" s="142">
        <v>0</v>
      </c>
      <c r="E138" s="143" t="s">
        <v>5</v>
      </c>
      <c r="F138" s="68">
        <v>0</v>
      </c>
      <c r="G138" s="144">
        <f t="shared" si="10"/>
        <v>0</v>
      </c>
      <c r="H138" s="287"/>
    </row>
    <row r="139" spans="1:8" ht="20.100000000000001" hidden="1" customHeight="1" thickTop="1" thickBot="1" x14ac:dyDescent="0.25">
      <c r="A139" s="282" t="s">
        <v>103</v>
      </c>
      <c r="B139" s="283"/>
      <c r="C139" s="284"/>
      <c r="D139" s="145">
        <v>1</v>
      </c>
      <c r="E139" s="146" t="s">
        <v>132</v>
      </c>
      <c r="F139" s="69">
        <f>G139/D139</f>
        <v>0</v>
      </c>
      <c r="G139" s="147">
        <f>SUM(G131:G138)</f>
        <v>0</v>
      </c>
      <c r="H139" s="153"/>
    </row>
    <row r="140" spans="1:8" ht="30" hidden="1" customHeight="1" thickBot="1" x14ac:dyDescent="0.25">
      <c r="A140" s="157"/>
      <c r="B140" s="157"/>
      <c r="C140" s="157"/>
      <c r="D140" s="158"/>
      <c r="E140" s="158"/>
      <c r="F140" s="23"/>
      <c r="G140" s="159"/>
      <c r="H140" s="160"/>
    </row>
    <row r="141" spans="1:8" ht="30" hidden="1" customHeight="1" thickBot="1" x14ac:dyDescent="0.25">
      <c r="A141" s="288" t="s">
        <v>19</v>
      </c>
      <c r="B141" s="289"/>
      <c r="C141" s="116" t="s">
        <v>4</v>
      </c>
      <c r="D141" s="117" t="s">
        <v>11</v>
      </c>
      <c r="E141" s="118" t="s">
        <v>5</v>
      </c>
      <c r="F141" s="64" t="s">
        <v>6</v>
      </c>
      <c r="G141" s="119" t="s">
        <v>18</v>
      </c>
      <c r="H141" s="118" t="s">
        <v>22</v>
      </c>
    </row>
    <row r="142" spans="1:8" ht="14.25" hidden="1" customHeight="1" thickTop="1" thickBot="1" x14ac:dyDescent="0.25">
      <c r="A142" s="121" t="s">
        <v>99</v>
      </c>
      <c r="B142" s="122"/>
      <c r="C142" s="123" t="s">
        <v>100</v>
      </c>
      <c r="D142" s="124"/>
      <c r="E142" s="125"/>
      <c r="F142" s="65"/>
      <c r="G142" s="126"/>
      <c r="H142" s="285"/>
    </row>
    <row r="143" spans="1:8" ht="12.75" hidden="1" customHeight="1" x14ac:dyDescent="0.2">
      <c r="A143" s="127"/>
      <c r="B143" s="128" t="s">
        <v>144</v>
      </c>
      <c r="C143" s="129" t="s">
        <v>4</v>
      </c>
      <c r="D143" s="130">
        <v>0</v>
      </c>
      <c r="E143" s="131" t="s">
        <v>5</v>
      </c>
      <c r="F143" s="66">
        <v>0</v>
      </c>
      <c r="G143" s="132">
        <f t="shared" ref="G143:G150" si="11">F143*D143</f>
        <v>0</v>
      </c>
      <c r="H143" s="286"/>
    </row>
    <row r="144" spans="1:8" ht="12.75" hidden="1" customHeight="1" x14ac:dyDescent="0.2">
      <c r="A144" s="133"/>
      <c r="B144" s="134" t="s">
        <v>144</v>
      </c>
      <c r="C144" s="135" t="s">
        <v>4</v>
      </c>
      <c r="D144" s="136">
        <v>0</v>
      </c>
      <c r="E144" s="137" t="s">
        <v>5</v>
      </c>
      <c r="F144" s="67">
        <v>0</v>
      </c>
      <c r="G144" s="138">
        <f t="shared" si="11"/>
        <v>0</v>
      </c>
      <c r="H144" s="286"/>
    </row>
    <row r="145" spans="1:8" ht="12.75" hidden="1" customHeight="1" x14ac:dyDescent="0.2">
      <c r="A145" s="133"/>
      <c r="B145" s="134" t="s">
        <v>144</v>
      </c>
      <c r="C145" s="135" t="s">
        <v>4</v>
      </c>
      <c r="D145" s="136">
        <v>0</v>
      </c>
      <c r="E145" s="137" t="s">
        <v>5</v>
      </c>
      <c r="F145" s="67">
        <v>0</v>
      </c>
      <c r="G145" s="138">
        <f t="shared" si="11"/>
        <v>0</v>
      </c>
      <c r="H145" s="286"/>
    </row>
    <row r="146" spans="1:8" ht="12.75" hidden="1" customHeight="1" x14ac:dyDescent="0.2">
      <c r="A146" s="133"/>
      <c r="B146" s="134" t="s">
        <v>144</v>
      </c>
      <c r="C146" s="135" t="s">
        <v>4</v>
      </c>
      <c r="D146" s="136">
        <v>0</v>
      </c>
      <c r="E146" s="137" t="s">
        <v>5</v>
      </c>
      <c r="F146" s="67">
        <v>0</v>
      </c>
      <c r="G146" s="138">
        <f t="shared" si="11"/>
        <v>0</v>
      </c>
      <c r="H146" s="286"/>
    </row>
    <row r="147" spans="1:8" ht="12.75" hidden="1" customHeight="1" x14ac:dyDescent="0.2">
      <c r="A147" s="133"/>
      <c r="B147" s="134" t="s">
        <v>144</v>
      </c>
      <c r="C147" s="135" t="s">
        <v>4</v>
      </c>
      <c r="D147" s="136">
        <v>0</v>
      </c>
      <c r="E147" s="137" t="s">
        <v>5</v>
      </c>
      <c r="F147" s="67">
        <v>0</v>
      </c>
      <c r="G147" s="138">
        <f t="shared" si="11"/>
        <v>0</v>
      </c>
      <c r="H147" s="286"/>
    </row>
    <row r="148" spans="1:8" ht="12.75" hidden="1" customHeight="1" x14ac:dyDescent="0.2">
      <c r="A148" s="133"/>
      <c r="B148" s="134" t="s">
        <v>144</v>
      </c>
      <c r="C148" s="135" t="s">
        <v>4</v>
      </c>
      <c r="D148" s="136">
        <v>0</v>
      </c>
      <c r="E148" s="137" t="s">
        <v>5</v>
      </c>
      <c r="F148" s="67">
        <v>0</v>
      </c>
      <c r="G148" s="138">
        <f t="shared" si="11"/>
        <v>0</v>
      </c>
      <c r="H148" s="286"/>
    </row>
    <row r="149" spans="1:8" ht="12.75" hidden="1" customHeight="1" x14ac:dyDescent="0.2">
      <c r="A149" s="133"/>
      <c r="B149" s="134" t="s">
        <v>144</v>
      </c>
      <c r="C149" s="135" t="s">
        <v>4</v>
      </c>
      <c r="D149" s="136">
        <v>0</v>
      </c>
      <c r="E149" s="137" t="s">
        <v>5</v>
      </c>
      <c r="F149" s="67">
        <v>0</v>
      </c>
      <c r="G149" s="138">
        <f t="shared" si="11"/>
        <v>0</v>
      </c>
      <c r="H149" s="286"/>
    </row>
    <row r="150" spans="1:8" ht="12.75" hidden="1" customHeight="1" thickBot="1" x14ac:dyDescent="0.25">
      <c r="A150" s="139"/>
      <c r="B150" s="140" t="s">
        <v>144</v>
      </c>
      <c r="C150" s="141" t="s">
        <v>4</v>
      </c>
      <c r="D150" s="142">
        <v>0</v>
      </c>
      <c r="E150" s="143" t="s">
        <v>5</v>
      </c>
      <c r="F150" s="68">
        <v>0</v>
      </c>
      <c r="G150" s="144">
        <f t="shared" si="11"/>
        <v>0</v>
      </c>
      <c r="H150" s="287"/>
    </row>
    <row r="151" spans="1:8" ht="20.100000000000001" hidden="1" customHeight="1" thickTop="1" thickBot="1" x14ac:dyDescent="0.25">
      <c r="A151" s="282" t="s">
        <v>104</v>
      </c>
      <c r="B151" s="283"/>
      <c r="C151" s="284"/>
      <c r="D151" s="145">
        <v>1</v>
      </c>
      <c r="E151" s="146" t="s">
        <v>132</v>
      </c>
      <c r="F151" s="69">
        <f>G151/D151</f>
        <v>0</v>
      </c>
      <c r="G151" s="147">
        <f>SUM(G143:G150)</f>
        <v>0</v>
      </c>
      <c r="H151" s="153"/>
    </row>
    <row r="152" spans="1:8" ht="9.9499999999999993" hidden="1" customHeight="1" thickBot="1" x14ac:dyDescent="0.25">
      <c r="A152" s="157"/>
      <c r="B152" s="157"/>
      <c r="C152" s="157"/>
      <c r="D152" s="158"/>
      <c r="E152" s="158"/>
      <c r="F152" s="23"/>
      <c r="G152" s="159"/>
      <c r="H152" s="160"/>
    </row>
    <row r="153" spans="1:8" ht="30" hidden="1" customHeight="1" thickBot="1" x14ac:dyDescent="0.25">
      <c r="A153" s="288" t="s">
        <v>19</v>
      </c>
      <c r="B153" s="289"/>
      <c r="C153" s="116" t="s">
        <v>4</v>
      </c>
      <c r="D153" s="117" t="s">
        <v>11</v>
      </c>
      <c r="E153" s="118" t="s">
        <v>5</v>
      </c>
      <c r="F153" s="64" t="s">
        <v>6</v>
      </c>
      <c r="G153" s="119" t="s">
        <v>18</v>
      </c>
      <c r="H153" s="118" t="s">
        <v>22</v>
      </c>
    </row>
    <row r="154" spans="1:8" ht="14.25" hidden="1" customHeight="1" thickTop="1" thickBot="1" x14ac:dyDescent="0.25">
      <c r="A154" s="121" t="s">
        <v>105</v>
      </c>
      <c r="B154" s="122"/>
      <c r="C154" s="123" t="s">
        <v>106</v>
      </c>
      <c r="D154" s="124"/>
      <c r="E154" s="125"/>
      <c r="F154" s="65"/>
      <c r="G154" s="126"/>
      <c r="H154" s="285"/>
    </row>
    <row r="155" spans="1:8" ht="12.75" hidden="1" customHeight="1" x14ac:dyDescent="0.2">
      <c r="A155" s="127"/>
      <c r="B155" s="128" t="s">
        <v>144</v>
      </c>
      <c r="C155" s="129" t="s">
        <v>4</v>
      </c>
      <c r="D155" s="130">
        <v>0</v>
      </c>
      <c r="E155" s="131" t="s">
        <v>5</v>
      </c>
      <c r="F155" s="66">
        <v>0</v>
      </c>
      <c r="G155" s="132">
        <f t="shared" ref="G155:G162" si="12">F155*D155</f>
        <v>0</v>
      </c>
      <c r="H155" s="286"/>
    </row>
    <row r="156" spans="1:8" ht="12.75" hidden="1" customHeight="1" x14ac:dyDescent="0.2">
      <c r="A156" s="133"/>
      <c r="B156" s="134" t="s">
        <v>144</v>
      </c>
      <c r="C156" s="135" t="s">
        <v>4</v>
      </c>
      <c r="D156" s="136">
        <v>0</v>
      </c>
      <c r="E156" s="137" t="s">
        <v>5</v>
      </c>
      <c r="F156" s="67">
        <v>0</v>
      </c>
      <c r="G156" s="138">
        <f t="shared" si="12"/>
        <v>0</v>
      </c>
      <c r="H156" s="286"/>
    </row>
    <row r="157" spans="1:8" ht="12.75" hidden="1" customHeight="1" x14ac:dyDescent="0.2">
      <c r="A157" s="133"/>
      <c r="B157" s="134" t="s">
        <v>144</v>
      </c>
      <c r="C157" s="135" t="s">
        <v>4</v>
      </c>
      <c r="D157" s="136">
        <v>0</v>
      </c>
      <c r="E157" s="137" t="s">
        <v>5</v>
      </c>
      <c r="F157" s="67">
        <v>0</v>
      </c>
      <c r="G157" s="138">
        <f t="shared" si="12"/>
        <v>0</v>
      </c>
      <c r="H157" s="286"/>
    </row>
    <row r="158" spans="1:8" ht="12.75" hidden="1" customHeight="1" x14ac:dyDescent="0.2">
      <c r="A158" s="133"/>
      <c r="B158" s="134" t="s">
        <v>144</v>
      </c>
      <c r="C158" s="135" t="s">
        <v>4</v>
      </c>
      <c r="D158" s="136">
        <v>0</v>
      </c>
      <c r="E158" s="137" t="s">
        <v>5</v>
      </c>
      <c r="F158" s="67">
        <v>0</v>
      </c>
      <c r="G158" s="138">
        <f t="shared" si="12"/>
        <v>0</v>
      </c>
      <c r="H158" s="286"/>
    </row>
    <row r="159" spans="1:8" ht="12.75" hidden="1" customHeight="1" x14ac:dyDescent="0.2">
      <c r="A159" s="133"/>
      <c r="B159" s="134" t="s">
        <v>144</v>
      </c>
      <c r="C159" s="135" t="s">
        <v>4</v>
      </c>
      <c r="D159" s="136">
        <v>0</v>
      </c>
      <c r="E159" s="137" t="s">
        <v>5</v>
      </c>
      <c r="F159" s="67">
        <v>0</v>
      </c>
      <c r="G159" s="138">
        <f t="shared" si="12"/>
        <v>0</v>
      </c>
      <c r="H159" s="286"/>
    </row>
    <row r="160" spans="1:8" ht="12.75" hidden="1" customHeight="1" x14ac:dyDescent="0.2">
      <c r="A160" s="133"/>
      <c r="B160" s="134" t="s">
        <v>144</v>
      </c>
      <c r="C160" s="135" t="s">
        <v>4</v>
      </c>
      <c r="D160" s="136">
        <v>0</v>
      </c>
      <c r="E160" s="137" t="s">
        <v>5</v>
      </c>
      <c r="F160" s="67">
        <v>0</v>
      </c>
      <c r="G160" s="138">
        <f t="shared" si="12"/>
        <v>0</v>
      </c>
      <c r="H160" s="286"/>
    </row>
    <row r="161" spans="1:8" ht="12.75" hidden="1" customHeight="1" x14ac:dyDescent="0.2">
      <c r="A161" s="133"/>
      <c r="B161" s="134" t="s">
        <v>144</v>
      </c>
      <c r="C161" s="135" t="s">
        <v>4</v>
      </c>
      <c r="D161" s="136">
        <v>0</v>
      </c>
      <c r="E161" s="137" t="s">
        <v>5</v>
      </c>
      <c r="F161" s="67">
        <v>0</v>
      </c>
      <c r="G161" s="138">
        <f t="shared" si="12"/>
        <v>0</v>
      </c>
      <c r="H161" s="286"/>
    </row>
    <row r="162" spans="1:8" ht="12.75" hidden="1" customHeight="1" thickBot="1" x14ac:dyDescent="0.25">
      <c r="A162" s="139"/>
      <c r="B162" s="140" t="s">
        <v>144</v>
      </c>
      <c r="C162" s="141" t="s">
        <v>4</v>
      </c>
      <c r="D162" s="142">
        <v>0</v>
      </c>
      <c r="E162" s="143" t="s">
        <v>5</v>
      </c>
      <c r="F162" s="68">
        <v>0</v>
      </c>
      <c r="G162" s="144">
        <f t="shared" si="12"/>
        <v>0</v>
      </c>
      <c r="H162" s="287"/>
    </row>
    <row r="163" spans="1:8" ht="20.100000000000001" hidden="1" customHeight="1" thickTop="1" thickBot="1" x14ac:dyDescent="0.25">
      <c r="A163" s="282" t="s">
        <v>115</v>
      </c>
      <c r="B163" s="283"/>
      <c r="C163" s="284"/>
      <c r="D163" s="145">
        <v>1</v>
      </c>
      <c r="E163" s="146" t="s">
        <v>132</v>
      </c>
      <c r="F163" s="69">
        <f>G163/D163</f>
        <v>0</v>
      </c>
      <c r="G163" s="147">
        <f>SUM(G155:G162)</f>
        <v>0</v>
      </c>
      <c r="H163" s="153"/>
    </row>
    <row r="164" spans="1:8" ht="30" hidden="1" customHeight="1" thickBot="1" x14ac:dyDescent="0.25">
      <c r="A164" s="157"/>
      <c r="B164" s="157"/>
      <c r="C164" s="157"/>
      <c r="D164" s="158"/>
      <c r="E164" s="158"/>
      <c r="F164" s="23"/>
      <c r="G164" s="159"/>
      <c r="H164" s="160"/>
    </row>
    <row r="165" spans="1:8" ht="30" hidden="1" customHeight="1" thickBot="1" x14ac:dyDescent="0.25">
      <c r="A165" s="288" t="s">
        <v>19</v>
      </c>
      <c r="B165" s="289"/>
      <c r="C165" s="116" t="s">
        <v>4</v>
      </c>
      <c r="D165" s="117" t="s">
        <v>11</v>
      </c>
      <c r="E165" s="118" t="s">
        <v>5</v>
      </c>
      <c r="F165" s="64" t="s">
        <v>6</v>
      </c>
      <c r="G165" s="119" t="s">
        <v>18</v>
      </c>
      <c r="H165" s="118" t="s">
        <v>22</v>
      </c>
    </row>
    <row r="166" spans="1:8" ht="14.25" hidden="1" customHeight="1" thickTop="1" thickBot="1" x14ac:dyDescent="0.25">
      <c r="A166" s="121" t="s">
        <v>107</v>
      </c>
      <c r="B166" s="122"/>
      <c r="C166" s="123" t="s">
        <v>108</v>
      </c>
      <c r="D166" s="124"/>
      <c r="E166" s="125"/>
      <c r="F166" s="65"/>
      <c r="G166" s="126"/>
      <c r="H166" s="285"/>
    </row>
    <row r="167" spans="1:8" ht="12.75" hidden="1" customHeight="1" x14ac:dyDescent="0.2">
      <c r="A167" s="127"/>
      <c r="B167" s="128" t="s">
        <v>144</v>
      </c>
      <c r="C167" s="129" t="s">
        <v>4</v>
      </c>
      <c r="D167" s="130">
        <v>0</v>
      </c>
      <c r="E167" s="131" t="s">
        <v>5</v>
      </c>
      <c r="F167" s="66">
        <v>0</v>
      </c>
      <c r="G167" s="132">
        <f t="shared" ref="G167:G174" si="13">F167*D167</f>
        <v>0</v>
      </c>
      <c r="H167" s="286"/>
    </row>
    <row r="168" spans="1:8" ht="12.75" hidden="1" customHeight="1" x14ac:dyDescent="0.2">
      <c r="A168" s="133"/>
      <c r="B168" s="134" t="s">
        <v>144</v>
      </c>
      <c r="C168" s="135" t="s">
        <v>4</v>
      </c>
      <c r="D168" s="136">
        <v>0</v>
      </c>
      <c r="E168" s="137" t="s">
        <v>5</v>
      </c>
      <c r="F168" s="67">
        <v>0</v>
      </c>
      <c r="G168" s="138">
        <f t="shared" si="13"/>
        <v>0</v>
      </c>
      <c r="H168" s="286"/>
    </row>
    <row r="169" spans="1:8" ht="12.75" hidden="1" customHeight="1" x14ac:dyDescent="0.2">
      <c r="A169" s="133"/>
      <c r="B169" s="134" t="s">
        <v>144</v>
      </c>
      <c r="C169" s="135" t="s">
        <v>4</v>
      </c>
      <c r="D169" s="136">
        <v>0</v>
      </c>
      <c r="E169" s="137" t="s">
        <v>5</v>
      </c>
      <c r="F169" s="67">
        <v>0</v>
      </c>
      <c r="G169" s="138">
        <f t="shared" si="13"/>
        <v>0</v>
      </c>
      <c r="H169" s="286"/>
    </row>
    <row r="170" spans="1:8" ht="12.75" hidden="1" customHeight="1" x14ac:dyDescent="0.2">
      <c r="A170" s="133"/>
      <c r="B170" s="134" t="s">
        <v>144</v>
      </c>
      <c r="C170" s="135" t="s">
        <v>4</v>
      </c>
      <c r="D170" s="136">
        <v>0</v>
      </c>
      <c r="E170" s="137" t="s">
        <v>5</v>
      </c>
      <c r="F170" s="67">
        <v>0</v>
      </c>
      <c r="G170" s="138">
        <f t="shared" si="13"/>
        <v>0</v>
      </c>
      <c r="H170" s="286"/>
    </row>
    <row r="171" spans="1:8" ht="12.75" hidden="1" customHeight="1" x14ac:dyDescent="0.2">
      <c r="A171" s="133"/>
      <c r="B171" s="134" t="s">
        <v>144</v>
      </c>
      <c r="C171" s="135" t="s">
        <v>4</v>
      </c>
      <c r="D171" s="136">
        <v>0</v>
      </c>
      <c r="E171" s="137" t="s">
        <v>5</v>
      </c>
      <c r="F171" s="67">
        <v>0</v>
      </c>
      <c r="G171" s="138">
        <f t="shared" si="13"/>
        <v>0</v>
      </c>
      <c r="H171" s="286"/>
    </row>
    <row r="172" spans="1:8" ht="12.75" hidden="1" customHeight="1" x14ac:dyDescent="0.2">
      <c r="A172" s="133"/>
      <c r="B172" s="134" t="s">
        <v>144</v>
      </c>
      <c r="C172" s="135" t="s">
        <v>4</v>
      </c>
      <c r="D172" s="136">
        <v>0</v>
      </c>
      <c r="E172" s="137" t="s">
        <v>5</v>
      </c>
      <c r="F172" s="67">
        <v>0</v>
      </c>
      <c r="G172" s="138">
        <f t="shared" si="13"/>
        <v>0</v>
      </c>
      <c r="H172" s="286"/>
    </row>
    <row r="173" spans="1:8" ht="12.75" hidden="1" customHeight="1" x14ac:dyDescent="0.2">
      <c r="A173" s="133"/>
      <c r="B173" s="134" t="s">
        <v>144</v>
      </c>
      <c r="C173" s="135" t="s">
        <v>4</v>
      </c>
      <c r="D173" s="136">
        <v>0</v>
      </c>
      <c r="E173" s="137" t="s">
        <v>5</v>
      </c>
      <c r="F173" s="67">
        <v>0</v>
      </c>
      <c r="G173" s="138">
        <f t="shared" si="13"/>
        <v>0</v>
      </c>
      <c r="H173" s="286"/>
    </row>
    <row r="174" spans="1:8" ht="12.75" hidden="1" customHeight="1" thickBot="1" x14ac:dyDescent="0.25">
      <c r="A174" s="139"/>
      <c r="B174" s="140" t="s">
        <v>144</v>
      </c>
      <c r="C174" s="141" t="s">
        <v>4</v>
      </c>
      <c r="D174" s="142">
        <v>0</v>
      </c>
      <c r="E174" s="143" t="s">
        <v>5</v>
      </c>
      <c r="F174" s="68">
        <v>0</v>
      </c>
      <c r="G174" s="144">
        <f t="shared" si="13"/>
        <v>0</v>
      </c>
      <c r="H174" s="287"/>
    </row>
    <row r="175" spans="1:8" ht="20.100000000000001" hidden="1" customHeight="1" thickTop="1" thickBot="1" x14ac:dyDescent="0.25">
      <c r="A175" s="282" t="s">
        <v>116</v>
      </c>
      <c r="B175" s="283"/>
      <c r="C175" s="284"/>
      <c r="D175" s="145">
        <v>1</v>
      </c>
      <c r="E175" s="146" t="s">
        <v>132</v>
      </c>
      <c r="F175" s="69">
        <f>G175/D175</f>
        <v>0</v>
      </c>
      <c r="G175" s="147">
        <f>SUM(G167:G174)</f>
        <v>0</v>
      </c>
      <c r="H175" s="153"/>
    </row>
    <row r="176" spans="1:8" ht="9.9499999999999993" hidden="1" customHeight="1" thickBot="1" x14ac:dyDescent="0.25">
      <c r="A176" s="157"/>
      <c r="B176" s="157"/>
      <c r="C176" s="157"/>
      <c r="D176" s="158"/>
      <c r="E176" s="158"/>
      <c r="F176" s="23"/>
      <c r="G176" s="159"/>
      <c r="H176" s="160"/>
    </row>
    <row r="177" spans="1:8" ht="30" hidden="1" customHeight="1" thickBot="1" x14ac:dyDescent="0.25">
      <c r="A177" s="288" t="s">
        <v>19</v>
      </c>
      <c r="B177" s="289"/>
      <c r="C177" s="116" t="s">
        <v>4</v>
      </c>
      <c r="D177" s="117" t="s">
        <v>11</v>
      </c>
      <c r="E177" s="118" t="s">
        <v>5</v>
      </c>
      <c r="F177" s="64" t="s">
        <v>6</v>
      </c>
      <c r="G177" s="119" t="s">
        <v>18</v>
      </c>
      <c r="H177" s="118" t="s">
        <v>22</v>
      </c>
    </row>
    <row r="178" spans="1:8" ht="14.25" hidden="1" customHeight="1" thickTop="1" thickBot="1" x14ac:dyDescent="0.25">
      <c r="A178" s="121" t="s">
        <v>109</v>
      </c>
      <c r="B178" s="122"/>
      <c r="C178" s="123" t="s">
        <v>110</v>
      </c>
      <c r="D178" s="124"/>
      <c r="E178" s="125"/>
      <c r="F178" s="65"/>
      <c r="G178" s="126"/>
      <c r="H178" s="285"/>
    </row>
    <row r="179" spans="1:8" ht="12.75" hidden="1" customHeight="1" x14ac:dyDescent="0.2">
      <c r="A179" s="127"/>
      <c r="B179" s="128" t="s">
        <v>144</v>
      </c>
      <c r="C179" s="129" t="s">
        <v>4</v>
      </c>
      <c r="D179" s="130">
        <v>0</v>
      </c>
      <c r="E179" s="131" t="s">
        <v>5</v>
      </c>
      <c r="F179" s="66">
        <v>0</v>
      </c>
      <c r="G179" s="132">
        <f t="shared" ref="G179:G186" si="14">F179*D179</f>
        <v>0</v>
      </c>
      <c r="H179" s="286"/>
    </row>
    <row r="180" spans="1:8" ht="12.75" hidden="1" customHeight="1" x14ac:dyDescent="0.2">
      <c r="A180" s="133"/>
      <c r="B180" s="134" t="s">
        <v>144</v>
      </c>
      <c r="C180" s="135" t="s">
        <v>4</v>
      </c>
      <c r="D180" s="136">
        <v>0</v>
      </c>
      <c r="E180" s="137" t="s">
        <v>5</v>
      </c>
      <c r="F180" s="67">
        <v>0</v>
      </c>
      <c r="G180" s="138">
        <f t="shared" si="14"/>
        <v>0</v>
      </c>
      <c r="H180" s="286"/>
    </row>
    <row r="181" spans="1:8" ht="12.75" hidden="1" customHeight="1" x14ac:dyDescent="0.2">
      <c r="A181" s="133"/>
      <c r="B181" s="134" t="s">
        <v>144</v>
      </c>
      <c r="C181" s="135" t="s">
        <v>4</v>
      </c>
      <c r="D181" s="136">
        <v>0</v>
      </c>
      <c r="E181" s="137" t="s">
        <v>5</v>
      </c>
      <c r="F181" s="67">
        <v>0</v>
      </c>
      <c r="G181" s="138">
        <f t="shared" si="14"/>
        <v>0</v>
      </c>
      <c r="H181" s="286"/>
    </row>
    <row r="182" spans="1:8" ht="12.75" hidden="1" customHeight="1" x14ac:dyDescent="0.2">
      <c r="A182" s="133"/>
      <c r="B182" s="134" t="s">
        <v>144</v>
      </c>
      <c r="C182" s="135" t="s">
        <v>4</v>
      </c>
      <c r="D182" s="136">
        <v>0</v>
      </c>
      <c r="E182" s="137" t="s">
        <v>5</v>
      </c>
      <c r="F182" s="67">
        <v>0</v>
      </c>
      <c r="G182" s="138">
        <f t="shared" si="14"/>
        <v>0</v>
      </c>
      <c r="H182" s="286"/>
    </row>
    <row r="183" spans="1:8" ht="12.75" hidden="1" customHeight="1" x14ac:dyDescent="0.2">
      <c r="A183" s="133"/>
      <c r="B183" s="134" t="s">
        <v>144</v>
      </c>
      <c r="C183" s="135" t="s">
        <v>4</v>
      </c>
      <c r="D183" s="136">
        <v>0</v>
      </c>
      <c r="E183" s="137" t="s">
        <v>5</v>
      </c>
      <c r="F183" s="67">
        <v>0</v>
      </c>
      <c r="G183" s="138">
        <f t="shared" si="14"/>
        <v>0</v>
      </c>
      <c r="H183" s="286"/>
    </row>
    <row r="184" spans="1:8" ht="12.75" hidden="1" customHeight="1" x14ac:dyDescent="0.2">
      <c r="A184" s="133"/>
      <c r="B184" s="134" t="s">
        <v>144</v>
      </c>
      <c r="C184" s="135" t="s">
        <v>4</v>
      </c>
      <c r="D184" s="136">
        <v>0</v>
      </c>
      <c r="E184" s="137" t="s">
        <v>5</v>
      </c>
      <c r="F184" s="67">
        <v>0</v>
      </c>
      <c r="G184" s="138">
        <f t="shared" si="14"/>
        <v>0</v>
      </c>
      <c r="H184" s="286"/>
    </row>
    <row r="185" spans="1:8" ht="12.75" hidden="1" customHeight="1" x14ac:dyDescent="0.2">
      <c r="A185" s="133"/>
      <c r="B185" s="134" t="s">
        <v>144</v>
      </c>
      <c r="C185" s="135" t="s">
        <v>4</v>
      </c>
      <c r="D185" s="136">
        <v>0</v>
      </c>
      <c r="E185" s="137" t="s">
        <v>5</v>
      </c>
      <c r="F185" s="67">
        <v>0</v>
      </c>
      <c r="G185" s="138">
        <f t="shared" si="14"/>
        <v>0</v>
      </c>
      <c r="H185" s="286"/>
    </row>
    <row r="186" spans="1:8" ht="12.75" hidden="1" customHeight="1" thickBot="1" x14ac:dyDescent="0.25">
      <c r="A186" s="139"/>
      <c r="B186" s="140" t="s">
        <v>144</v>
      </c>
      <c r="C186" s="141" t="s">
        <v>4</v>
      </c>
      <c r="D186" s="142">
        <v>0</v>
      </c>
      <c r="E186" s="143" t="s">
        <v>5</v>
      </c>
      <c r="F186" s="68">
        <v>0</v>
      </c>
      <c r="G186" s="144">
        <f t="shared" si="14"/>
        <v>0</v>
      </c>
      <c r="H186" s="287"/>
    </row>
    <row r="187" spans="1:8" ht="20.100000000000001" hidden="1" customHeight="1" thickTop="1" thickBot="1" x14ac:dyDescent="0.25">
      <c r="A187" s="282" t="s">
        <v>133</v>
      </c>
      <c r="B187" s="283"/>
      <c r="C187" s="284"/>
      <c r="D187" s="145">
        <v>1</v>
      </c>
      <c r="E187" s="146" t="s">
        <v>132</v>
      </c>
      <c r="F187" s="69">
        <f>G187/D187</f>
        <v>0</v>
      </c>
      <c r="G187" s="147">
        <f>SUM(G179:G186)</f>
        <v>0</v>
      </c>
      <c r="H187" s="153"/>
    </row>
    <row r="188" spans="1:8" ht="30" hidden="1" customHeight="1" thickBot="1" x14ac:dyDescent="0.25">
      <c r="A188" s="157"/>
      <c r="B188" s="157"/>
      <c r="C188" s="157"/>
      <c r="D188" s="158"/>
      <c r="E188" s="158"/>
      <c r="F188" s="23"/>
      <c r="G188" s="159"/>
      <c r="H188" s="160"/>
    </row>
    <row r="189" spans="1:8" ht="30" customHeight="1" thickBot="1" x14ac:dyDescent="0.25">
      <c r="A189" s="288" t="s">
        <v>19</v>
      </c>
      <c r="B189" s="289"/>
      <c r="C189" s="116" t="s">
        <v>4</v>
      </c>
      <c r="D189" s="117" t="s">
        <v>11</v>
      </c>
      <c r="E189" s="118" t="s">
        <v>5</v>
      </c>
      <c r="F189" s="64" t="s">
        <v>6</v>
      </c>
      <c r="G189" s="119" t="s">
        <v>18</v>
      </c>
      <c r="H189" s="118" t="s">
        <v>22</v>
      </c>
    </row>
    <row r="190" spans="1:8" ht="14.25" customHeight="1" thickTop="1" thickBot="1" x14ac:dyDescent="0.25">
      <c r="A190" s="121" t="s">
        <v>111</v>
      </c>
      <c r="B190" s="122"/>
      <c r="C190" s="123" t="s">
        <v>112</v>
      </c>
      <c r="D190" s="124"/>
      <c r="E190" s="125"/>
      <c r="F190" s="65"/>
      <c r="G190" s="126"/>
      <c r="H190" s="285"/>
    </row>
    <row r="191" spans="1:8" ht="12.75" customHeight="1" x14ac:dyDescent="0.2">
      <c r="A191" s="127"/>
      <c r="B191" s="128" t="s">
        <v>178</v>
      </c>
      <c r="C191" s="129" t="s">
        <v>179</v>
      </c>
      <c r="D191" s="130">
        <v>1</v>
      </c>
      <c r="E191" s="131" t="s">
        <v>137</v>
      </c>
      <c r="F191" s="66">
        <v>500</v>
      </c>
      <c r="G191" s="132">
        <f t="shared" ref="G191:G198" si="15">F191*D191</f>
        <v>500</v>
      </c>
      <c r="H191" s="286"/>
    </row>
    <row r="192" spans="1:8" ht="12.75" customHeight="1" x14ac:dyDescent="0.2">
      <c r="A192" s="133"/>
      <c r="B192" s="134" t="s">
        <v>182</v>
      </c>
      <c r="C192" s="135" t="s">
        <v>181</v>
      </c>
      <c r="D192" s="136">
        <v>1</v>
      </c>
      <c r="E192" s="137" t="s">
        <v>180</v>
      </c>
      <c r="F192" s="67">
        <v>3988</v>
      </c>
      <c r="G192" s="138">
        <f t="shared" si="15"/>
        <v>3988</v>
      </c>
      <c r="H192" s="286"/>
    </row>
    <row r="193" spans="1:8" ht="12" customHeight="1" x14ac:dyDescent="0.2">
      <c r="A193" s="133"/>
      <c r="B193" s="134" t="s">
        <v>182</v>
      </c>
      <c r="C193" s="135" t="s">
        <v>183</v>
      </c>
      <c r="D193" s="136">
        <v>2</v>
      </c>
      <c r="E193" s="137" t="s">
        <v>184</v>
      </c>
      <c r="F193" s="67">
        <v>350</v>
      </c>
      <c r="G193" s="138">
        <f t="shared" si="15"/>
        <v>700</v>
      </c>
      <c r="H193" s="286"/>
    </row>
    <row r="194" spans="1:8" ht="12" hidden="1" customHeight="1" x14ac:dyDescent="0.2">
      <c r="A194" s="133"/>
      <c r="B194" s="134" t="s">
        <v>144</v>
      </c>
      <c r="C194" s="135" t="s">
        <v>4</v>
      </c>
      <c r="D194" s="136">
        <v>0</v>
      </c>
      <c r="E194" s="137" t="s">
        <v>5</v>
      </c>
      <c r="F194" s="67">
        <v>0</v>
      </c>
      <c r="G194" s="138">
        <f t="shared" si="15"/>
        <v>0</v>
      </c>
      <c r="H194" s="286"/>
    </row>
    <row r="195" spans="1:8" ht="12" hidden="1" customHeight="1" x14ac:dyDescent="0.2">
      <c r="A195" s="133"/>
      <c r="B195" s="134" t="s">
        <v>144</v>
      </c>
      <c r="C195" s="135" t="s">
        <v>4</v>
      </c>
      <c r="D195" s="136">
        <v>0</v>
      </c>
      <c r="E195" s="137" t="s">
        <v>5</v>
      </c>
      <c r="F195" s="67">
        <v>0</v>
      </c>
      <c r="G195" s="138">
        <f t="shared" si="15"/>
        <v>0</v>
      </c>
      <c r="H195" s="286"/>
    </row>
    <row r="196" spans="1:8" ht="12" hidden="1" customHeight="1" x14ac:dyDescent="0.2">
      <c r="A196" s="133"/>
      <c r="B196" s="134" t="s">
        <v>144</v>
      </c>
      <c r="C196" s="135" t="s">
        <v>4</v>
      </c>
      <c r="D196" s="136">
        <v>0</v>
      </c>
      <c r="E196" s="137" t="s">
        <v>5</v>
      </c>
      <c r="F196" s="67">
        <v>0</v>
      </c>
      <c r="G196" s="138">
        <f t="shared" si="15"/>
        <v>0</v>
      </c>
      <c r="H196" s="286"/>
    </row>
    <row r="197" spans="1:8" ht="12.75" hidden="1" customHeight="1" x14ac:dyDescent="0.2">
      <c r="A197" s="133"/>
      <c r="B197" s="134" t="s">
        <v>144</v>
      </c>
      <c r="C197" s="135" t="s">
        <v>4</v>
      </c>
      <c r="D197" s="136">
        <v>0</v>
      </c>
      <c r="E197" s="137" t="s">
        <v>5</v>
      </c>
      <c r="F197" s="67">
        <v>0</v>
      </c>
      <c r="G197" s="138">
        <f t="shared" si="15"/>
        <v>0</v>
      </c>
      <c r="H197" s="286"/>
    </row>
    <row r="198" spans="1:8" ht="12.75" customHeight="1" thickBot="1" x14ac:dyDescent="0.25">
      <c r="A198" s="139"/>
      <c r="B198" s="140"/>
      <c r="C198" s="141"/>
      <c r="D198" s="142"/>
      <c r="E198" s="143"/>
      <c r="F198" s="68">
        <v>0</v>
      </c>
      <c r="G198" s="144">
        <f t="shared" si="15"/>
        <v>0</v>
      </c>
      <c r="H198" s="287"/>
    </row>
    <row r="199" spans="1:8" ht="20.100000000000001" customHeight="1" thickTop="1" thickBot="1" x14ac:dyDescent="0.25">
      <c r="A199" s="282" t="s">
        <v>117</v>
      </c>
      <c r="B199" s="283"/>
      <c r="C199" s="284"/>
      <c r="D199" s="145">
        <v>1</v>
      </c>
      <c r="E199" s="146" t="s">
        <v>137</v>
      </c>
      <c r="F199" s="69">
        <f>G199/D199</f>
        <v>5188</v>
      </c>
      <c r="G199" s="147">
        <f>SUM(G191:G198)</f>
        <v>5188</v>
      </c>
      <c r="H199" s="153"/>
    </row>
    <row r="200" spans="1:8" ht="30" customHeight="1" thickBot="1" x14ac:dyDescent="0.25">
      <c r="A200" s="157"/>
      <c r="B200" s="157"/>
      <c r="C200" s="157"/>
      <c r="D200" s="158"/>
      <c r="E200" s="158"/>
      <c r="F200" s="23"/>
      <c r="G200" s="159"/>
      <c r="H200" s="160"/>
    </row>
    <row r="201" spans="1:8" ht="30" customHeight="1" thickBot="1" x14ac:dyDescent="0.25">
      <c r="A201" s="288" t="s">
        <v>19</v>
      </c>
      <c r="B201" s="289"/>
      <c r="C201" s="116" t="s">
        <v>4</v>
      </c>
      <c r="D201" s="117" t="s">
        <v>11</v>
      </c>
      <c r="E201" s="118" t="s">
        <v>5</v>
      </c>
      <c r="F201" s="64" t="s">
        <v>6</v>
      </c>
      <c r="G201" s="119" t="s">
        <v>18</v>
      </c>
      <c r="H201" s="118" t="s">
        <v>22</v>
      </c>
    </row>
    <row r="202" spans="1:8" ht="14.25" customHeight="1" thickTop="1" thickBot="1" x14ac:dyDescent="0.25">
      <c r="A202" s="121" t="s">
        <v>113</v>
      </c>
      <c r="B202" s="122"/>
      <c r="C202" s="123" t="s">
        <v>114</v>
      </c>
      <c r="D202" s="124"/>
      <c r="E202" s="125"/>
      <c r="F202" s="65"/>
      <c r="G202" s="126"/>
      <c r="H202" s="285"/>
    </row>
    <row r="203" spans="1:8" ht="12.75" customHeight="1" x14ac:dyDescent="0.2">
      <c r="A203" s="127"/>
      <c r="B203" s="128" t="s">
        <v>185</v>
      </c>
      <c r="C203" s="129" t="s">
        <v>194</v>
      </c>
      <c r="D203" s="130">
        <v>50</v>
      </c>
      <c r="E203" s="131" t="s">
        <v>186</v>
      </c>
      <c r="F203" s="66">
        <f>3.74+1.25</f>
        <v>4.99</v>
      </c>
      <c r="G203" s="132">
        <f t="shared" ref="G203:G210" si="16">F203*D203</f>
        <v>249.5</v>
      </c>
      <c r="H203" s="286"/>
    </row>
    <row r="204" spans="1:8" ht="12.75" customHeight="1" x14ac:dyDescent="0.2">
      <c r="A204" s="133"/>
      <c r="B204" s="134"/>
      <c r="C204" s="135"/>
      <c r="D204" s="136">
        <v>0</v>
      </c>
      <c r="E204" s="137" t="s">
        <v>5</v>
      </c>
      <c r="F204" s="67">
        <v>0</v>
      </c>
      <c r="G204" s="138">
        <f t="shared" si="16"/>
        <v>0</v>
      </c>
      <c r="H204" s="286"/>
    </row>
    <row r="205" spans="1:8" ht="12.75" hidden="1" customHeight="1" x14ac:dyDescent="0.2">
      <c r="A205" s="133"/>
      <c r="B205" s="134"/>
      <c r="C205" s="135"/>
      <c r="D205" s="136">
        <v>0</v>
      </c>
      <c r="E205" s="137" t="s">
        <v>5</v>
      </c>
      <c r="F205" s="67">
        <v>0</v>
      </c>
      <c r="G205" s="138">
        <f t="shared" si="16"/>
        <v>0</v>
      </c>
      <c r="H205" s="286"/>
    </row>
    <row r="206" spans="1:8" ht="12.75" hidden="1" customHeight="1" x14ac:dyDescent="0.2">
      <c r="A206" s="133"/>
      <c r="B206" s="134"/>
      <c r="C206" s="135"/>
      <c r="D206" s="136">
        <v>0</v>
      </c>
      <c r="E206" s="137" t="s">
        <v>5</v>
      </c>
      <c r="F206" s="67">
        <v>0</v>
      </c>
      <c r="G206" s="138">
        <f t="shared" si="16"/>
        <v>0</v>
      </c>
      <c r="H206" s="286"/>
    </row>
    <row r="207" spans="1:8" ht="12.75" hidden="1" customHeight="1" x14ac:dyDescent="0.2">
      <c r="A207" s="133"/>
      <c r="B207" s="134"/>
      <c r="C207" s="135"/>
      <c r="D207" s="136">
        <v>0</v>
      </c>
      <c r="E207" s="137" t="s">
        <v>5</v>
      </c>
      <c r="F207" s="67">
        <v>0</v>
      </c>
      <c r="G207" s="138">
        <f t="shared" si="16"/>
        <v>0</v>
      </c>
      <c r="H207" s="286"/>
    </row>
    <row r="208" spans="1:8" ht="12.75" hidden="1" customHeight="1" x14ac:dyDescent="0.2">
      <c r="A208" s="133"/>
      <c r="B208" s="134"/>
      <c r="C208" s="135"/>
      <c r="D208" s="136">
        <v>0</v>
      </c>
      <c r="E208" s="137" t="s">
        <v>5</v>
      </c>
      <c r="F208" s="67">
        <v>0</v>
      </c>
      <c r="G208" s="138">
        <f t="shared" si="16"/>
        <v>0</v>
      </c>
      <c r="H208" s="286"/>
    </row>
    <row r="209" spans="1:8" ht="12.75" customHeight="1" x14ac:dyDescent="0.2">
      <c r="A209" s="133"/>
      <c r="B209" s="134"/>
      <c r="C209" s="135"/>
      <c r="D209" s="136">
        <v>0</v>
      </c>
      <c r="E209" s="137" t="s">
        <v>5</v>
      </c>
      <c r="F209" s="67">
        <v>0</v>
      </c>
      <c r="G209" s="138">
        <f t="shared" si="16"/>
        <v>0</v>
      </c>
      <c r="H209" s="286"/>
    </row>
    <row r="210" spans="1:8" ht="12.75" customHeight="1" thickBot="1" x14ac:dyDescent="0.25">
      <c r="A210" s="139"/>
      <c r="B210" s="140"/>
      <c r="C210" s="141"/>
      <c r="D210" s="142">
        <v>0</v>
      </c>
      <c r="E210" s="143" t="s">
        <v>5</v>
      </c>
      <c r="F210" s="68">
        <v>0</v>
      </c>
      <c r="G210" s="144">
        <f t="shared" si="16"/>
        <v>0</v>
      </c>
      <c r="H210" s="287"/>
    </row>
    <row r="211" spans="1:8" ht="20.100000000000001" customHeight="1" thickTop="1" thickBot="1" x14ac:dyDescent="0.25">
      <c r="A211" s="282" t="s">
        <v>118</v>
      </c>
      <c r="B211" s="283"/>
      <c r="C211" s="284"/>
      <c r="D211" s="145">
        <v>1</v>
      </c>
      <c r="E211" s="146" t="s">
        <v>132</v>
      </c>
      <c r="F211" s="69">
        <f>G211/D211</f>
        <v>249.5</v>
      </c>
      <c r="G211" s="147">
        <f>SUM(G203:G210)</f>
        <v>249.5</v>
      </c>
      <c r="H211" s="153"/>
    </row>
    <row r="212" spans="1:8" ht="30" hidden="1" customHeight="1" thickBot="1" x14ac:dyDescent="0.25">
      <c r="A212" s="157"/>
      <c r="B212" s="157"/>
      <c r="C212" s="157"/>
      <c r="D212" s="158"/>
      <c r="E212" s="158"/>
      <c r="F212" s="23"/>
      <c r="G212" s="159"/>
      <c r="H212" s="160"/>
    </row>
    <row r="213" spans="1:8" ht="30" hidden="1" customHeight="1" thickBot="1" x14ac:dyDescent="0.25">
      <c r="A213" s="288" t="s">
        <v>19</v>
      </c>
      <c r="B213" s="289"/>
      <c r="C213" s="116" t="s">
        <v>4</v>
      </c>
      <c r="D213" s="117" t="s">
        <v>11</v>
      </c>
      <c r="E213" s="118" t="s">
        <v>5</v>
      </c>
      <c r="F213" s="64" t="s">
        <v>6</v>
      </c>
      <c r="G213" s="119" t="s">
        <v>18</v>
      </c>
      <c r="H213" s="118" t="s">
        <v>22</v>
      </c>
    </row>
    <row r="214" spans="1:8" ht="14.25" hidden="1" customHeight="1" thickTop="1" thickBot="1" x14ac:dyDescent="0.25">
      <c r="A214" s="121" t="s">
        <v>119</v>
      </c>
      <c r="B214" s="122"/>
      <c r="C214" s="123" t="s">
        <v>120</v>
      </c>
      <c r="D214" s="124"/>
      <c r="E214" s="125"/>
      <c r="F214" s="65"/>
      <c r="G214" s="126"/>
      <c r="H214" s="285"/>
    </row>
    <row r="215" spans="1:8" ht="12.75" hidden="1" customHeight="1" x14ac:dyDescent="0.2">
      <c r="A215" s="127"/>
      <c r="B215" s="128" t="s">
        <v>144</v>
      </c>
      <c r="C215" s="129" t="s">
        <v>4</v>
      </c>
      <c r="D215" s="130">
        <v>0</v>
      </c>
      <c r="E215" s="131" t="s">
        <v>5</v>
      </c>
      <c r="F215" s="66">
        <v>0</v>
      </c>
      <c r="G215" s="132">
        <f t="shared" ref="G215:G222" si="17">F215*D215</f>
        <v>0</v>
      </c>
      <c r="H215" s="286"/>
    </row>
    <row r="216" spans="1:8" ht="12.75" hidden="1" customHeight="1" x14ac:dyDescent="0.2">
      <c r="A216" s="133"/>
      <c r="B216" s="134" t="s">
        <v>144</v>
      </c>
      <c r="C216" s="135" t="s">
        <v>4</v>
      </c>
      <c r="D216" s="136">
        <v>0</v>
      </c>
      <c r="E216" s="137" t="s">
        <v>5</v>
      </c>
      <c r="F216" s="67">
        <v>0</v>
      </c>
      <c r="G216" s="138">
        <f t="shared" si="17"/>
        <v>0</v>
      </c>
      <c r="H216" s="286"/>
    </row>
    <row r="217" spans="1:8" ht="12.75" hidden="1" customHeight="1" x14ac:dyDescent="0.2">
      <c r="A217" s="133"/>
      <c r="B217" s="134" t="s">
        <v>144</v>
      </c>
      <c r="C217" s="135" t="s">
        <v>4</v>
      </c>
      <c r="D217" s="136">
        <v>0</v>
      </c>
      <c r="E217" s="137" t="s">
        <v>5</v>
      </c>
      <c r="F217" s="67">
        <v>0</v>
      </c>
      <c r="G217" s="138">
        <f t="shared" si="17"/>
        <v>0</v>
      </c>
      <c r="H217" s="286"/>
    </row>
    <row r="218" spans="1:8" ht="12.75" hidden="1" customHeight="1" x14ac:dyDescent="0.2">
      <c r="A218" s="133"/>
      <c r="B218" s="134" t="s">
        <v>144</v>
      </c>
      <c r="C218" s="135" t="s">
        <v>4</v>
      </c>
      <c r="D218" s="136">
        <v>0</v>
      </c>
      <c r="E218" s="137" t="s">
        <v>5</v>
      </c>
      <c r="F218" s="67">
        <v>0</v>
      </c>
      <c r="G218" s="138">
        <f t="shared" si="17"/>
        <v>0</v>
      </c>
      <c r="H218" s="286"/>
    </row>
    <row r="219" spans="1:8" ht="12.75" hidden="1" customHeight="1" x14ac:dyDescent="0.2">
      <c r="A219" s="133"/>
      <c r="B219" s="134" t="s">
        <v>144</v>
      </c>
      <c r="C219" s="135" t="s">
        <v>4</v>
      </c>
      <c r="D219" s="136">
        <v>0</v>
      </c>
      <c r="E219" s="137" t="s">
        <v>5</v>
      </c>
      <c r="F219" s="67">
        <v>0</v>
      </c>
      <c r="G219" s="138">
        <f t="shared" si="17"/>
        <v>0</v>
      </c>
      <c r="H219" s="286"/>
    </row>
    <row r="220" spans="1:8" ht="12.75" hidden="1" customHeight="1" x14ac:dyDescent="0.2">
      <c r="A220" s="133"/>
      <c r="B220" s="134" t="s">
        <v>144</v>
      </c>
      <c r="C220" s="135" t="s">
        <v>4</v>
      </c>
      <c r="D220" s="136">
        <v>0</v>
      </c>
      <c r="E220" s="137" t="s">
        <v>5</v>
      </c>
      <c r="F220" s="67">
        <v>0</v>
      </c>
      <c r="G220" s="138">
        <f t="shared" si="17"/>
        <v>0</v>
      </c>
      <c r="H220" s="286"/>
    </row>
    <row r="221" spans="1:8" ht="12.75" hidden="1" customHeight="1" x14ac:dyDescent="0.2">
      <c r="A221" s="133"/>
      <c r="B221" s="134" t="s">
        <v>144</v>
      </c>
      <c r="C221" s="135" t="s">
        <v>4</v>
      </c>
      <c r="D221" s="136">
        <v>0</v>
      </c>
      <c r="E221" s="137" t="s">
        <v>5</v>
      </c>
      <c r="F221" s="67">
        <v>0</v>
      </c>
      <c r="G221" s="138">
        <f t="shared" si="17"/>
        <v>0</v>
      </c>
      <c r="H221" s="286"/>
    </row>
    <row r="222" spans="1:8" ht="12.75" hidden="1" customHeight="1" thickBot="1" x14ac:dyDescent="0.25">
      <c r="A222" s="139"/>
      <c r="B222" s="140" t="s">
        <v>144</v>
      </c>
      <c r="C222" s="141" t="s">
        <v>4</v>
      </c>
      <c r="D222" s="142">
        <v>0</v>
      </c>
      <c r="E222" s="143" t="s">
        <v>5</v>
      </c>
      <c r="F222" s="68">
        <v>0</v>
      </c>
      <c r="G222" s="144">
        <f t="shared" si="17"/>
        <v>0</v>
      </c>
      <c r="H222" s="287"/>
    </row>
    <row r="223" spans="1:8" ht="20.100000000000001" hidden="1" customHeight="1" thickTop="1" thickBot="1" x14ac:dyDescent="0.25">
      <c r="A223" s="282" t="s">
        <v>130</v>
      </c>
      <c r="B223" s="283"/>
      <c r="C223" s="284"/>
      <c r="D223" s="145">
        <v>1</v>
      </c>
      <c r="E223" s="146" t="s">
        <v>132</v>
      </c>
      <c r="F223" s="69">
        <f>G223/D223</f>
        <v>0</v>
      </c>
      <c r="G223" s="147">
        <f>SUM(G215:G222)</f>
        <v>0</v>
      </c>
      <c r="H223" s="153"/>
    </row>
    <row r="224" spans="1:8" ht="9.9499999999999993" hidden="1" customHeight="1" thickBot="1" x14ac:dyDescent="0.25">
      <c r="A224" s="157"/>
      <c r="B224" s="157"/>
      <c r="C224" s="157"/>
      <c r="D224" s="158"/>
      <c r="E224" s="158"/>
      <c r="F224" s="23"/>
      <c r="G224" s="159"/>
      <c r="H224" s="160"/>
    </row>
    <row r="225" spans="1:8" ht="30" hidden="1" customHeight="1" thickBot="1" x14ac:dyDescent="0.25">
      <c r="A225" s="288" t="s">
        <v>19</v>
      </c>
      <c r="B225" s="289"/>
      <c r="C225" s="116" t="s">
        <v>4</v>
      </c>
      <c r="D225" s="117" t="s">
        <v>11</v>
      </c>
      <c r="E225" s="118" t="s">
        <v>5</v>
      </c>
      <c r="F225" s="64" t="s">
        <v>6</v>
      </c>
      <c r="G225" s="119" t="s">
        <v>18</v>
      </c>
      <c r="H225" s="118" t="s">
        <v>22</v>
      </c>
    </row>
    <row r="226" spans="1:8" ht="14.25" hidden="1" customHeight="1" thickTop="1" thickBot="1" x14ac:dyDescent="0.25">
      <c r="A226" s="121" t="s">
        <v>121</v>
      </c>
      <c r="B226" s="122"/>
      <c r="C226" s="123" t="s">
        <v>122</v>
      </c>
      <c r="D226" s="124"/>
      <c r="E226" s="125"/>
      <c r="F226" s="65"/>
      <c r="G226" s="126"/>
      <c r="H226" s="285"/>
    </row>
    <row r="227" spans="1:8" ht="12.75" hidden="1" customHeight="1" x14ac:dyDescent="0.2">
      <c r="A227" s="127"/>
      <c r="B227" s="128" t="s">
        <v>144</v>
      </c>
      <c r="C227" s="129" t="s">
        <v>4</v>
      </c>
      <c r="D227" s="130">
        <v>0</v>
      </c>
      <c r="E227" s="131" t="s">
        <v>5</v>
      </c>
      <c r="F227" s="66">
        <v>0</v>
      </c>
      <c r="G227" s="132">
        <f t="shared" ref="G227:G234" si="18">F227*D227</f>
        <v>0</v>
      </c>
      <c r="H227" s="286"/>
    </row>
    <row r="228" spans="1:8" ht="12.75" hidden="1" customHeight="1" x14ac:dyDescent="0.2">
      <c r="A228" s="133"/>
      <c r="B228" s="134" t="s">
        <v>144</v>
      </c>
      <c r="C228" s="135" t="s">
        <v>4</v>
      </c>
      <c r="D228" s="136">
        <v>0</v>
      </c>
      <c r="E228" s="137" t="s">
        <v>5</v>
      </c>
      <c r="F228" s="67">
        <v>0</v>
      </c>
      <c r="G228" s="138">
        <f t="shared" si="18"/>
        <v>0</v>
      </c>
      <c r="H228" s="286"/>
    </row>
    <row r="229" spans="1:8" ht="12.75" hidden="1" customHeight="1" x14ac:dyDescent="0.2">
      <c r="A229" s="133"/>
      <c r="B229" s="134" t="s">
        <v>144</v>
      </c>
      <c r="C229" s="135" t="s">
        <v>4</v>
      </c>
      <c r="D229" s="136">
        <v>0</v>
      </c>
      <c r="E229" s="137" t="s">
        <v>5</v>
      </c>
      <c r="F229" s="67">
        <v>0</v>
      </c>
      <c r="G229" s="138">
        <f t="shared" si="18"/>
        <v>0</v>
      </c>
      <c r="H229" s="286"/>
    </row>
    <row r="230" spans="1:8" ht="12.75" hidden="1" customHeight="1" x14ac:dyDescent="0.2">
      <c r="A230" s="133"/>
      <c r="B230" s="134" t="s">
        <v>144</v>
      </c>
      <c r="C230" s="135" t="s">
        <v>4</v>
      </c>
      <c r="D230" s="136">
        <v>0</v>
      </c>
      <c r="E230" s="137" t="s">
        <v>5</v>
      </c>
      <c r="F230" s="67">
        <v>0</v>
      </c>
      <c r="G230" s="138">
        <f t="shared" si="18"/>
        <v>0</v>
      </c>
      <c r="H230" s="286"/>
    </row>
    <row r="231" spans="1:8" ht="12.75" hidden="1" customHeight="1" x14ac:dyDescent="0.2">
      <c r="A231" s="133"/>
      <c r="B231" s="134" t="s">
        <v>144</v>
      </c>
      <c r="C231" s="135" t="s">
        <v>4</v>
      </c>
      <c r="D231" s="136">
        <v>0</v>
      </c>
      <c r="E231" s="137" t="s">
        <v>5</v>
      </c>
      <c r="F231" s="67">
        <v>0</v>
      </c>
      <c r="G231" s="138">
        <f t="shared" si="18"/>
        <v>0</v>
      </c>
      <c r="H231" s="286"/>
    </row>
    <row r="232" spans="1:8" ht="12.75" hidden="1" customHeight="1" x14ac:dyDescent="0.2">
      <c r="A232" s="133"/>
      <c r="B232" s="134" t="s">
        <v>144</v>
      </c>
      <c r="C232" s="135" t="s">
        <v>4</v>
      </c>
      <c r="D232" s="136">
        <v>0</v>
      </c>
      <c r="E232" s="137" t="s">
        <v>5</v>
      </c>
      <c r="F232" s="67">
        <v>0</v>
      </c>
      <c r="G232" s="138">
        <f t="shared" si="18"/>
        <v>0</v>
      </c>
      <c r="H232" s="286"/>
    </row>
    <row r="233" spans="1:8" ht="12.75" hidden="1" customHeight="1" x14ac:dyDescent="0.2">
      <c r="A233" s="133"/>
      <c r="B233" s="134" t="s">
        <v>144</v>
      </c>
      <c r="C233" s="135" t="s">
        <v>4</v>
      </c>
      <c r="D233" s="136">
        <v>0</v>
      </c>
      <c r="E233" s="137" t="s">
        <v>5</v>
      </c>
      <c r="F233" s="67">
        <v>0</v>
      </c>
      <c r="G233" s="138">
        <f t="shared" si="18"/>
        <v>0</v>
      </c>
      <c r="H233" s="286"/>
    </row>
    <row r="234" spans="1:8" ht="12.75" hidden="1" customHeight="1" thickBot="1" x14ac:dyDescent="0.25">
      <c r="A234" s="139"/>
      <c r="B234" s="140" t="s">
        <v>144</v>
      </c>
      <c r="C234" s="141" t="s">
        <v>4</v>
      </c>
      <c r="D234" s="142">
        <v>0</v>
      </c>
      <c r="E234" s="143" t="s">
        <v>5</v>
      </c>
      <c r="F234" s="68">
        <v>0</v>
      </c>
      <c r="G234" s="144">
        <f t="shared" si="18"/>
        <v>0</v>
      </c>
      <c r="H234" s="287"/>
    </row>
    <row r="235" spans="1:8" ht="20.100000000000001" hidden="1" customHeight="1" thickTop="1" thickBot="1" x14ac:dyDescent="0.25">
      <c r="A235" s="282" t="s">
        <v>129</v>
      </c>
      <c r="B235" s="283"/>
      <c r="C235" s="284"/>
      <c r="D235" s="145">
        <v>1</v>
      </c>
      <c r="E235" s="146" t="s">
        <v>132</v>
      </c>
      <c r="F235" s="69">
        <f>G235/D235</f>
        <v>0</v>
      </c>
      <c r="G235" s="147">
        <f>SUM(G227:G234)</f>
        <v>0</v>
      </c>
      <c r="H235" s="153"/>
    </row>
    <row r="236" spans="1:8" ht="30" hidden="1" customHeight="1" thickBot="1" x14ac:dyDescent="0.25">
      <c r="A236" s="157"/>
      <c r="B236" s="157"/>
      <c r="C236" s="157"/>
      <c r="D236" s="158"/>
      <c r="E236" s="158"/>
      <c r="F236" s="23"/>
      <c r="G236" s="159"/>
      <c r="H236" s="160"/>
    </row>
    <row r="237" spans="1:8" ht="30" hidden="1" customHeight="1" thickBot="1" x14ac:dyDescent="0.25">
      <c r="A237" s="288" t="s">
        <v>19</v>
      </c>
      <c r="B237" s="289"/>
      <c r="C237" s="116" t="s">
        <v>4</v>
      </c>
      <c r="D237" s="117" t="s">
        <v>11</v>
      </c>
      <c r="E237" s="118" t="s">
        <v>5</v>
      </c>
      <c r="F237" s="64" t="s">
        <v>6</v>
      </c>
      <c r="G237" s="119" t="s">
        <v>18</v>
      </c>
      <c r="H237" s="118" t="s">
        <v>22</v>
      </c>
    </row>
    <row r="238" spans="1:8" ht="14.25" hidden="1" customHeight="1" thickTop="1" thickBot="1" x14ac:dyDescent="0.25">
      <c r="A238" s="121" t="s">
        <v>123</v>
      </c>
      <c r="B238" s="122"/>
      <c r="C238" s="123" t="s">
        <v>124</v>
      </c>
      <c r="D238" s="124"/>
      <c r="E238" s="125"/>
      <c r="F238" s="65"/>
      <c r="G238" s="126"/>
      <c r="H238" s="285"/>
    </row>
    <row r="239" spans="1:8" ht="12.75" hidden="1" customHeight="1" x14ac:dyDescent="0.2">
      <c r="A239" s="127"/>
      <c r="B239" s="128" t="s">
        <v>144</v>
      </c>
      <c r="C239" s="129" t="s">
        <v>4</v>
      </c>
      <c r="D239" s="130">
        <v>0</v>
      </c>
      <c r="E239" s="131" t="s">
        <v>5</v>
      </c>
      <c r="F239" s="66">
        <v>0</v>
      </c>
      <c r="G239" s="132">
        <f t="shared" ref="G239:G246" si="19">F239*D239</f>
        <v>0</v>
      </c>
      <c r="H239" s="286"/>
    </row>
    <row r="240" spans="1:8" ht="12.75" hidden="1" customHeight="1" x14ac:dyDescent="0.2">
      <c r="A240" s="133"/>
      <c r="B240" s="134" t="s">
        <v>144</v>
      </c>
      <c r="C240" s="135" t="s">
        <v>4</v>
      </c>
      <c r="D240" s="136">
        <v>0</v>
      </c>
      <c r="E240" s="137" t="s">
        <v>5</v>
      </c>
      <c r="F240" s="67">
        <v>0</v>
      </c>
      <c r="G240" s="138">
        <f t="shared" si="19"/>
        <v>0</v>
      </c>
      <c r="H240" s="286"/>
    </row>
    <row r="241" spans="1:8" ht="12.75" hidden="1" customHeight="1" x14ac:dyDescent="0.2">
      <c r="A241" s="133"/>
      <c r="B241" s="134" t="s">
        <v>144</v>
      </c>
      <c r="C241" s="135" t="s">
        <v>4</v>
      </c>
      <c r="D241" s="136">
        <v>0</v>
      </c>
      <c r="E241" s="137" t="s">
        <v>5</v>
      </c>
      <c r="F241" s="67">
        <v>0</v>
      </c>
      <c r="G241" s="138">
        <f t="shared" si="19"/>
        <v>0</v>
      </c>
      <c r="H241" s="286"/>
    </row>
    <row r="242" spans="1:8" ht="12.75" hidden="1" customHeight="1" x14ac:dyDescent="0.2">
      <c r="A242" s="133"/>
      <c r="B242" s="134" t="s">
        <v>144</v>
      </c>
      <c r="C242" s="135" t="s">
        <v>4</v>
      </c>
      <c r="D242" s="136">
        <v>0</v>
      </c>
      <c r="E242" s="137" t="s">
        <v>5</v>
      </c>
      <c r="F242" s="67">
        <v>0</v>
      </c>
      <c r="G242" s="138">
        <f t="shared" si="19"/>
        <v>0</v>
      </c>
      <c r="H242" s="286"/>
    </row>
    <row r="243" spans="1:8" ht="12.75" hidden="1" customHeight="1" x14ac:dyDescent="0.2">
      <c r="A243" s="133"/>
      <c r="B243" s="134" t="s">
        <v>144</v>
      </c>
      <c r="C243" s="135" t="s">
        <v>4</v>
      </c>
      <c r="D243" s="136">
        <v>0</v>
      </c>
      <c r="E243" s="137" t="s">
        <v>5</v>
      </c>
      <c r="F243" s="67">
        <v>0</v>
      </c>
      <c r="G243" s="138">
        <f t="shared" si="19"/>
        <v>0</v>
      </c>
      <c r="H243" s="286"/>
    </row>
    <row r="244" spans="1:8" ht="12.75" hidden="1" customHeight="1" x14ac:dyDescent="0.2">
      <c r="A244" s="133"/>
      <c r="B244" s="134" t="s">
        <v>144</v>
      </c>
      <c r="C244" s="135" t="s">
        <v>4</v>
      </c>
      <c r="D244" s="136">
        <v>0</v>
      </c>
      <c r="E244" s="137" t="s">
        <v>5</v>
      </c>
      <c r="F244" s="67">
        <v>0</v>
      </c>
      <c r="G244" s="138">
        <f t="shared" si="19"/>
        <v>0</v>
      </c>
      <c r="H244" s="286"/>
    </row>
    <row r="245" spans="1:8" ht="12.75" hidden="1" customHeight="1" x14ac:dyDescent="0.2">
      <c r="A245" s="133"/>
      <c r="B245" s="134" t="s">
        <v>144</v>
      </c>
      <c r="C245" s="135" t="s">
        <v>4</v>
      </c>
      <c r="D245" s="136">
        <v>0</v>
      </c>
      <c r="E245" s="137" t="s">
        <v>5</v>
      </c>
      <c r="F245" s="67">
        <v>0</v>
      </c>
      <c r="G245" s="138">
        <f t="shared" si="19"/>
        <v>0</v>
      </c>
      <c r="H245" s="286"/>
    </row>
    <row r="246" spans="1:8" ht="12.75" hidden="1" customHeight="1" thickBot="1" x14ac:dyDescent="0.25">
      <c r="A246" s="139"/>
      <c r="B246" s="140" t="s">
        <v>144</v>
      </c>
      <c r="C246" s="141" t="s">
        <v>4</v>
      </c>
      <c r="D246" s="142">
        <v>0</v>
      </c>
      <c r="E246" s="143" t="s">
        <v>5</v>
      </c>
      <c r="F246" s="68">
        <v>0</v>
      </c>
      <c r="G246" s="144">
        <f t="shared" si="19"/>
        <v>0</v>
      </c>
      <c r="H246" s="287"/>
    </row>
    <row r="247" spans="1:8" ht="20.100000000000001" hidden="1" customHeight="1" thickTop="1" thickBot="1" x14ac:dyDescent="0.25">
      <c r="A247" s="282" t="s">
        <v>128</v>
      </c>
      <c r="B247" s="283"/>
      <c r="C247" s="284"/>
      <c r="D247" s="145">
        <v>1</v>
      </c>
      <c r="E247" s="146" t="s">
        <v>132</v>
      </c>
      <c r="F247" s="69">
        <f>G247/D247</f>
        <v>0</v>
      </c>
      <c r="G247" s="147">
        <f>SUM(G239:G246)</f>
        <v>0</v>
      </c>
      <c r="H247" s="153"/>
    </row>
    <row r="248" spans="1:8" ht="9.9499999999999993" hidden="1" customHeight="1" thickBot="1" x14ac:dyDescent="0.25">
      <c r="A248" s="157"/>
      <c r="B248" s="157"/>
      <c r="C248" s="157"/>
      <c r="D248" s="158"/>
      <c r="E248" s="158"/>
      <c r="F248" s="23"/>
      <c r="G248" s="159"/>
      <c r="H248" s="160"/>
    </row>
    <row r="249" spans="1:8" ht="30" hidden="1" customHeight="1" thickBot="1" x14ac:dyDescent="0.25">
      <c r="A249" s="288" t="s">
        <v>19</v>
      </c>
      <c r="B249" s="289"/>
      <c r="C249" s="116" t="s">
        <v>4</v>
      </c>
      <c r="D249" s="117" t="s">
        <v>11</v>
      </c>
      <c r="E249" s="118" t="s">
        <v>5</v>
      </c>
      <c r="F249" s="64" t="s">
        <v>6</v>
      </c>
      <c r="G249" s="119" t="s">
        <v>18</v>
      </c>
      <c r="H249" s="118" t="s">
        <v>22</v>
      </c>
    </row>
    <row r="250" spans="1:8" ht="14.25" hidden="1" thickTop="1" thickBot="1" x14ac:dyDescent="0.25">
      <c r="A250" s="121" t="s">
        <v>125</v>
      </c>
      <c r="B250" s="122"/>
      <c r="C250" s="123" t="s">
        <v>126</v>
      </c>
      <c r="D250" s="124"/>
      <c r="E250" s="125"/>
      <c r="F250" s="65"/>
      <c r="G250" s="126"/>
      <c r="H250" s="285"/>
    </row>
    <row r="251" spans="1:8" s="102" customFormat="1" ht="12.75" hidden="1" customHeight="1" x14ac:dyDescent="0.2">
      <c r="A251" s="127"/>
      <c r="B251" s="128" t="s">
        <v>144</v>
      </c>
      <c r="C251" s="129" t="s">
        <v>4</v>
      </c>
      <c r="D251" s="130">
        <v>0</v>
      </c>
      <c r="E251" s="131" t="s">
        <v>5</v>
      </c>
      <c r="F251" s="66">
        <v>0</v>
      </c>
      <c r="G251" s="132">
        <f t="shared" ref="G251:G258" si="20">F251*D251</f>
        <v>0</v>
      </c>
      <c r="H251" s="286"/>
    </row>
    <row r="252" spans="1:8" s="102" customFormat="1" ht="12.75" hidden="1" customHeight="1" x14ac:dyDescent="0.2">
      <c r="A252" s="133"/>
      <c r="B252" s="134" t="s">
        <v>144</v>
      </c>
      <c r="C252" s="135" t="s">
        <v>4</v>
      </c>
      <c r="D252" s="136">
        <v>0</v>
      </c>
      <c r="E252" s="137" t="s">
        <v>5</v>
      </c>
      <c r="F252" s="67">
        <v>0</v>
      </c>
      <c r="G252" s="138">
        <f t="shared" si="20"/>
        <v>0</v>
      </c>
      <c r="H252" s="286"/>
    </row>
    <row r="253" spans="1:8" s="102" customFormat="1" ht="12.75" hidden="1" customHeight="1" x14ac:dyDescent="0.2">
      <c r="A253" s="133"/>
      <c r="B253" s="134" t="s">
        <v>144</v>
      </c>
      <c r="C253" s="135" t="s">
        <v>4</v>
      </c>
      <c r="D253" s="136">
        <v>0</v>
      </c>
      <c r="E253" s="137" t="s">
        <v>5</v>
      </c>
      <c r="F253" s="67">
        <v>0</v>
      </c>
      <c r="G253" s="138">
        <f t="shared" si="20"/>
        <v>0</v>
      </c>
      <c r="H253" s="286"/>
    </row>
    <row r="254" spans="1:8" s="102" customFormat="1" ht="12.75" hidden="1" customHeight="1" x14ac:dyDescent="0.2">
      <c r="A254" s="133"/>
      <c r="B254" s="134" t="s">
        <v>144</v>
      </c>
      <c r="C254" s="135" t="s">
        <v>4</v>
      </c>
      <c r="D254" s="136">
        <v>0</v>
      </c>
      <c r="E254" s="137" t="s">
        <v>5</v>
      </c>
      <c r="F254" s="67">
        <v>0</v>
      </c>
      <c r="G254" s="138">
        <f t="shared" si="20"/>
        <v>0</v>
      </c>
      <c r="H254" s="286"/>
    </row>
    <row r="255" spans="1:8" s="102" customFormat="1" ht="12.75" hidden="1" customHeight="1" x14ac:dyDescent="0.2">
      <c r="A255" s="133"/>
      <c r="B255" s="134" t="s">
        <v>144</v>
      </c>
      <c r="C255" s="135" t="s">
        <v>4</v>
      </c>
      <c r="D255" s="136">
        <v>0</v>
      </c>
      <c r="E255" s="137" t="s">
        <v>5</v>
      </c>
      <c r="F255" s="67">
        <v>0</v>
      </c>
      <c r="G255" s="138">
        <f t="shared" si="20"/>
        <v>0</v>
      </c>
      <c r="H255" s="286"/>
    </row>
    <row r="256" spans="1:8" s="102" customFormat="1" ht="12.75" hidden="1" customHeight="1" x14ac:dyDescent="0.2">
      <c r="A256" s="133"/>
      <c r="B256" s="134" t="s">
        <v>144</v>
      </c>
      <c r="C256" s="135" t="s">
        <v>4</v>
      </c>
      <c r="D256" s="136">
        <v>0</v>
      </c>
      <c r="E256" s="137" t="s">
        <v>5</v>
      </c>
      <c r="F256" s="67">
        <v>0</v>
      </c>
      <c r="G256" s="138">
        <f t="shared" si="20"/>
        <v>0</v>
      </c>
      <c r="H256" s="286"/>
    </row>
    <row r="257" spans="1:8" s="102" customFormat="1" ht="12.75" hidden="1" customHeight="1" x14ac:dyDescent="0.2">
      <c r="A257" s="133"/>
      <c r="B257" s="134" t="s">
        <v>144</v>
      </c>
      <c r="C257" s="135" t="s">
        <v>4</v>
      </c>
      <c r="D257" s="136">
        <v>0</v>
      </c>
      <c r="E257" s="137" t="s">
        <v>5</v>
      </c>
      <c r="F257" s="67">
        <v>0</v>
      </c>
      <c r="G257" s="138">
        <f t="shared" si="20"/>
        <v>0</v>
      </c>
      <c r="H257" s="286"/>
    </row>
    <row r="258" spans="1:8" s="102" customFormat="1" ht="12.75" hidden="1" customHeight="1" thickBot="1" x14ac:dyDescent="0.25">
      <c r="A258" s="139"/>
      <c r="B258" s="140" t="s">
        <v>144</v>
      </c>
      <c r="C258" s="141" t="s">
        <v>4</v>
      </c>
      <c r="D258" s="142">
        <v>0</v>
      </c>
      <c r="E258" s="143" t="s">
        <v>5</v>
      </c>
      <c r="F258" s="68">
        <v>0</v>
      </c>
      <c r="G258" s="144">
        <f t="shared" si="20"/>
        <v>0</v>
      </c>
      <c r="H258" s="287"/>
    </row>
    <row r="259" spans="1:8" ht="20.100000000000001" hidden="1" customHeight="1" thickTop="1" thickBot="1" x14ac:dyDescent="0.25">
      <c r="A259" s="282" t="s">
        <v>127</v>
      </c>
      <c r="B259" s="283"/>
      <c r="C259" s="284"/>
      <c r="D259" s="145">
        <v>1</v>
      </c>
      <c r="E259" s="146" t="s">
        <v>132</v>
      </c>
      <c r="F259" s="69">
        <f>G259/D259</f>
        <v>0</v>
      </c>
      <c r="G259" s="147">
        <f>SUM(G251:G258)</f>
        <v>0</v>
      </c>
      <c r="H259" s="153"/>
    </row>
    <row r="260" spans="1:8" ht="30" customHeight="1" thickBot="1" x14ac:dyDescent="0.25"/>
    <row r="261" spans="1:8" ht="30" customHeight="1" thickTop="1" thickBot="1" x14ac:dyDescent="0.25">
      <c r="A261" s="290" t="s">
        <v>19</v>
      </c>
      <c r="B261" s="291"/>
      <c r="C261" s="161" t="s">
        <v>4</v>
      </c>
      <c r="D261" s="162" t="s">
        <v>11</v>
      </c>
      <c r="E261" s="163" t="s">
        <v>5</v>
      </c>
      <c r="F261" s="74" t="s">
        <v>6</v>
      </c>
      <c r="G261" s="164" t="s">
        <v>18</v>
      </c>
      <c r="H261" s="165" t="s">
        <v>22</v>
      </c>
    </row>
    <row r="262" spans="1:8" ht="20.100000000000001" customHeight="1" thickTop="1" thickBot="1" x14ac:dyDescent="0.25">
      <c r="A262" s="166"/>
      <c r="B262" s="167"/>
      <c r="C262" s="167"/>
      <c r="D262" s="167"/>
      <c r="E262" s="167"/>
      <c r="F262" s="168"/>
      <c r="G262" s="169"/>
      <c r="H262" s="292"/>
    </row>
    <row r="263" spans="1:8" ht="20.100000000000001" customHeight="1" thickBot="1" x14ac:dyDescent="0.3">
      <c r="A263" s="92" t="s">
        <v>131</v>
      </c>
      <c r="B263" s="93"/>
      <c r="C263" s="94" t="str">
        <f>C6</f>
        <v>Remove existting pit toilets</v>
      </c>
      <c r="D263" s="170">
        <v>1</v>
      </c>
      <c r="E263" s="171" t="s">
        <v>137</v>
      </c>
      <c r="F263" s="96">
        <f>G263/D263</f>
        <v>5437.5</v>
      </c>
      <c r="G263" s="95">
        <f>G19+G31+G43+G55+G67+G79+G91+G103+G115+G127+G139+G151+G163+G175+G187+G199+G211+G223+G235+G247+G259</f>
        <v>5437.5</v>
      </c>
      <c r="H263" s="293"/>
    </row>
    <row r="264" spans="1:8" ht="13.5" thickTop="1" x14ac:dyDescent="0.2"/>
  </sheetData>
  <sheetProtection algorithmName="SHA-512" hashValue="RaoRz1EKtZBPyMZEbBWdqequ7hfGZB+CkeUfGWKGbSrNG6+Rd3NNuLJnRJ6PjojKs1KSh9jdIY8yPmTA/HsXXw==" saltValue="WeWrWM2NEVgnzrKViJTsaQ==" spinCount="100000" sheet="1" formatCells="0" formatRows="0" selectLockedCells="1"/>
  <mergeCells count="65">
    <mergeCell ref="A261:B261"/>
    <mergeCell ref="H262:H263"/>
    <mergeCell ref="A67:C67"/>
    <mergeCell ref="A249:B249"/>
    <mergeCell ref="A259:C259"/>
    <mergeCell ref="H250:H258"/>
    <mergeCell ref="A115:C115"/>
    <mergeCell ref="A69:B69"/>
    <mergeCell ref="H70:H78"/>
    <mergeCell ref="A79:C79"/>
    <mergeCell ref="A81:B81"/>
    <mergeCell ref="H82:H90"/>
    <mergeCell ref="A91:C91"/>
    <mergeCell ref="A93:B93"/>
    <mergeCell ref="H94:H102"/>
    <mergeCell ref="A103:C103"/>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05:B105"/>
    <mergeCell ref="H106:H114"/>
    <mergeCell ref="A163:C163"/>
    <mergeCell ref="A117:B117"/>
    <mergeCell ref="H118:H126"/>
    <mergeCell ref="A127:C127"/>
    <mergeCell ref="A129:B129"/>
    <mergeCell ref="H130:H138"/>
    <mergeCell ref="A139:C139"/>
    <mergeCell ref="A141:B141"/>
    <mergeCell ref="H142:H150"/>
    <mergeCell ref="A151:C151"/>
    <mergeCell ref="A153:B153"/>
    <mergeCell ref="H154:H162"/>
    <mergeCell ref="A223:C223"/>
    <mergeCell ref="H226:H234"/>
    <mergeCell ref="A201:B201"/>
    <mergeCell ref="A165:B165"/>
    <mergeCell ref="H166:H174"/>
    <mergeCell ref="A175:C175"/>
    <mergeCell ref="H178:H186"/>
    <mergeCell ref="A187:C187"/>
    <mergeCell ref="H190:H198"/>
    <mergeCell ref="A189:B189"/>
    <mergeCell ref="A177:B177"/>
    <mergeCell ref="A213:B213"/>
    <mergeCell ref="A199:C199"/>
    <mergeCell ref="H202:H210"/>
    <mergeCell ref="A211:C211"/>
    <mergeCell ref="H214:H222"/>
    <mergeCell ref="A235:C235"/>
    <mergeCell ref="H238:H246"/>
    <mergeCell ref="A247:C247"/>
    <mergeCell ref="A237:B237"/>
    <mergeCell ref="A225:B225"/>
  </mergeCells>
  <phoneticPr fontId="6" type="noConversion"/>
  <pageMargins left="0.5" right="0.5" top="1.6" bottom="0.48" header="0.6"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4"/>
  <sheetViews>
    <sheetView view="pageBreakPreview" zoomScaleNormal="70" zoomScaleSheetLayoutView="100" workbookViewId="0">
      <selection activeCell="A5" sqref="A5"/>
    </sheetView>
  </sheetViews>
  <sheetFormatPr defaultRowHeight="12.75" x14ac:dyDescent="0.2"/>
  <cols>
    <col min="1" max="1" width="4.7109375" style="32" customWidth="1"/>
    <col min="2" max="2" width="10.7109375" style="32" customWidth="1"/>
    <col min="3" max="3" width="44.7109375" style="32" customWidth="1"/>
    <col min="4" max="4" width="12.7109375" style="32" customWidth="1"/>
    <col min="5" max="5" width="7.7109375" style="32" customWidth="1"/>
    <col min="6" max="6" width="12.7109375" style="41" customWidth="1"/>
    <col min="7" max="7" width="15.7109375" style="32" customWidth="1"/>
    <col min="8" max="8" width="20.28515625" style="32" customWidth="1"/>
    <col min="9" max="16384" width="9.140625" style="32"/>
  </cols>
  <sheetData>
    <row r="1" spans="1:8" x14ac:dyDescent="0.2">
      <c r="A1" s="31" t="s">
        <v>16</v>
      </c>
      <c r="C1" s="88" t="str">
        <f>'Basis of Estimate'!$D$4</f>
        <v>Oso Comida Trailhead Improvements</v>
      </c>
      <c r="G1" s="34" t="s">
        <v>148</v>
      </c>
      <c r="H1" s="97" t="str">
        <f>'Basis of Estimate'!D9</f>
        <v>YtB</v>
      </c>
    </row>
    <row r="2" spans="1:8" x14ac:dyDescent="0.2">
      <c r="A2" s="31" t="s">
        <v>15</v>
      </c>
      <c r="C2" s="88" t="str">
        <f>'Basis of Estimate'!$D$5</f>
        <v>Bear Arbor NRA</v>
      </c>
      <c r="G2" s="34" t="s">
        <v>149</v>
      </c>
      <c r="H2" s="98">
        <f>'Basis of Estimate'!D8</f>
        <v>40528</v>
      </c>
    </row>
    <row r="3" spans="1:8" x14ac:dyDescent="0.2">
      <c r="A3" s="31" t="s">
        <v>147</v>
      </c>
      <c r="C3" s="88" t="str">
        <f>'Basis of Estimate'!$D$6</f>
        <v>BEAR</v>
      </c>
      <c r="G3" s="34" t="s">
        <v>150</v>
      </c>
      <c r="H3" s="114" t="s">
        <v>244</v>
      </c>
    </row>
    <row r="4" spans="1:8" x14ac:dyDescent="0.2">
      <c r="A4" s="31" t="s">
        <v>146</v>
      </c>
      <c r="C4" s="88" t="str">
        <f>'Basis of Estimate'!D7</f>
        <v>XXXXXX</v>
      </c>
      <c r="G4" s="34" t="s">
        <v>149</v>
      </c>
      <c r="H4" s="115">
        <v>40529</v>
      </c>
    </row>
    <row r="5" spans="1:8" ht="8.1" customHeight="1" x14ac:dyDescent="0.2">
      <c r="A5" s="35"/>
      <c r="B5" s="35"/>
      <c r="G5" s="34"/>
      <c r="H5" s="36"/>
    </row>
    <row r="6" spans="1:8" x14ac:dyDescent="0.2">
      <c r="A6" s="37" t="s">
        <v>23</v>
      </c>
      <c r="C6" s="38" t="str">
        <f>'Project Cost Summary'!B11</f>
        <v>Construct new 4-stall vault toilet facility</v>
      </c>
      <c r="G6" s="39" t="s">
        <v>21</v>
      </c>
      <c r="H6" s="40">
        <f>G263</f>
        <v>63144.68</v>
      </c>
    </row>
    <row r="7" spans="1:8" ht="5.0999999999999996" customHeight="1" x14ac:dyDescent="0.2">
      <c r="A7" s="37"/>
      <c r="C7" s="38"/>
      <c r="G7" s="39"/>
      <c r="H7" s="40"/>
    </row>
    <row r="8" spans="1:8" ht="5.0999999999999996" customHeight="1" thickBot="1" x14ac:dyDescent="0.25">
      <c r="A8" s="37"/>
      <c r="F8" s="33"/>
    </row>
    <row r="9" spans="1:8" s="120" customFormat="1" ht="30" customHeight="1" thickBot="1" x14ac:dyDescent="0.25">
      <c r="A9" s="288" t="s">
        <v>19</v>
      </c>
      <c r="B9" s="289"/>
      <c r="C9" s="116" t="s">
        <v>4</v>
      </c>
      <c r="D9" s="117" t="s">
        <v>11</v>
      </c>
      <c r="E9" s="118" t="s">
        <v>5</v>
      </c>
      <c r="F9" s="64" t="s">
        <v>6</v>
      </c>
      <c r="G9" s="119" t="s">
        <v>18</v>
      </c>
      <c r="H9" s="118" t="s">
        <v>22</v>
      </c>
    </row>
    <row r="10" spans="1:8" ht="14.25" thickTop="1" thickBot="1" x14ac:dyDescent="0.25">
      <c r="A10" s="121" t="s">
        <v>69</v>
      </c>
      <c r="B10" s="122"/>
      <c r="C10" s="123" t="s">
        <v>70</v>
      </c>
      <c r="D10" s="124"/>
      <c r="E10" s="125"/>
      <c r="F10" s="65"/>
      <c r="G10" s="126"/>
      <c r="H10" s="285"/>
    </row>
    <row r="11" spans="1:8" s="102" customFormat="1" ht="12.75" customHeight="1" x14ac:dyDescent="0.2">
      <c r="A11" s="127"/>
      <c r="B11" s="128" t="s">
        <v>195</v>
      </c>
      <c r="C11" s="129" t="s">
        <v>196</v>
      </c>
      <c r="D11" s="130">
        <v>25</v>
      </c>
      <c r="E11" s="131" t="s">
        <v>197</v>
      </c>
      <c r="F11" s="66">
        <f>16.45*1.5</f>
        <v>24.674999999999997</v>
      </c>
      <c r="G11" s="132">
        <f t="shared" ref="G11:G18" si="0">F11*D11</f>
        <v>616.87499999999989</v>
      </c>
      <c r="H11" s="286"/>
    </row>
    <row r="12" spans="1:8" s="102" customFormat="1" ht="12.75" customHeight="1" x14ac:dyDescent="0.2">
      <c r="A12" s="133"/>
      <c r="B12" s="134" t="s">
        <v>198</v>
      </c>
      <c r="C12" s="135" t="s">
        <v>199</v>
      </c>
      <c r="D12" s="136">
        <v>200</v>
      </c>
      <c r="E12" s="137" t="s">
        <v>200</v>
      </c>
      <c r="F12" s="67">
        <v>0.5</v>
      </c>
      <c r="G12" s="138">
        <f t="shared" si="0"/>
        <v>100</v>
      </c>
      <c r="H12" s="286"/>
    </row>
    <row r="13" spans="1:8" s="102" customFormat="1" ht="12.75" hidden="1" customHeight="1" x14ac:dyDescent="0.2">
      <c r="A13" s="133"/>
      <c r="B13" s="134" t="s">
        <v>144</v>
      </c>
      <c r="C13" s="135" t="s">
        <v>4</v>
      </c>
      <c r="D13" s="136">
        <v>0</v>
      </c>
      <c r="E13" s="137" t="s">
        <v>5</v>
      </c>
      <c r="F13" s="67">
        <v>0</v>
      </c>
      <c r="G13" s="138">
        <f t="shared" si="0"/>
        <v>0</v>
      </c>
      <c r="H13" s="286"/>
    </row>
    <row r="14" spans="1:8" s="102" customFormat="1" ht="12.75" hidden="1" customHeight="1" x14ac:dyDescent="0.2">
      <c r="A14" s="133"/>
      <c r="B14" s="134" t="s">
        <v>144</v>
      </c>
      <c r="C14" s="135" t="s">
        <v>4</v>
      </c>
      <c r="D14" s="136">
        <v>0</v>
      </c>
      <c r="E14" s="137" t="s">
        <v>5</v>
      </c>
      <c r="F14" s="67">
        <v>0</v>
      </c>
      <c r="G14" s="138">
        <f t="shared" si="0"/>
        <v>0</v>
      </c>
      <c r="H14" s="286"/>
    </row>
    <row r="15" spans="1:8" s="102" customFormat="1" ht="12.75" hidden="1" customHeight="1" x14ac:dyDescent="0.2">
      <c r="A15" s="133"/>
      <c r="B15" s="134" t="s">
        <v>144</v>
      </c>
      <c r="C15" s="135" t="s">
        <v>4</v>
      </c>
      <c r="D15" s="136">
        <v>0</v>
      </c>
      <c r="E15" s="137" t="s">
        <v>5</v>
      </c>
      <c r="F15" s="67">
        <v>0</v>
      </c>
      <c r="G15" s="138">
        <f t="shared" si="0"/>
        <v>0</v>
      </c>
      <c r="H15" s="286"/>
    </row>
    <row r="16" spans="1:8" s="102" customFormat="1" ht="12.75" hidden="1" customHeight="1" x14ac:dyDescent="0.2">
      <c r="A16" s="133"/>
      <c r="B16" s="134" t="s">
        <v>144</v>
      </c>
      <c r="C16" s="135" t="s">
        <v>4</v>
      </c>
      <c r="D16" s="136">
        <v>0</v>
      </c>
      <c r="E16" s="137" t="s">
        <v>5</v>
      </c>
      <c r="F16" s="67">
        <v>0</v>
      </c>
      <c r="G16" s="138">
        <f t="shared" si="0"/>
        <v>0</v>
      </c>
      <c r="H16" s="286"/>
    </row>
    <row r="17" spans="1:8" s="102" customFormat="1" ht="12.75" hidden="1" customHeight="1" x14ac:dyDescent="0.2">
      <c r="A17" s="133"/>
      <c r="B17" s="134" t="s">
        <v>144</v>
      </c>
      <c r="C17" s="135" t="s">
        <v>4</v>
      </c>
      <c r="D17" s="136">
        <v>0</v>
      </c>
      <c r="E17" s="137" t="s">
        <v>5</v>
      </c>
      <c r="F17" s="67">
        <v>0</v>
      </c>
      <c r="G17" s="138">
        <f t="shared" si="0"/>
        <v>0</v>
      </c>
      <c r="H17" s="286"/>
    </row>
    <row r="18" spans="1:8" s="102" customFormat="1" ht="12.75" customHeight="1" thickBot="1" x14ac:dyDescent="0.25">
      <c r="A18" s="139"/>
      <c r="B18" s="140"/>
      <c r="C18" s="141"/>
      <c r="D18" s="142">
        <v>0</v>
      </c>
      <c r="E18" s="143" t="s">
        <v>5</v>
      </c>
      <c r="F18" s="68">
        <v>0</v>
      </c>
      <c r="G18" s="144">
        <f t="shared" si="0"/>
        <v>0</v>
      </c>
      <c r="H18" s="287"/>
    </row>
    <row r="19" spans="1:8" ht="20.100000000000001" customHeight="1" thickTop="1" thickBot="1" x14ac:dyDescent="0.25">
      <c r="A19" s="282" t="s">
        <v>83</v>
      </c>
      <c r="B19" s="283"/>
      <c r="C19" s="284"/>
      <c r="D19" s="145">
        <v>1</v>
      </c>
      <c r="E19" s="146" t="s">
        <v>132</v>
      </c>
      <c r="F19" s="69">
        <f>G19/D19</f>
        <v>716.87499999999989</v>
      </c>
      <c r="G19" s="147">
        <f>SUM(G11:G18)</f>
        <v>716.87499999999989</v>
      </c>
      <c r="H19" s="148"/>
    </row>
    <row r="20" spans="1:8" ht="30" customHeight="1" thickBot="1" x14ac:dyDescent="0.25">
      <c r="A20" s="149" t="s">
        <v>17</v>
      </c>
      <c r="B20" s="149"/>
      <c r="C20" s="150"/>
      <c r="D20" s="151"/>
      <c r="E20" s="151"/>
      <c r="F20" s="14"/>
      <c r="G20" s="152"/>
    </row>
    <row r="21" spans="1:8" ht="30" customHeight="1" thickBot="1" x14ac:dyDescent="0.25">
      <c r="A21" s="288" t="s">
        <v>19</v>
      </c>
      <c r="B21" s="289"/>
      <c r="C21" s="255" t="s">
        <v>4</v>
      </c>
      <c r="D21" s="117" t="s">
        <v>11</v>
      </c>
      <c r="E21" s="118" t="s">
        <v>5</v>
      </c>
      <c r="F21" s="64" t="s">
        <v>6</v>
      </c>
      <c r="G21" s="119" t="s">
        <v>18</v>
      </c>
      <c r="H21" s="118" t="s">
        <v>22</v>
      </c>
    </row>
    <row r="22" spans="1:8" ht="14.25" thickTop="1" thickBot="1" x14ac:dyDescent="0.25">
      <c r="A22" s="121" t="s">
        <v>71</v>
      </c>
      <c r="B22" s="122"/>
      <c r="C22" s="123" t="s">
        <v>72</v>
      </c>
      <c r="D22" s="124"/>
      <c r="E22" s="125"/>
      <c r="F22" s="65"/>
      <c r="G22" s="126"/>
      <c r="H22" s="285"/>
    </row>
    <row r="23" spans="1:8" s="102" customFormat="1" ht="12.75" customHeight="1" x14ac:dyDescent="0.2">
      <c r="A23" s="127"/>
      <c r="B23" s="128" t="s">
        <v>187</v>
      </c>
      <c r="C23" s="129" t="s">
        <v>193</v>
      </c>
      <c r="D23" s="130">
        <v>100</v>
      </c>
      <c r="E23" s="131" t="s">
        <v>186</v>
      </c>
      <c r="F23" s="66">
        <v>3.91</v>
      </c>
      <c r="G23" s="132">
        <f t="shared" ref="G23:G30" si="1">F23*D23</f>
        <v>391</v>
      </c>
      <c r="H23" s="286"/>
    </row>
    <row r="24" spans="1:8" s="102" customFormat="1" ht="12.75" customHeight="1" x14ac:dyDescent="0.2">
      <c r="A24" s="133"/>
      <c r="B24" s="134" t="s">
        <v>188</v>
      </c>
      <c r="C24" s="135" t="s">
        <v>190</v>
      </c>
      <c r="D24" s="136">
        <v>0.5</v>
      </c>
      <c r="E24" s="137" t="s">
        <v>180</v>
      </c>
      <c r="F24" s="67">
        <v>1940.2</v>
      </c>
      <c r="G24" s="138">
        <f t="shared" si="1"/>
        <v>970.1</v>
      </c>
      <c r="H24" s="286"/>
    </row>
    <row r="25" spans="1:8" s="102" customFormat="1" ht="12.75" customHeight="1" x14ac:dyDescent="0.2">
      <c r="A25" s="133"/>
      <c r="B25" s="134" t="s">
        <v>188</v>
      </c>
      <c r="C25" s="135" t="s">
        <v>191</v>
      </c>
      <c r="D25" s="136">
        <v>2</v>
      </c>
      <c r="E25" s="137" t="s">
        <v>192</v>
      </c>
      <c r="F25" s="67">
        <v>435</v>
      </c>
      <c r="G25" s="138">
        <f t="shared" si="1"/>
        <v>870</v>
      </c>
      <c r="H25" s="286"/>
    </row>
    <row r="26" spans="1:8" s="102" customFormat="1" ht="12.75" customHeight="1" x14ac:dyDescent="0.2">
      <c r="A26" s="133"/>
      <c r="B26" s="134" t="s">
        <v>188</v>
      </c>
      <c r="C26" s="135" t="s">
        <v>189</v>
      </c>
      <c r="D26" s="136">
        <v>2</v>
      </c>
      <c r="E26" s="137" t="s">
        <v>184</v>
      </c>
      <c r="F26" s="67">
        <v>25000</v>
      </c>
      <c r="G26" s="138">
        <f t="shared" si="1"/>
        <v>50000</v>
      </c>
      <c r="H26" s="286"/>
    </row>
    <row r="27" spans="1:8" s="102" customFormat="1" ht="12.75" customHeight="1" x14ac:dyDescent="0.2">
      <c r="A27" s="133"/>
      <c r="B27" s="134" t="s">
        <v>188</v>
      </c>
      <c r="C27" s="135" t="s">
        <v>201</v>
      </c>
      <c r="D27" s="136">
        <v>25</v>
      </c>
      <c r="E27" s="137" t="s">
        <v>186</v>
      </c>
      <c r="F27" s="67">
        <v>4.99</v>
      </c>
      <c r="G27" s="138">
        <f t="shared" si="1"/>
        <v>124.75</v>
      </c>
      <c r="H27" s="286"/>
    </row>
    <row r="28" spans="1:8" s="102" customFormat="1" ht="12.75" customHeight="1" x14ac:dyDescent="0.2">
      <c r="A28" s="133"/>
      <c r="B28" s="134" t="s">
        <v>187</v>
      </c>
      <c r="C28" s="135" t="s">
        <v>202</v>
      </c>
      <c r="D28" s="136">
        <v>25</v>
      </c>
      <c r="E28" s="137" t="s">
        <v>186</v>
      </c>
      <c r="F28" s="67">
        <v>30</v>
      </c>
      <c r="G28" s="138">
        <f t="shared" si="1"/>
        <v>750</v>
      </c>
      <c r="H28" s="286"/>
    </row>
    <row r="29" spans="1:8" s="102" customFormat="1" ht="12.75" customHeight="1" x14ac:dyDescent="0.2">
      <c r="A29" s="133"/>
      <c r="B29" s="134"/>
      <c r="C29" s="135"/>
      <c r="D29" s="136">
        <v>0</v>
      </c>
      <c r="E29" s="137" t="s">
        <v>5</v>
      </c>
      <c r="F29" s="67">
        <v>0</v>
      </c>
      <c r="G29" s="138">
        <f t="shared" si="1"/>
        <v>0</v>
      </c>
      <c r="H29" s="286"/>
    </row>
    <row r="30" spans="1:8" s="102" customFormat="1" ht="12.75" customHeight="1" thickBot="1" x14ac:dyDescent="0.25">
      <c r="A30" s="139"/>
      <c r="B30" s="140"/>
      <c r="C30" s="141"/>
      <c r="D30" s="142">
        <v>0</v>
      </c>
      <c r="E30" s="143" t="s">
        <v>5</v>
      </c>
      <c r="F30" s="68">
        <v>0</v>
      </c>
      <c r="G30" s="144">
        <f t="shared" si="1"/>
        <v>0</v>
      </c>
      <c r="H30" s="287"/>
    </row>
    <row r="31" spans="1:8" ht="20.100000000000001" customHeight="1" thickTop="1" thickBot="1" x14ac:dyDescent="0.25">
      <c r="A31" s="282" t="s">
        <v>82</v>
      </c>
      <c r="B31" s="283"/>
      <c r="C31" s="284"/>
      <c r="D31" s="145">
        <v>1</v>
      </c>
      <c r="E31" s="146" t="s">
        <v>132</v>
      </c>
      <c r="F31" s="69">
        <f>G31/D31</f>
        <v>53105.85</v>
      </c>
      <c r="G31" s="147">
        <f>SUM(G23:G30)</f>
        <v>53105.85</v>
      </c>
      <c r="H31" s="153"/>
    </row>
    <row r="32" spans="1:8" ht="9.9499999999999993" hidden="1" customHeight="1" thickBot="1" x14ac:dyDescent="0.25">
      <c r="F32" s="33"/>
    </row>
    <row r="33" spans="1:8" ht="30" customHeight="1" thickBot="1" x14ac:dyDescent="0.25">
      <c r="A33" s="288" t="s">
        <v>19</v>
      </c>
      <c r="B33" s="289"/>
      <c r="C33" s="116" t="s">
        <v>4</v>
      </c>
      <c r="D33" s="117" t="s">
        <v>11</v>
      </c>
      <c r="E33" s="118" t="s">
        <v>5</v>
      </c>
      <c r="F33" s="64" t="s">
        <v>6</v>
      </c>
      <c r="G33" s="119" t="s">
        <v>18</v>
      </c>
      <c r="H33" s="118" t="s">
        <v>22</v>
      </c>
    </row>
    <row r="34" spans="1:8" ht="14.25" thickTop="1" thickBot="1" x14ac:dyDescent="0.25">
      <c r="A34" s="121" t="s">
        <v>73</v>
      </c>
      <c r="B34" s="122"/>
      <c r="C34" s="123" t="s">
        <v>74</v>
      </c>
      <c r="D34" s="124"/>
      <c r="E34" s="125"/>
      <c r="F34" s="65"/>
      <c r="G34" s="126"/>
      <c r="H34" s="285"/>
    </row>
    <row r="35" spans="1:8" s="102" customFormat="1" ht="12.75" customHeight="1" x14ac:dyDescent="0.2">
      <c r="A35" s="127"/>
      <c r="B35" s="128" t="s">
        <v>203</v>
      </c>
      <c r="C35" s="129" t="s">
        <v>204</v>
      </c>
      <c r="D35" s="130">
        <v>0.5</v>
      </c>
      <c r="E35" s="131" t="s">
        <v>180</v>
      </c>
      <c r="F35" s="66">
        <v>3.91</v>
      </c>
      <c r="G35" s="132">
        <f t="shared" ref="G35:G42" si="2">F35*D35</f>
        <v>1.9550000000000001</v>
      </c>
      <c r="H35" s="286"/>
    </row>
    <row r="36" spans="1:8" s="102" customFormat="1" ht="12.75" customHeight="1" x14ac:dyDescent="0.2">
      <c r="A36" s="133"/>
      <c r="B36" s="134" t="s">
        <v>203</v>
      </c>
      <c r="C36" s="135" t="s">
        <v>205</v>
      </c>
      <c r="D36" s="136">
        <v>2</v>
      </c>
      <c r="E36" s="137" t="s">
        <v>192</v>
      </c>
      <c r="F36" s="67">
        <v>435</v>
      </c>
      <c r="G36" s="138">
        <f t="shared" si="2"/>
        <v>870</v>
      </c>
      <c r="H36" s="286"/>
    </row>
    <row r="37" spans="1:8" s="102" customFormat="1" ht="12.75" hidden="1" customHeight="1" x14ac:dyDescent="0.2">
      <c r="A37" s="133"/>
      <c r="B37" s="134"/>
      <c r="C37" s="135"/>
      <c r="D37" s="136">
        <v>0</v>
      </c>
      <c r="E37" s="137" t="s">
        <v>5</v>
      </c>
      <c r="F37" s="67">
        <v>0</v>
      </c>
      <c r="G37" s="138">
        <f t="shared" si="2"/>
        <v>0</v>
      </c>
      <c r="H37" s="286"/>
    </row>
    <row r="38" spans="1:8" s="102" customFormat="1" ht="12.75" hidden="1" customHeight="1" x14ac:dyDescent="0.2">
      <c r="A38" s="133"/>
      <c r="B38" s="134"/>
      <c r="C38" s="135"/>
      <c r="D38" s="136">
        <v>0</v>
      </c>
      <c r="E38" s="137" t="s">
        <v>5</v>
      </c>
      <c r="F38" s="67">
        <v>0</v>
      </c>
      <c r="G38" s="138">
        <f t="shared" si="2"/>
        <v>0</v>
      </c>
      <c r="H38" s="286"/>
    </row>
    <row r="39" spans="1:8" s="102" customFormat="1" ht="12.75" hidden="1" customHeight="1" x14ac:dyDescent="0.2">
      <c r="A39" s="133"/>
      <c r="B39" s="134"/>
      <c r="C39" s="135"/>
      <c r="D39" s="136">
        <v>0</v>
      </c>
      <c r="E39" s="137" t="s">
        <v>5</v>
      </c>
      <c r="F39" s="67">
        <v>0</v>
      </c>
      <c r="G39" s="138">
        <f t="shared" si="2"/>
        <v>0</v>
      </c>
      <c r="H39" s="286"/>
    </row>
    <row r="40" spans="1:8" s="102" customFormat="1" ht="12.75" hidden="1" customHeight="1" x14ac:dyDescent="0.2">
      <c r="A40" s="133"/>
      <c r="B40" s="134"/>
      <c r="C40" s="135"/>
      <c r="D40" s="136">
        <v>0</v>
      </c>
      <c r="E40" s="137" t="s">
        <v>5</v>
      </c>
      <c r="F40" s="67">
        <v>0</v>
      </c>
      <c r="G40" s="138">
        <f t="shared" si="2"/>
        <v>0</v>
      </c>
      <c r="H40" s="286"/>
    </row>
    <row r="41" spans="1:8" s="102" customFormat="1" ht="12.75" hidden="1" customHeight="1" x14ac:dyDescent="0.2">
      <c r="A41" s="133"/>
      <c r="B41" s="134"/>
      <c r="C41" s="135"/>
      <c r="D41" s="136">
        <v>0</v>
      </c>
      <c r="E41" s="137" t="s">
        <v>5</v>
      </c>
      <c r="F41" s="67">
        <v>0</v>
      </c>
      <c r="G41" s="138">
        <f t="shared" si="2"/>
        <v>0</v>
      </c>
      <c r="H41" s="286"/>
    </row>
    <row r="42" spans="1:8" s="102" customFormat="1" ht="12.75" customHeight="1" thickBot="1" x14ac:dyDescent="0.25">
      <c r="A42" s="139"/>
      <c r="B42" s="140"/>
      <c r="C42" s="141"/>
      <c r="D42" s="142">
        <v>0</v>
      </c>
      <c r="E42" s="143" t="s">
        <v>5</v>
      </c>
      <c r="F42" s="68">
        <v>0</v>
      </c>
      <c r="G42" s="144">
        <f t="shared" si="2"/>
        <v>0</v>
      </c>
      <c r="H42" s="287"/>
    </row>
    <row r="43" spans="1:8" ht="20.100000000000001" customHeight="1" thickTop="1" thickBot="1" x14ac:dyDescent="0.25">
      <c r="A43" s="282" t="s">
        <v>81</v>
      </c>
      <c r="B43" s="283"/>
      <c r="C43" s="284"/>
      <c r="D43" s="154">
        <v>1</v>
      </c>
      <c r="E43" s="155" t="s">
        <v>137</v>
      </c>
      <c r="F43" s="73">
        <f>G43/D43</f>
        <v>871.95500000000004</v>
      </c>
      <c r="G43" s="147">
        <f>SUM(G35:G42)</f>
        <v>871.95500000000004</v>
      </c>
      <c r="H43" s="153"/>
    </row>
    <row r="44" spans="1:8" ht="30" customHeight="1" thickBot="1" x14ac:dyDescent="0.25">
      <c r="F44" s="33"/>
    </row>
    <row r="45" spans="1:8" ht="30" customHeight="1" thickBot="1" x14ac:dyDescent="0.25">
      <c r="A45" s="288" t="s">
        <v>19</v>
      </c>
      <c r="B45" s="289"/>
      <c r="C45" s="116" t="s">
        <v>4</v>
      </c>
      <c r="D45" s="117" t="s">
        <v>11</v>
      </c>
      <c r="E45" s="118" t="s">
        <v>5</v>
      </c>
      <c r="F45" s="64" t="s">
        <v>6</v>
      </c>
      <c r="G45" s="119" t="s">
        <v>18</v>
      </c>
      <c r="H45" s="118" t="s">
        <v>22</v>
      </c>
    </row>
    <row r="46" spans="1:8" ht="14.25" thickTop="1" thickBot="1" x14ac:dyDescent="0.25">
      <c r="A46" s="121" t="s">
        <v>75</v>
      </c>
      <c r="B46" s="122"/>
      <c r="C46" s="123" t="s">
        <v>76</v>
      </c>
      <c r="D46" s="124"/>
      <c r="E46" s="125"/>
      <c r="F46" s="65"/>
      <c r="G46" s="126"/>
      <c r="H46" s="285"/>
    </row>
    <row r="47" spans="1:8" s="102" customFormat="1" ht="12.75" customHeight="1" x14ac:dyDescent="0.2">
      <c r="A47" s="127"/>
      <c r="B47" s="128" t="s">
        <v>207</v>
      </c>
      <c r="C47" s="129" t="s">
        <v>208</v>
      </c>
      <c r="D47" s="130">
        <v>1</v>
      </c>
      <c r="E47" s="131" t="s">
        <v>209</v>
      </c>
      <c r="F47" s="66">
        <v>100</v>
      </c>
      <c r="G47" s="132">
        <f t="shared" ref="G47:G54" si="3">F47*D47</f>
        <v>100</v>
      </c>
      <c r="H47" s="286"/>
    </row>
    <row r="48" spans="1:8" s="102" customFormat="1" ht="12.75" customHeight="1" x14ac:dyDescent="0.2">
      <c r="A48" s="133"/>
      <c r="B48" s="128" t="s">
        <v>206</v>
      </c>
      <c r="C48" s="129" t="s">
        <v>210</v>
      </c>
      <c r="D48" s="130">
        <v>1</v>
      </c>
      <c r="E48" s="131" t="s">
        <v>137</v>
      </c>
      <c r="F48" s="66">
        <v>250</v>
      </c>
      <c r="G48" s="138">
        <f t="shared" si="3"/>
        <v>250</v>
      </c>
      <c r="H48" s="286"/>
    </row>
    <row r="49" spans="1:8" s="102" customFormat="1" ht="12.75" customHeight="1" x14ac:dyDescent="0.2">
      <c r="A49" s="133"/>
      <c r="B49" s="134" t="s">
        <v>211</v>
      </c>
      <c r="C49" s="135" t="s">
        <v>212</v>
      </c>
      <c r="D49" s="136">
        <v>1</v>
      </c>
      <c r="E49" s="137" t="s">
        <v>209</v>
      </c>
      <c r="F49" s="67">
        <v>100</v>
      </c>
      <c r="G49" s="138">
        <f t="shared" si="3"/>
        <v>100</v>
      </c>
      <c r="H49" s="286"/>
    </row>
    <row r="50" spans="1:8" s="102" customFormat="1" ht="12.75" hidden="1" customHeight="1" x14ac:dyDescent="0.2">
      <c r="A50" s="133"/>
      <c r="B50" s="134" t="s">
        <v>144</v>
      </c>
      <c r="C50" s="135" t="s">
        <v>4</v>
      </c>
      <c r="D50" s="136">
        <v>0</v>
      </c>
      <c r="E50" s="137" t="s">
        <v>5</v>
      </c>
      <c r="F50" s="67">
        <v>0</v>
      </c>
      <c r="G50" s="138">
        <f t="shared" si="3"/>
        <v>0</v>
      </c>
      <c r="H50" s="286"/>
    </row>
    <row r="51" spans="1:8" s="102" customFormat="1" ht="12.75" hidden="1" customHeight="1" x14ac:dyDescent="0.2">
      <c r="A51" s="133"/>
      <c r="B51" s="134" t="s">
        <v>144</v>
      </c>
      <c r="C51" s="135" t="s">
        <v>4</v>
      </c>
      <c r="D51" s="136">
        <v>0</v>
      </c>
      <c r="E51" s="137" t="s">
        <v>5</v>
      </c>
      <c r="F51" s="67">
        <v>0</v>
      </c>
      <c r="G51" s="138">
        <f t="shared" si="3"/>
        <v>0</v>
      </c>
      <c r="H51" s="286"/>
    </row>
    <row r="52" spans="1:8" s="102" customFormat="1" ht="12.75" hidden="1" customHeight="1" x14ac:dyDescent="0.2">
      <c r="A52" s="133"/>
      <c r="B52" s="134" t="s">
        <v>144</v>
      </c>
      <c r="C52" s="135" t="s">
        <v>4</v>
      </c>
      <c r="D52" s="136">
        <v>0</v>
      </c>
      <c r="E52" s="137" t="s">
        <v>5</v>
      </c>
      <c r="F52" s="156">
        <v>0.02</v>
      </c>
      <c r="G52" s="138">
        <f t="shared" si="3"/>
        <v>0</v>
      </c>
      <c r="H52" s="286"/>
    </row>
    <row r="53" spans="1:8" s="102" customFormat="1" ht="12.75" hidden="1" customHeight="1" x14ac:dyDescent="0.2">
      <c r="A53" s="133"/>
      <c r="B53" s="134"/>
      <c r="C53" s="135"/>
      <c r="D53" s="136">
        <v>0</v>
      </c>
      <c r="E53" s="137" t="s">
        <v>5</v>
      </c>
      <c r="F53" s="67">
        <v>0</v>
      </c>
      <c r="G53" s="138">
        <f t="shared" si="3"/>
        <v>0</v>
      </c>
      <c r="H53" s="286"/>
    </row>
    <row r="54" spans="1:8" s="102" customFormat="1" ht="12.75" customHeight="1" thickBot="1" x14ac:dyDescent="0.25">
      <c r="A54" s="139"/>
      <c r="B54" s="140"/>
      <c r="C54" s="141"/>
      <c r="D54" s="142">
        <v>0</v>
      </c>
      <c r="E54" s="143" t="s">
        <v>5</v>
      </c>
      <c r="F54" s="68">
        <v>0</v>
      </c>
      <c r="G54" s="144">
        <f t="shared" si="3"/>
        <v>0</v>
      </c>
      <c r="H54" s="287"/>
    </row>
    <row r="55" spans="1:8" ht="20.100000000000001" customHeight="1" thickTop="1" thickBot="1" x14ac:dyDescent="0.25">
      <c r="A55" s="282" t="s">
        <v>80</v>
      </c>
      <c r="B55" s="283"/>
      <c r="C55" s="284"/>
      <c r="D55" s="145">
        <v>1</v>
      </c>
      <c r="E55" s="146" t="s">
        <v>132</v>
      </c>
      <c r="F55" s="69">
        <v>44</v>
      </c>
      <c r="G55" s="147">
        <f>SUM(G47:G54)</f>
        <v>450</v>
      </c>
      <c r="H55" s="153"/>
    </row>
    <row r="56" spans="1:8" ht="30" customHeight="1" thickBot="1" x14ac:dyDescent="0.25">
      <c r="F56" s="33"/>
    </row>
    <row r="57" spans="1:8" ht="30" hidden="1" customHeight="1" thickBot="1" x14ac:dyDescent="0.25">
      <c r="A57" s="288" t="s">
        <v>19</v>
      </c>
      <c r="B57" s="289"/>
      <c r="C57" s="116" t="s">
        <v>4</v>
      </c>
      <c r="D57" s="117" t="s">
        <v>11</v>
      </c>
      <c r="E57" s="118" t="s">
        <v>5</v>
      </c>
      <c r="F57" s="64" t="s">
        <v>6</v>
      </c>
      <c r="G57" s="119" t="s">
        <v>18</v>
      </c>
      <c r="H57" s="118" t="s">
        <v>22</v>
      </c>
    </row>
    <row r="58" spans="1:8" ht="14.25" hidden="1" thickTop="1" thickBot="1" x14ac:dyDescent="0.25">
      <c r="A58" s="121" t="s">
        <v>77</v>
      </c>
      <c r="B58" s="122"/>
      <c r="C58" s="123" t="s">
        <v>78</v>
      </c>
      <c r="D58" s="124"/>
      <c r="E58" s="125"/>
      <c r="F58" s="65"/>
      <c r="G58" s="126"/>
      <c r="H58" s="285"/>
    </row>
    <row r="59" spans="1:8" s="102" customFormat="1" ht="12.75" hidden="1" customHeight="1" x14ac:dyDescent="0.2">
      <c r="A59" s="127"/>
      <c r="B59" s="128" t="s">
        <v>144</v>
      </c>
      <c r="C59" s="129" t="s">
        <v>4</v>
      </c>
      <c r="D59" s="130">
        <v>0</v>
      </c>
      <c r="E59" s="131" t="s">
        <v>5</v>
      </c>
      <c r="F59" s="66">
        <v>0</v>
      </c>
      <c r="G59" s="132">
        <f t="shared" ref="G59:G66" si="4">F59*D59</f>
        <v>0</v>
      </c>
      <c r="H59" s="286"/>
    </row>
    <row r="60" spans="1:8" s="102" customFormat="1" ht="12.75" hidden="1" customHeight="1" x14ac:dyDescent="0.2">
      <c r="A60" s="133"/>
      <c r="B60" s="134" t="s">
        <v>144</v>
      </c>
      <c r="C60" s="135" t="s">
        <v>4</v>
      </c>
      <c r="D60" s="136">
        <v>0</v>
      </c>
      <c r="E60" s="137" t="s">
        <v>5</v>
      </c>
      <c r="F60" s="67">
        <v>0</v>
      </c>
      <c r="G60" s="138">
        <f t="shared" si="4"/>
        <v>0</v>
      </c>
      <c r="H60" s="286"/>
    </row>
    <row r="61" spans="1:8" s="102" customFormat="1" ht="12.75" hidden="1" customHeight="1" x14ac:dyDescent="0.2">
      <c r="A61" s="133"/>
      <c r="B61" s="134" t="s">
        <v>144</v>
      </c>
      <c r="C61" s="135" t="s">
        <v>4</v>
      </c>
      <c r="D61" s="136">
        <v>0</v>
      </c>
      <c r="E61" s="137" t="s">
        <v>5</v>
      </c>
      <c r="F61" s="67">
        <v>0</v>
      </c>
      <c r="G61" s="138">
        <f t="shared" si="4"/>
        <v>0</v>
      </c>
      <c r="H61" s="286"/>
    </row>
    <row r="62" spans="1:8" s="102" customFormat="1" ht="12.75" hidden="1" customHeight="1" x14ac:dyDescent="0.2">
      <c r="A62" s="133"/>
      <c r="B62" s="134" t="s">
        <v>144</v>
      </c>
      <c r="C62" s="135" t="s">
        <v>4</v>
      </c>
      <c r="D62" s="136">
        <v>0</v>
      </c>
      <c r="E62" s="137" t="s">
        <v>5</v>
      </c>
      <c r="F62" s="67">
        <v>0</v>
      </c>
      <c r="G62" s="138">
        <f t="shared" si="4"/>
        <v>0</v>
      </c>
      <c r="H62" s="286"/>
    </row>
    <row r="63" spans="1:8" s="102" customFormat="1" ht="12.75" hidden="1" customHeight="1" x14ac:dyDescent="0.2">
      <c r="A63" s="133"/>
      <c r="B63" s="134" t="s">
        <v>144</v>
      </c>
      <c r="C63" s="135" t="s">
        <v>4</v>
      </c>
      <c r="D63" s="136">
        <v>0</v>
      </c>
      <c r="E63" s="137" t="s">
        <v>5</v>
      </c>
      <c r="F63" s="67">
        <v>0</v>
      </c>
      <c r="G63" s="138">
        <f t="shared" si="4"/>
        <v>0</v>
      </c>
      <c r="H63" s="286"/>
    </row>
    <row r="64" spans="1:8" s="102" customFormat="1" ht="12.75" hidden="1" customHeight="1" x14ac:dyDescent="0.2">
      <c r="A64" s="133"/>
      <c r="B64" s="134" t="s">
        <v>144</v>
      </c>
      <c r="C64" s="135" t="s">
        <v>4</v>
      </c>
      <c r="D64" s="136">
        <v>0</v>
      </c>
      <c r="E64" s="137" t="s">
        <v>5</v>
      </c>
      <c r="F64" s="67">
        <v>0</v>
      </c>
      <c r="G64" s="138">
        <f t="shared" si="4"/>
        <v>0</v>
      </c>
      <c r="H64" s="286"/>
    </row>
    <row r="65" spans="1:8" s="102" customFormat="1" ht="12.75" hidden="1" customHeight="1" x14ac:dyDescent="0.2">
      <c r="A65" s="133"/>
      <c r="B65" s="134" t="s">
        <v>144</v>
      </c>
      <c r="C65" s="135" t="s">
        <v>4</v>
      </c>
      <c r="D65" s="136">
        <v>0</v>
      </c>
      <c r="E65" s="137" t="s">
        <v>5</v>
      </c>
      <c r="F65" s="67">
        <v>0</v>
      </c>
      <c r="G65" s="138">
        <f t="shared" si="4"/>
        <v>0</v>
      </c>
      <c r="H65" s="286"/>
    </row>
    <row r="66" spans="1:8" s="102" customFormat="1" ht="12.75" hidden="1" customHeight="1" thickBot="1" x14ac:dyDescent="0.25">
      <c r="A66" s="139"/>
      <c r="B66" s="140" t="s">
        <v>144</v>
      </c>
      <c r="C66" s="141" t="s">
        <v>4</v>
      </c>
      <c r="D66" s="142">
        <v>0</v>
      </c>
      <c r="E66" s="143" t="s">
        <v>5</v>
      </c>
      <c r="F66" s="68">
        <v>0</v>
      </c>
      <c r="G66" s="144">
        <f t="shared" si="4"/>
        <v>0</v>
      </c>
      <c r="H66" s="287"/>
    </row>
    <row r="67" spans="1:8" ht="20.100000000000001" hidden="1" customHeight="1" thickTop="1" thickBot="1" x14ac:dyDescent="0.25">
      <c r="A67" s="282" t="s">
        <v>79</v>
      </c>
      <c r="B67" s="283"/>
      <c r="C67" s="284"/>
      <c r="D67" s="145">
        <v>1</v>
      </c>
      <c r="E67" s="146" t="s">
        <v>132</v>
      </c>
      <c r="F67" s="69">
        <f>G67/D67</f>
        <v>0</v>
      </c>
      <c r="G67" s="147">
        <f>SUM(G59:G66)</f>
        <v>0</v>
      </c>
      <c r="H67" s="153"/>
    </row>
    <row r="68" spans="1:8" ht="30" hidden="1" customHeight="1" thickBot="1" x14ac:dyDescent="0.25">
      <c r="A68" s="157"/>
      <c r="B68" s="157"/>
      <c r="C68" s="157"/>
      <c r="D68" s="158"/>
      <c r="E68" s="158"/>
      <c r="F68" s="23"/>
      <c r="G68" s="159"/>
      <c r="H68" s="160"/>
    </row>
    <row r="69" spans="1:8" ht="30" hidden="1" customHeight="1" thickBot="1" x14ac:dyDescent="0.25">
      <c r="A69" s="288" t="s">
        <v>19</v>
      </c>
      <c r="B69" s="289"/>
      <c r="C69" s="116" t="s">
        <v>4</v>
      </c>
      <c r="D69" s="117" t="s">
        <v>11</v>
      </c>
      <c r="E69" s="118" t="s">
        <v>5</v>
      </c>
      <c r="F69" s="64" t="s">
        <v>6</v>
      </c>
      <c r="G69" s="119" t="s">
        <v>18</v>
      </c>
      <c r="H69" s="118" t="s">
        <v>22</v>
      </c>
    </row>
    <row r="70" spans="1:8" ht="14.25" hidden="1" thickTop="1" thickBot="1" x14ac:dyDescent="0.25">
      <c r="A70" s="121" t="s">
        <v>84</v>
      </c>
      <c r="B70" s="122"/>
      <c r="C70" s="123" t="s">
        <v>85</v>
      </c>
      <c r="D70" s="124"/>
      <c r="E70" s="125"/>
      <c r="F70" s="65"/>
      <c r="G70" s="126"/>
      <c r="H70" s="285"/>
    </row>
    <row r="71" spans="1:8" s="102" customFormat="1" ht="12.75" hidden="1" customHeight="1" x14ac:dyDescent="0.2">
      <c r="A71" s="127"/>
      <c r="B71" s="128" t="s">
        <v>144</v>
      </c>
      <c r="C71" s="129" t="s">
        <v>4</v>
      </c>
      <c r="D71" s="130">
        <v>0</v>
      </c>
      <c r="E71" s="131" t="s">
        <v>5</v>
      </c>
      <c r="F71" s="66">
        <v>0</v>
      </c>
      <c r="G71" s="132">
        <f t="shared" ref="G71:G78" si="5">F71*D71</f>
        <v>0</v>
      </c>
      <c r="H71" s="286"/>
    </row>
    <row r="72" spans="1:8" s="102" customFormat="1" ht="12.75" hidden="1" customHeight="1" x14ac:dyDescent="0.2">
      <c r="A72" s="133"/>
      <c r="B72" s="134" t="s">
        <v>144</v>
      </c>
      <c r="C72" s="135" t="s">
        <v>4</v>
      </c>
      <c r="D72" s="136">
        <v>0</v>
      </c>
      <c r="E72" s="137" t="s">
        <v>5</v>
      </c>
      <c r="F72" s="67">
        <v>0</v>
      </c>
      <c r="G72" s="138">
        <f t="shared" si="5"/>
        <v>0</v>
      </c>
      <c r="H72" s="286"/>
    </row>
    <row r="73" spans="1:8" s="102" customFormat="1" ht="12.75" hidden="1" customHeight="1" x14ac:dyDescent="0.2">
      <c r="A73" s="133"/>
      <c r="B73" s="134" t="s">
        <v>144</v>
      </c>
      <c r="C73" s="135" t="s">
        <v>4</v>
      </c>
      <c r="D73" s="136">
        <v>0</v>
      </c>
      <c r="E73" s="137" t="s">
        <v>5</v>
      </c>
      <c r="F73" s="67">
        <v>0</v>
      </c>
      <c r="G73" s="138">
        <f t="shared" si="5"/>
        <v>0</v>
      </c>
      <c r="H73" s="286"/>
    </row>
    <row r="74" spans="1:8" s="102" customFormat="1" ht="12.75" hidden="1" customHeight="1" x14ac:dyDescent="0.2">
      <c r="A74" s="133"/>
      <c r="B74" s="134" t="s">
        <v>144</v>
      </c>
      <c r="C74" s="135" t="s">
        <v>4</v>
      </c>
      <c r="D74" s="136">
        <v>0</v>
      </c>
      <c r="E74" s="137" t="s">
        <v>5</v>
      </c>
      <c r="F74" s="67">
        <v>0</v>
      </c>
      <c r="G74" s="138">
        <f t="shared" si="5"/>
        <v>0</v>
      </c>
      <c r="H74" s="286"/>
    </row>
    <row r="75" spans="1:8" s="102" customFormat="1" ht="12.75" hidden="1" customHeight="1" x14ac:dyDescent="0.2">
      <c r="A75" s="133"/>
      <c r="B75" s="134" t="s">
        <v>144</v>
      </c>
      <c r="C75" s="135" t="s">
        <v>4</v>
      </c>
      <c r="D75" s="136">
        <v>0</v>
      </c>
      <c r="E75" s="137" t="s">
        <v>5</v>
      </c>
      <c r="F75" s="67">
        <v>0</v>
      </c>
      <c r="G75" s="138">
        <f t="shared" si="5"/>
        <v>0</v>
      </c>
      <c r="H75" s="286"/>
    </row>
    <row r="76" spans="1:8" s="102" customFormat="1" ht="12.75" hidden="1" customHeight="1" x14ac:dyDescent="0.2">
      <c r="A76" s="133"/>
      <c r="B76" s="134" t="s">
        <v>144</v>
      </c>
      <c r="C76" s="135" t="s">
        <v>4</v>
      </c>
      <c r="D76" s="136">
        <v>0</v>
      </c>
      <c r="E76" s="137" t="s">
        <v>5</v>
      </c>
      <c r="F76" s="67">
        <v>0</v>
      </c>
      <c r="G76" s="138">
        <f t="shared" si="5"/>
        <v>0</v>
      </c>
      <c r="H76" s="286"/>
    </row>
    <row r="77" spans="1:8" s="102" customFormat="1" ht="12.75" hidden="1" customHeight="1" x14ac:dyDescent="0.2">
      <c r="A77" s="133"/>
      <c r="B77" s="134" t="s">
        <v>144</v>
      </c>
      <c r="C77" s="135" t="s">
        <v>4</v>
      </c>
      <c r="D77" s="136">
        <v>0</v>
      </c>
      <c r="E77" s="137" t="s">
        <v>5</v>
      </c>
      <c r="F77" s="67">
        <v>0</v>
      </c>
      <c r="G77" s="138">
        <f t="shared" si="5"/>
        <v>0</v>
      </c>
      <c r="H77" s="286"/>
    </row>
    <row r="78" spans="1:8" s="102" customFormat="1" ht="12.75" hidden="1" customHeight="1" thickBot="1" x14ac:dyDescent="0.25">
      <c r="A78" s="139"/>
      <c r="B78" s="140" t="s">
        <v>144</v>
      </c>
      <c r="C78" s="141" t="s">
        <v>4</v>
      </c>
      <c r="D78" s="142">
        <v>0</v>
      </c>
      <c r="E78" s="143" t="s">
        <v>5</v>
      </c>
      <c r="F78" s="68">
        <v>0</v>
      </c>
      <c r="G78" s="144">
        <f t="shared" si="5"/>
        <v>0</v>
      </c>
      <c r="H78" s="287"/>
    </row>
    <row r="79" spans="1:8" ht="20.100000000000001" hidden="1" customHeight="1" thickTop="1" thickBot="1" x14ac:dyDescent="0.25">
      <c r="A79" s="282" t="s">
        <v>88</v>
      </c>
      <c r="B79" s="283"/>
      <c r="C79" s="284"/>
      <c r="D79" s="154">
        <v>1</v>
      </c>
      <c r="E79" s="155" t="s">
        <v>132</v>
      </c>
      <c r="F79" s="73">
        <f>G79/D79</f>
        <v>0</v>
      </c>
      <c r="G79" s="147">
        <f>SUM(G71:G78)</f>
        <v>0</v>
      </c>
      <c r="H79" s="153"/>
    </row>
    <row r="80" spans="1:8" ht="9.9499999999999993" hidden="1" customHeight="1" thickBot="1" x14ac:dyDescent="0.25">
      <c r="A80" s="157"/>
      <c r="B80" s="157"/>
      <c r="C80" s="157"/>
      <c r="D80" s="158"/>
      <c r="E80" s="158"/>
      <c r="F80" s="23"/>
      <c r="G80" s="159"/>
      <c r="H80" s="160"/>
    </row>
    <row r="81" spans="1:8" ht="30" hidden="1" customHeight="1" thickBot="1" x14ac:dyDescent="0.25">
      <c r="A81" s="288" t="s">
        <v>19</v>
      </c>
      <c r="B81" s="289"/>
      <c r="C81" s="116" t="s">
        <v>4</v>
      </c>
      <c r="D81" s="117" t="s">
        <v>11</v>
      </c>
      <c r="E81" s="118" t="s">
        <v>5</v>
      </c>
      <c r="F81" s="64" t="s">
        <v>6</v>
      </c>
      <c r="G81" s="119" t="s">
        <v>18</v>
      </c>
      <c r="H81" s="118" t="s">
        <v>22</v>
      </c>
    </row>
    <row r="82" spans="1:8" ht="14.25" hidden="1" thickTop="1" thickBot="1" x14ac:dyDescent="0.25">
      <c r="A82" s="121" t="s">
        <v>86</v>
      </c>
      <c r="B82" s="122"/>
      <c r="C82" s="123" t="s">
        <v>87</v>
      </c>
      <c r="D82" s="124"/>
      <c r="E82" s="125"/>
      <c r="F82" s="65"/>
      <c r="G82" s="126"/>
      <c r="H82" s="285"/>
    </row>
    <row r="83" spans="1:8" ht="12.75" hidden="1" customHeight="1" x14ac:dyDescent="0.2">
      <c r="A83" s="127"/>
      <c r="B83" s="128" t="s">
        <v>144</v>
      </c>
      <c r="C83" s="129" t="s">
        <v>4</v>
      </c>
      <c r="D83" s="130">
        <v>0</v>
      </c>
      <c r="E83" s="131" t="s">
        <v>5</v>
      </c>
      <c r="F83" s="66">
        <v>0</v>
      </c>
      <c r="G83" s="132">
        <f t="shared" ref="G83:G90" si="6">F83*D83</f>
        <v>0</v>
      </c>
      <c r="H83" s="286"/>
    </row>
    <row r="84" spans="1:8" ht="12.75" hidden="1" customHeight="1" x14ac:dyDescent="0.2">
      <c r="A84" s="133"/>
      <c r="B84" s="134" t="s">
        <v>144</v>
      </c>
      <c r="C84" s="135" t="s">
        <v>4</v>
      </c>
      <c r="D84" s="136">
        <v>0</v>
      </c>
      <c r="E84" s="137" t="s">
        <v>5</v>
      </c>
      <c r="F84" s="67">
        <v>0</v>
      </c>
      <c r="G84" s="138">
        <f t="shared" si="6"/>
        <v>0</v>
      </c>
      <c r="H84" s="286"/>
    </row>
    <row r="85" spans="1:8" ht="12.75" hidden="1" customHeight="1" x14ac:dyDescent="0.2">
      <c r="A85" s="133"/>
      <c r="B85" s="134" t="s">
        <v>144</v>
      </c>
      <c r="C85" s="135" t="s">
        <v>4</v>
      </c>
      <c r="D85" s="136">
        <v>0</v>
      </c>
      <c r="E85" s="137" t="s">
        <v>5</v>
      </c>
      <c r="F85" s="67">
        <v>0</v>
      </c>
      <c r="G85" s="138">
        <f t="shared" si="6"/>
        <v>0</v>
      </c>
      <c r="H85" s="286"/>
    </row>
    <row r="86" spans="1:8" ht="12.75" hidden="1" customHeight="1" x14ac:dyDescent="0.2">
      <c r="A86" s="133"/>
      <c r="B86" s="134" t="s">
        <v>144</v>
      </c>
      <c r="C86" s="135" t="s">
        <v>4</v>
      </c>
      <c r="D86" s="136">
        <v>0</v>
      </c>
      <c r="E86" s="137" t="s">
        <v>5</v>
      </c>
      <c r="F86" s="67">
        <v>0</v>
      </c>
      <c r="G86" s="138">
        <f t="shared" si="6"/>
        <v>0</v>
      </c>
      <c r="H86" s="286"/>
    </row>
    <row r="87" spans="1:8" ht="12.75" hidden="1" customHeight="1" x14ac:dyDescent="0.2">
      <c r="A87" s="133"/>
      <c r="B87" s="134" t="s">
        <v>144</v>
      </c>
      <c r="C87" s="135" t="s">
        <v>4</v>
      </c>
      <c r="D87" s="136">
        <v>0</v>
      </c>
      <c r="E87" s="137" t="s">
        <v>5</v>
      </c>
      <c r="F87" s="67">
        <v>0</v>
      </c>
      <c r="G87" s="138">
        <f t="shared" si="6"/>
        <v>0</v>
      </c>
      <c r="H87" s="286"/>
    </row>
    <row r="88" spans="1:8" ht="12.75" hidden="1" customHeight="1" x14ac:dyDescent="0.2">
      <c r="A88" s="133"/>
      <c r="B88" s="134" t="s">
        <v>144</v>
      </c>
      <c r="C88" s="135" t="s">
        <v>4</v>
      </c>
      <c r="D88" s="136">
        <v>0</v>
      </c>
      <c r="E88" s="137" t="s">
        <v>5</v>
      </c>
      <c r="F88" s="67">
        <v>0</v>
      </c>
      <c r="G88" s="138">
        <f t="shared" si="6"/>
        <v>0</v>
      </c>
      <c r="H88" s="286"/>
    </row>
    <row r="89" spans="1:8" ht="12.75" hidden="1" customHeight="1" x14ac:dyDescent="0.2">
      <c r="A89" s="133"/>
      <c r="B89" s="134" t="s">
        <v>144</v>
      </c>
      <c r="C89" s="135" t="s">
        <v>4</v>
      </c>
      <c r="D89" s="136">
        <v>0</v>
      </c>
      <c r="E89" s="137" t="s">
        <v>5</v>
      </c>
      <c r="F89" s="67">
        <v>0</v>
      </c>
      <c r="G89" s="138">
        <f t="shared" si="6"/>
        <v>0</v>
      </c>
      <c r="H89" s="286"/>
    </row>
    <row r="90" spans="1:8" ht="12.75" hidden="1" customHeight="1" thickBot="1" x14ac:dyDescent="0.25">
      <c r="A90" s="139"/>
      <c r="B90" s="140" t="s">
        <v>144</v>
      </c>
      <c r="C90" s="141" t="s">
        <v>4</v>
      </c>
      <c r="D90" s="142">
        <v>0</v>
      </c>
      <c r="E90" s="143" t="s">
        <v>5</v>
      </c>
      <c r="F90" s="68">
        <v>0</v>
      </c>
      <c r="G90" s="144">
        <f t="shared" si="6"/>
        <v>0</v>
      </c>
      <c r="H90" s="287"/>
    </row>
    <row r="91" spans="1:8" ht="20.100000000000001" hidden="1" customHeight="1" thickTop="1" thickBot="1" x14ac:dyDescent="0.25">
      <c r="A91" s="282" t="s">
        <v>89</v>
      </c>
      <c r="B91" s="283"/>
      <c r="C91" s="284"/>
      <c r="D91" s="145">
        <v>1</v>
      </c>
      <c r="E91" s="146" t="s">
        <v>132</v>
      </c>
      <c r="F91" s="69">
        <f>G91/D91</f>
        <v>0</v>
      </c>
      <c r="G91" s="147">
        <f>SUM(G83:G90)</f>
        <v>0</v>
      </c>
      <c r="H91" s="153"/>
    </row>
    <row r="92" spans="1:8" ht="30" hidden="1" customHeight="1" thickBot="1" x14ac:dyDescent="0.25">
      <c r="A92" s="157"/>
      <c r="B92" s="157"/>
      <c r="C92" s="157"/>
      <c r="D92" s="158"/>
      <c r="E92" s="158"/>
      <c r="F92" s="23"/>
      <c r="G92" s="159"/>
      <c r="H92" s="160"/>
    </row>
    <row r="93" spans="1:8" ht="30" hidden="1" customHeight="1" thickBot="1" x14ac:dyDescent="0.25">
      <c r="A93" s="288" t="s">
        <v>19</v>
      </c>
      <c r="B93" s="289"/>
      <c r="C93" s="116" t="s">
        <v>4</v>
      </c>
      <c r="D93" s="117" t="s">
        <v>11</v>
      </c>
      <c r="E93" s="118" t="s">
        <v>5</v>
      </c>
      <c r="F93" s="64" t="s">
        <v>6</v>
      </c>
      <c r="G93" s="119" t="s">
        <v>18</v>
      </c>
      <c r="H93" s="118" t="s">
        <v>22</v>
      </c>
    </row>
    <row r="94" spans="1:8" ht="14.25" hidden="1" thickTop="1" thickBot="1" x14ac:dyDescent="0.25">
      <c r="A94" s="121" t="s">
        <v>90</v>
      </c>
      <c r="B94" s="122"/>
      <c r="C94" s="123" t="s">
        <v>91</v>
      </c>
      <c r="D94" s="124"/>
      <c r="E94" s="125"/>
      <c r="F94" s="65"/>
      <c r="G94" s="126"/>
      <c r="H94" s="285"/>
    </row>
    <row r="95" spans="1:8" ht="12.75" hidden="1" customHeight="1" x14ac:dyDescent="0.2">
      <c r="A95" s="127"/>
      <c r="B95" s="128" t="s">
        <v>144</v>
      </c>
      <c r="C95" s="129" t="s">
        <v>4</v>
      </c>
      <c r="D95" s="130">
        <v>0</v>
      </c>
      <c r="E95" s="131" t="s">
        <v>5</v>
      </c>
      <c r="F95" s="66">
        <v>0</v>
      </c>
      <c r="G95" s="132">
        <f t="shared" ref="G95:G102" si="7">F95*D95</f>
        <v>0</v>
      </c>
      <c r="H95" s="286"/>
    </row>
    <row r="96" spans="1:8" ht="12.75" hidden="1" customHeight="1" x14ac:dyDescent="0.2">
      <c r="A96" s="133"/>
      <c r="B96" s="134" t="s">
        <v>144</v>
      </c>
      <c r="C96" s="135" t="s">
        <v>4</v>
      </c>
      <c r="D96" s="136">
        <v>0</v>
      </c>
      <c r="E96" s="137" t="s">
        <v>5</v>
      </c>
      <c r="F96" s="67">
        <v>0</v>
      </c>
      <c r="G96" s="138">
        <f t="shared" si="7"/>
        <v>0</v>
      </c>
      <c r="H96" s="286"/>
    </row>
    <row r="97" spans="1:8" ht="12.75" hidden="1" customHeight="1" x14ac:dyDescent="0.2">
      <c r="A97" s="133"/>
      <c r="B97" s="134" t="s">
        <v>144</v>
      </c>
      <c r="C97" s="135" t="s">
        <v>4</v>
      </c>
      <c r="D97" s="136">
        <v>0</v>
      </c>
      <c r="E97" s="137" t="s">
        <v>5</v>
      </c>
      <c r="F97" s="67">
        <v>0</v>
      </c>
      <c r="G97" s="138">
        <f t="shared" si="7"/>
        <v>0</v>
      </c>
      <c r="H97" s="286"/>
    </row>
    <row r="98" spans="1:8" ht="12.75" hidden="1" customHeight="1" x14ac:dyDescent="0.2">
      <c r="A98" s="133"/>
      <c r="B98" s="134" t="s">
        <v>144</v>
      </c>
      <c r="C98" s="135" t="s">
        <v>4</v>
      </c>
      <c r="D98" s="136">
        <v>0</v>
      </c>
      <c r="E98" s="137" t="s">
        <v>5</v>
      </c>
      <c r="F98" s="67">
        <v>0</v>
      </c>
      <c r="G98" s="138">
        <f t="shared" si="7"/>
        <v>0</v>
      </c>
      <c r="H98" s="286"/>
    </row>
    <row r="99" spans="1:8" ht="12.75" hidden="1" customHeight="1" x14ac:dyDescent="0.2">
      <c r="A99" s="133"/>
      <c r="B99" s="134" t="s">
        <v>144</v>
      </c>
      <c r="C99" s="135" t="s">
        <v>4</v>
      </c>
      <c r="D99" s="136">
        <v>0</v>
      </c>
      <c r="E99" s="137" t="s">
        <v>5</v>
      </c>
      <c r="F99" s="67">
        <v>0</v>
      </c>
      <c r="G99" s="138">
        <f t="shared" si="7"/>
        <v>0</v>
      </c>
      <c r="H99" s="286"/>
    </row>
    <row r="100" spans="1:8" ht="12.75" hidden="1" customHeight="1" x14ac:dyDescent="0.2">
      <c r="A100" s="133"/>
      <c r="B100" s="134" t="s">
        <v>144</v>
      </c>
      <c r="C100" s="135" t="s">
        <v>4</v>
      </c>
      <c r="D100" s="136">
        <v>0</v>
      </c>
      <c r="E100" s="137" t="s">
        <v>5</v>
      </c>
      <c r="F100" s="67">
        <v>0</v>
      </c>
      <c r="G100" s="138">
        <f t="shared" si="7"/>
        <v>0</v>
      </c>
      <c r="H100" s="286"/>
    </row>
    <row r="101" spans="1:8" ht="12.75" hidden="1" customHeight="1" x14ac:dyDescent="0.2">
      <c r="A101" s="133"/>
      <c r="B101" s="134" t="s">
        <v>144</v>
      </c>
      <c r="C101" s="135" t="s">
        <v>4</v>
      </c>
      <c r="D101" s="136">
        <v>0</v>
      </c>
      <c r="E101" s="137" t="s">
        <v>5</v>
      </c>
      <c r="F101" s="67">
        <v>0</v>
      </c>
      <c r="G101" s="138">
        <f t="shared" si="7"/>
        <v>0</v>
      </c>
      <c r="H101" s="286"/>
    </row>
    <row r="102" spans="1:8" ht="12.75" hidden="1" customHeight="1" thickBot="1" x14ac:dyDescent="0.25">
      <c r="A102" s="139"/>
      <c r="B102" s="140" t="s">
        <v>144</v>
      </c>
      <c r="C102" s="141" t="s">
        <v>4</v>
      </c>
      <c r="D102" s="142">
        <v>0</v>
      </c>
      <c r="E102" s="143" t="s">
        <v>5</v>
      </c>
      <c r="F102" s="68">
        <v>0</v>
      </c>
      <c r="G102" s="144">
        <f t="shared" si="7"/>
        <v>0</v>
      </c>
      <c r="H102" s="287"/>
    </row>
    <row r="103" spans="1:8" ht="20.100000000000001" hidden="1" customHeight="1" thickTop="1" thickBot="1" x14ac:dyDescent="0.25">
      <c r="A103" s="282" t="s">
        <v>92</v>
      </c>
      <c r="B103" s="283"/>
      <c r="C103" s="284"/>
      <c r="D103" s="145">
        <v>1</v>
      </c>
      <c r="E103" s="146" t="s">
        <v>132</v>
      </c>
      <c r="F103" s="69">
        <f>G103/D103</f>
        <v>0</v>
      </c>
      <c r="G103" s="147">
        <f>SUM(G95:G102)</f>
        <v>0</v>
      </c>
      <c r="H103" s="153"/>
    </row>
    <row r="104" spans="1:8" ht="9.9499999999999993" hidden="1" customHeight="1" thickBot="1" x14ac:dyDescent="0.25">
      <c r="A104" s="157"/>
      <c r="B104" s="157"/>
      <c r="C104" s="157"/>
      <c r="D104" s="158"/>
      <c r="E104" s="158"/>
      <c r="F104" s="23"/>
      <c r="G104" s="159"/>
      <c r="H104" s="160"/>
    </row>
    <row r="105" spans="1:8" ht="30" hidden="1" customHeight="1" thickBot="1" x14ac:dyDescent="0.25">
      <c r="A105" s="288" t="s">
        <v>19</v>
      </c>
      <c r="B105" s="289"/>
      <c r="C105" s="116" t="s">
        <v>4</v>
      </c>
      <c r="D105" s="117" t="s">
        <v>11</v>
      </c>
      <c r="E105" s="118" t="s">
        <v>5</v>
      </c>
      <c r="F105" s="64" t="s">
        <v>6</v>
      </c>
      <c r="G105" s="119" t="s">
        <v>18</v>
      </c>
      <c r="H105" s="118" t="s">
        <v>22</v>
      </c>
    </row>
    <row r="106" spans="1:8" ht="14.25" hidden="1" thickTop="1" thickBot="1" x14ac:dyDescent="0.25">
      <c r="A106" s="121" t="s">
        <v>93</v>
      </c>
      <c r="B106" s="122"/>
      <c r="C106" s="123" t="s">
        <v>94</v>
      </c>
      <c r="D106" s="124"/>
      <c r="E106" s="125"/>
      <c r="F106" s="65"/>
      <c r="G106" s="126"/>
      <c r="H106" s="285"/>
    </row>
    <row r="107" spans="1:8" ht="12.75" hidden="1" customHeight="1" x14ac:dyDescent="0.2">
      <c r="A107" s="127"/>
      <c r="B107" s="128" t="s">
        <v>144</v>
      </c>
      <c r="C107" s="129" t="s">
        <v>4</v>
      </c>
      <c r="D107" s="130">
        <v>0</v>
      </c>
      <c r="E107" s="131" t="s">
        <v>5</v>
      </c>
      <c r="F107" s="66">
        <v>0</v>
      </c>
      <c r="G107" s="132">
        <f t="shared" ref="G107:G114" si="8">F107*D107</f>
        <v>0</v>
      </c>
      <c r="H107" s="286"/>
    </row>
    <row r="108" spans="1:8" ht="12.75" hidden="1" customHeight="1" x14ac:dyDescent="0.2">
      <c r="A108" s="133"/>
      <c r="B108" s="134" t="s">
        <v>144</v>
      </c>
      <c r="C108" s="135" t="s">
        <v>4</v>
      </c>
      <c r="D108" s="136">
        <v>0</v>
      </c>
      <c r="E108" s="137" t="s">
        <v>5</v>
      </c>
      <c r="F108" s="67">
        <v>0</v>
      </c>
      <c r="G108" s="138">
        <f t="shared" si="8"/>
        <v>0</v>
      </c>
      <c r="H108" s="286"/>
    </row>
    <row r="109" spans="1:8" ht="12.75" hidden="1" customHeight="1" x14ac:dyDescent="0.2">
      <c r="A109" s="133"/>
      <c r="B109" s="134" t="s">
        <v>144</v>
      </c>
      <c r="C109" s="135" t="s">
        <v>4</v>
      </c>
      <c r="D109" s="136">
        <v>0</v>
      </c>
      <c r="E109" s="137" t="s">
        <v>5</v>
      </c>
      <c r="F109" s="67">
        <v>0</v>
      </c>
      <c r="G109" s="138">
        <f t="shared" si="8"/>
        <v>0</v>
      </c>
      <c r="H109" s="286"/>
    </row>
    <row r="110" spans="1:8" ht="12.75" hidden="1" customHeight="1" x14ac:dyDescent="0.2">
      <c r="A110" s="133"/>
      <c r="B110" s="134" t="s">
        <v>144</v>
      </c>
      <c r="C110" s="135" t="s">
        <v>4</v>
      </c>
      <c r="D110" s="136">
        <v>0</v>
      </c>
      <c r="E110" s="137" t="s">
        <v>5</v>
      </c>
      <c r="F110" s="67">
        <v>0</v>
      </c>
      <c r="G110" s="138">
        <f t="shared" si="8"/>
        <v>0</v>
      </c>
      <c r="H110" s="286"/>
    </row>
    <row r="111" spans="1:8" ht="12.75" hidden="1" customHeight="1" x14ac:dyDescent="0.2">
      <c r="A111" s="133"/>
      <c r="B111" s="134" t="s">
        <v>144</v>
      </c>
      <c r="C111" s="135" t="s">
        <v>4</v>
      </c>
      <c r="D111" s="136">
        <v>0</v>
      </c>
      <c r="E111" s="137" t="s">
        <v>5</v>
      </c>
      <c r="F111" s="67">
        <v>0</v>
      </c>
      <c r="G111" s="138">
        <f t="shared" si="8"/>
        <v>0</v>
      </c>
      <c r="H111" s="286"/>
    </row>
    <row r="112" spans="1:8" ht="12.75" hidden="1" customHeight="1" x14ac:dyDescent="0.2">
      <c r="A112" s="133"/>
      <c r="B112" s="134" t="s">
        <v>144</v>
      </c>
      <c r="C112" s="135" t="s">
        <v>4</v>
      </c>
      <c r="D112" s="136">
        <v>0</v>
      </c>
      <c r="E112" s="137" t="s">
        <v>5</v>
      </c>
      <c r="F112" s="67">
        <v>0</v>
      </c>
      <c r="G112" s="138">
        <f t="shared" si="8"/>
        <v>0</v>
      </c>
      <c r="H112" s="286"/>
    </row>
    <row r="113" spans="1:8" ht="12.75" hidden="1" customHeight="1" x14ac:dyDescent="0.2">
      <c r="A113" s="133"/>
      <c r="B113" s="134" t="s">
        <v>144</v>
      </c>
      <c r="C113" s="135" t="s">
        <v>4</v>
      </c>
      <c r="D113" s="136">
        <v>0</v>
      </c>
      <c r="E113" s="137" t="s">
        <v>5</v>
      </c>
      <c r="F113" s="67">
        <v>0</v>
      </c>
      <c r="G113" s="138">
        <f t="shared" si="8"/>
        <v>0</v>
      </c>
      <c r="H113" s="286"/>
    </row>
    <row r="114" spans="1:8" ht="12.75" hidden="1" customHeight="1" thickBot="1" x14ac:dyDescent="0.25">
      <c r="A114" s="139"/>
      <c r="B114" s="140" t="s">
        <v>144</v>
      </c>
      <c r="C114" s="141" t="s">
        <v>4</v>
      </c>
      <c r="D114" s="142">
        <v>0</v>
      </c>
      <c r="E114" s="143" t="s">
        <v>5</v>
      </c>
      <c r="F114" s="68">
        <v>0</v>
      </c>
      <c r="G114" s="144">
        <f t="shared" si="8"/>
        <v>0</v>
      </c>
      <c r="H114" s="287"/>
    </row>
    <row r="115" spans="1:8" ht="20.100000000000001" hidden="1" customHeight="1" thickTop="1" thickBot="1" x14ac:dyDescent="0.25">
      <c r="A115" s="282" t="s">
        <v>101</v>
      </c>
      <c r="B115" s="283"/>
      <c r="C115" s="284"/>
      <c r="D115" s="145">
        <v>1</v>
      </c>
      <c r="E115" s="146" t="s">
        <v>132</v>
      </c>
      <c r="F115" s="69">
        <f>G115/D115</f>
        <v>0</v>
      </c>
      <c r="G115" s="147">
        <f>SUM(G107:G114)</f>
        <v>0</v>
      </c>
      <c r="H115" s="153"/>
    </row>
    <row r="116" spans="1:8" ht="30" hidden="1" customHeight="1" thickBot="1" x14ac:dyDescent="0.25">
      <c r="A116" s="157"/>
      <c r="B116" s="157"/>
      <c r="C116" s="157"/>
      <c r="D116" s="158"/>
      <c r="E116" s="158"/>
      <c r="F116" s="23"/>
      <c r="G116" s="159"/>
      <c r="H116" s="160"/>
    </row>
    <row r="117" spans="1:8" ht="30" customHeight="1" thickBot="1" x14ac:dyDescent="0.25">
      <c r="A117" s="288" t="s">
        <v>19</v>
      </c>
      <c r="B117" s="289"/>
      <c r="C117" s="116" t="s">
        <v>4</v>
      </c>
      <c r="D117" s="117" t="s">
        <v>11</v>
      </c>
      <c r="E117" s="118" t="s">
        <v>5</v>
      </c>
      <c r="F117" s="64" t="s">
        <v>6</v>
      </c>
      <c r="G117" s="119" t="s">
        <v>18</v>
      </c>
      <c r="H117" s="118" t="s">
        <v>22</v>
      </c>
    </row>
    <row r="118" spans="1:8" ht="14.25" thickTop="1" thickBot="1" x14ac:dyDescent="0.25">
      <c r="A118" s="121" t="s">
        <v>95</v>
      </c>
      <c r="B118" s="122"/>
      <c r="C118" s="123" t="s">
        <v>96</v>
      </c>
      <c r="D118" s="124"/>
      <c r="E118" s="125"/>
      <c r="F118" s="65"/>
      <c r="G118" s="126"/>
      <c r="H118" s="285"/>
    </row>
    <row r="119" spans="1:8" ht="12.75" customHeight="1" x14ac:dyDescent="0.2">
      <c r="A119" s="127"/>
      <c r="B119" s="128" t="s">
        <v>213</v>
      </c>
      <c r="C119" s="129" t="s">
        <v>214</v>
      </c>
      <c r="D119" s="130">
        <v>1</v>
      </c>
      <c r="E119" s="131" t="s">
        <v>209</v>
      </c>
      <c r="F119" s="66">
        <v>250</v>
      </c>
      <c r="G119" s="132">
        <f t="shared" ref="G119:G126" si="9">F119*D119</f>
        <v>250</v>
      </c>
      <c r="H119" s="286"/>
    </row>
    <row r="120" spans="1:8" ht="12.75" customHeight="1" x14ac:dyDescent="0.2">
      <c r="A120" s="133"/>
      <c r="B120" s="134"/>
      <c r="C120" s="135"/>
      <c r="D120" s="136">
        <v>0</v>
      </c>
      <c r="E120" s="137" t="s">
        <v>5</v>
      </c>
      <c r="F120" s="67">
        <v>0</v>
      </c>
      <c r="G120" s="138">
        <f t="shared" si="9"/>
        <v>0</v>
      </c>
      <c r="H120" s="286"/>
    </row>
    <row r="121" spans="1:8" ht="12.75" hidden="1" customHeight="1" x14ac:dyDescent="0.2">
      <c r="A121" s="133"/>
      <c r="B121" s="134"/>
      <c r="C121" s="135"/>
      <c r="D121" s="136">
        <v>0</v>
      </c>
      <c r="E121" s="137" t="s">
        <v>5</v>
      </c>
      <c r="F121" s="67">
        <v>0</v>
      </c>
      <c r="G121" s="138">
        <f t="shared" si="9"/>
        <v>0</v>
      </c>
      <c r="H121" s="286"/>
    </row>
    <row r="122" spans="1:8" ht="12.75" hidden="1" customHeight="1" x14ac:dyDescent="0.2">
      <c r="A122" s="133"/>
      <c r="B122" s="134"/>
      <c r="C122" s="135"/>
      <c r="D122" s="136">
        <v>0</v>
      </c>
      <c r="E122" s="137" t="s">
        <v>5</v>
      </c>
      <c r="F122" s="67">
        <v>0</v>
      </c>
      <c r="G122" s="138">
        <f t="shared" si="9"/>
        <v>0</v>
      </c>
      <c r="H122" s="286"/>
    </row>
    <row r="123" spans="1:8" ht="12.75" hidden="1" customHeight="1" x14ac:dyDescent="0.2">
      <c r="A123" s="133"/>
      <c r="B123" s="134"/>
      <c r="C123" s="135"/>
      <c r="D123" s="136">
        <v>0</v>
      </c>
      <c r="E123" s="137" t="s">
        <v>5</v>
      </c>
      <c r="F123" s="67">
        <v>0</v>
      </c>
      <c r="G123" s="138">
        <f t="shared" si="9"/>
        <v>0</v>
      </c>
      <c r="H123" s="286"/>
    </row>
    <row r="124" spans="1:8" ht="12.75" hidden="1" customHeight="1" x14ac:dyDescent="0.2">
      <c r="A124" s="133"/>
      <c r="B124" s="134"/>
      <c r="C124" s="135"/>
      <c r="D124" s="136">
        <v>0</v>
      </c>
      <c r="E124" s="137" t="s">
        <v>5</v>
      </c>
      <c r="F124" s="67">
        <v>0</v>
      </c>
      <c r="G124" s="138">
        <f t="shared" si="9"/>
        <v>0</v>
      </c>
      <c r="H124" s="286"/>
    </row>
    <row r="125" spans="1:8" ht="12.75" hidden="1" customHeight="1" x14ac:dyDescent="0.2">
      <c r="A125" s="133"/>
      <c r="B125" s="134"/>
      <c r="C125" s="135"/>
      <c r="D125" s="136">
        <v>0</v>
      </c>
      <c r="E125" s="137" t="s">
        <v>5</v>
      </c>
      <c r="F125" s="67">
        <v>0</v>
      </c>
      <c r="G125" s="138">
        <f t="shared" si="9"/>
        <v>0</v>
      </c>
      <c r="H125" s="286"/>
    </row>
    <row r="126" spans="1:8" ht="12.75" customHeight="1" thickBot="1" x14ac:dyDescent="0.25">
      <c r="A126" s="139"/>
      <c r="B126" s="140"/>
      <c r="C126" s="141"/>
      <c r="D126" s="142">
        <v>0</v>
      </c>
      <c r="E126" s="143" t="s">
        <v>5</v>
      </c>
      <c r="F126" s="68">
        <v>0</v>
      </c>
      <c r="G126" s="144">
        <f t="shared" si="9"/>
        <v>0</v>
      </c>
      <c r="H126" s="287"/>
    </row>
    <row r="127" spans="1:8" ht="20.100000000000001" customHeight="1" thickTop="1" thickBot="1" x14ac:dyDescent="0.25">
      <c r="A127" s="282" t="s">
        <v>102</v>
      </c>
      <c r="B127" s="283"/>
      <c r="C127" s="284"/>
      <c r="D127" s="145">
        <v>1</v>
      </c>
      <c r="E127" s="146" t="s">
        <v>132</v>
      </c>
      <c r="F127" s="69">
        <f>G127/D127</f>
        <v>250</v>
      </c>
      <c r="G127" s="147">
        <f>SUM(G119:G126)</f>
        <v>250</v>
      </c>
      <c r="H127" s="153"/>
    </row>
    <row r="128" spans="1:8" ht="9.9499999999999993" customHeight="1" x14ac:dyDescent="0.2">
      <c r="A128" s="157"/>
      <c r="B128" s="157"/>
      <c r="C128" s="157"/>
      <c r="D128" s="158"/>
      <c r="E128" s="158"/>
      <c r="F128" s="23"/>
      <c r="G128" s="159"/>
      <c r="H128" s="160"/>
    </row>
    <row r="129" spans="1:8" ht="30" hidden="1" customHeight="1" thickBot="1" x14ac:dyDescent="0.25">
      <c r="A129" s="288" t="s">
        <v>19</v>
      </c>
      <c r="B129" s="289"/>
      <c r="C129" s="116" t="s">
        <v>4</v>
      </c>
      <c r="D129" s="117" t="s">
        <v>11</v>
      </c>
      <c r="E129" s="118" t="s">
        <v>5</v>
      </c>
      <c r="F129" s="64" t="s">
        <v>6</v>
      </c>
      <c r="G129" s="119" t="s">
        <v>18</v>
      </c>
      <c r="H129" s="118" t="s">
        <v>22</v>
      </c>
    </row>
    <row r="130" spans="1:8" ht="14.25" hidden="1" thickTop="1" thickBot="1" x14ac:dyDescent="0.25">
      <c r="A130" s="121" t="s">
        <v>97</v>
      </c>
      <c r="B130" s="122"/>
      <c r="C130" s="123" t="s">
        <v>98</v>
      </c>
      <c r="D130" s="124"/>
      <c r="E130" s="125"/>
      <c r="F130" s="65"/>
      <c r="G130" s="126"/>
      <c r="H130" s="285"/>
    </row>
    <row r="131" spans="1:8" ht="12.75" hidden="1" customHeight="1" x14ac:dyDescent="0.2">
      <c r="A131" s="127"/>
      <c r="B131" s="128" t="s">
        <v>144</v>
      </c>
      <c r="C131" s="129" t="s">
        <v>4</v>
      </c>
      <c r="D131" s="130">
        <v>0</v>
      </c>
      <c r="E131" s="131" t="s">
        <v>5</v>
      </c>
      <c r="F131" s="66">
        <v>0</v>
      </c>
      <c r="G131" s="132">
        <f t="shared" ref="G131:G138" si="10">F131*D131</f>
        <v>0</v>
      </c>
      <c r="H131" s="286"/>
    </row>
    <row r="132" spans="1:8" ht="12.75" hidden="1" customHeight="1" x14ac:dyDescent="0.2">
      <c r="A132" s="133"/>
      <c r="B132" s="134" t="s">
        <v>144</v>
      </c>
      <c r="C132" s="135" t="s">
        <v>4</v>
      </c>
      <c r="D132" s="136">
        <v>0</v>
      </c>
      <c r="E132" s="137" t="s">
        <v>5</v>
      </c>
      <c r="F132" s="67">
        <v>0</v>
      </c>
      <c r="G132" s="138">
        <f t="shared" si="10"/>
        <v>0</v>
      </c>
      <c r="H132" s="286"/>
    </row>
    <row r="133" spans="1:8" ht="12.75" hidden="1" customHeight="1" x14ac:dyDescent="0.2">
      <c r="A133" s="133"/>
      <c r="B133" s="134" t="s">
        <v>144</v>
      </c>
      <c r="C133" s="135" t="s">
        <v>4</v>
      </c>
      <c r="D133" s="136">
        <v>0</v>
      </c>
      <c r="E133" s="137" t="s">
        <v>5</v>
      </c>
      <c r="F133" s="67">
        <v>0</v>
      </c>
      <c r="G133" s="138">
        <f t="shared" si="10"/>
        <v>0</v>
      </c>
      <c r="H133" s="286"/>
    </row>
    <row r="134" spans="1:8" ht="12.75" hidden="1" customHeight="1" x14ac:dyDescent="0.2">
      <c r="A134" s="133"/>
      <c r="B134" s="134" t="s">
        <v>144</v>
      </c>
      <c r="C134" s="135" t="s">
        <v>4</v>
      </c>
      <c r="D134" s="136">
        <v>0</v>
      </c>
      <c r="E134" s="137" t="s">
        <v>5</v>
      </c>
      <c r="F134" s="67">
        <v>0</v>
      </c>
      <c r="G134" s="138">
        <f t="shared" si="10"/>
        <v>0</v>
      </c>
      <c r="H134" s="286"/>
    </row>
    <row r="135" spans="1:8" ht="12.75" hidden="1" customHeight="1" x14ac:dyDescent="0.2">
      <c r="A135" s="133"/>
      <c r="B135" s="134" t="s">
        <v>144</v>
      </c>
      <c r="C135" s="135" t="s">
        <v>4</v>
      </c>
      <c r="D135" s="136">
        <v>0</v>
      </c>
      <c r="E135" s="137" t="s">
        <v>5</v>
      </c>
      <c r="F135" s="67">
        <v>0</v>
      </c>
      <c r="G135" s="138">
        <f t="shared" si="10"/>
        <v>0</v>
      </c>
      <c r="H135" s="286"/>
    </row>
    <row r="136" spans="1:8" ht="12.75" hidden="1" customHeight="1" x14ac:dyDescent="0.2">
      <c r="A136" s="133"/>
      <c r="B136" s="134" t="s">
        <v>144</v>
      </c>
      <c r="C136" s="135" t="s">
        <v>4</v>
      </c>
      <c r="D136" s="136">
        <v>0</v>
      </c>
      <c r="E136" s="137" t="s">
        <v>5</v>
      </c>
      <c r="F136" s="67">
        <v>0</v>
      </c>
      <c r="G136" s="138">
        <f t="shared" si="10"/>
        <v>0</v>
      </c>
      <c r="H136" s="286"/>
    </row>
    <row r="137" spans="1:8" ht="12.75" hidden="1" customHeight="1" x14ac:dyDescent="0.2">
      <c r="A137" s="133"/>
      <c r="B137" s="134" t="s">
        <v>144</v>
      </c>
      <c r="C137" s="135" t="s">
        <v>4</v>
      </c>
      <c r="D137" s="136">
        <v>0</v>
      </c>
      <c r="E137" s="137" t="s">
        <v>5</v>
      </c>
      <c r="F137" s="67">
        <v>0</v>
      </c>
      <c r="G137" s="138">
        <f t="shared" si="10"/>
        <v>0</v>
      </c>
      <c r="H137" s="286"/>
    </row>
    <row r="138" spans="1:8" ht="12.75" hidden="1" customHeight="1" thickBot="1" x14ac:dyDescent="0.25">
      <c r="A138" s="139"/>
      <c r="B138" s="140" t="s">
        <v>144</v>
      </c>
      <c r="C138" s="141" t="s">
        <v>4</v>
      </c>
      <c r="D138" s="142">
        <v>0</v>
      </c>
      <c r="E138" s="143" t="s">
        <v>5</v>
      </c>
      <c r="F138" s="68">
        <v>0</v>
      </c>
      <c r="G138" s="144">
        <f t="shared" si="10"/>
        <v>0</v>
      </c>
      <c r="H138" s="287"/>
    </row>
    <row r="139" spans="1:8" ht="20.100000000000001" hidden="1" customHeight="1" thickTop="1" thickBot="1" x14ac:dyDescent="0.25">
      <c r="A139" s="282" t="s">
        <v>103</v>
      </c>
      <c r="B139" s="283"/>
      <c r="C139" s="284"/>
      <c r="D139" s="145">
        <v>1</v>
      </c>
      <c r="E139" s="146" t="s">
        <v>132</v>
      </c>
      <c r="F139" s="69">
        <f>G139/D139</f>
        <v>0</v>
      </c>
      <c r="G139" s="147">
        <f>SUM(G131:G138)</f>
        <v>0</v>
      </c>
      <c r="H139" s="153"/>
    </row>
    <row r="140" spans="1:8" ht="30" hidden="1" customHeight="1" thickBot="1" x14ac:dyDescent="0.25">
      <c r="A140" s="157"/>
      <c r="B140" s="157"/>
      <c r="C140" s="157"/>
      <c r="D140" s="158"/>
      <c r="E140" s="158"/>
      <c r="F140" s="23"/>
      <c r="G140" s="159"/>
      <c r="H140" s="160"/>
    </row>
    <row r="141" spans="1:8" ht="30" hidden="1" customHeight="1" thickBot="1" x14ac:dyDescent="0.25">
      <c r="A141" s="288" t="s">
        <v>19</v>
      </c>
      <c r="B141" s="289"/>
      <c r="C141" s="116" t="s">
        <v>4</v>
      </c>
      <c r="D141" s="117" t="s">
        <v>11</v>
      </c>
      <c r="E141" s="118" t="s">
        <v>5</v>
      </c>
      <c r="F141" s="64" t="s">
        <v>6</v>
      </c>
      <c r="G141" s="119" t="s">
        <v>18</v>
      </c>
      <c r="H141" s="118" t="s">
        <v>22</v>
      </c>
    </row>
    <row r="142" spans="1:8" ht="14.25" hidden="1" thickTop="1" thickBot="1" x14ac:dyDescent="0.25">
      <c r="A142" s="121" t="s">
        <v>99</v>
      </c>
      <c r="B142" s="122"/>
      <c r="C142" s="123" t="s">
        <v>100</v>
      </c>
      <c r="D142" s="124"/>
      <c r="E142" s="125"/>
      <c r="F142" s="65"/>
      <c r="G142" s="126"/>
      <c r="H142" s="285"/>
    </row>
    <row r="143" spans="1:8" ht="12.75" hidden="1" customHeight="1" x14ac:dyDescent="0.2">
      <c r="A143" s="127"/>
      <c r="B143" s="128" t="s">
        <v>144</v>
      </c>
      <c r="C143" s="129" t="s">
        <v>4</v>
      </c>
      <c r="D143" s="130">
        <v>0</v>
      </c>
      <c r="E143" s="131" t="s">
        <v>5</v>
      </c>
      <c r="F143" s="66">
        <v>0</v>
      </c>
      <c r="G143" s="132">
        <f t="shared" ref="G143:G150" si="11">F143*D143</f>
        <v>0</v>
      </c>
      <c r="H143" s="286"/>
    </row>
    <row r="144" spans="1:8" ht="12.75" hidden="1" customHeight="1" x14ac:dyDescent="0.2">
      <c r="A144" s="133"/>
      <c r="B144" s="134" t="s">
        <v>144</v>
      </c>
      <c r="C144" s="135" t="s">
        <v>4</v>
      </c>
      <c r="D144" s="136">
        <v>0</v>
      </c>
      <c r="E144" s="137" t="s">
        <v>5</v>
      </c>
      <c r="F144" s="67">
        <v>0</v>
      </c>
      <c r="G144" s="138">
        <f t="shared" si="11"/>
        <v>0</v>
      </c>
      <c r="H144" s="286"/>
    </row>
    <row r="145" spans="1:8" ht="12.75" hidden="1" customHeight="1" x14ac:dyDescent="0.2">
      <c r="A145" s="133"/>
      <c r="B145" s="134" t="s">
        <v>144</v>
      </c>
      <c r="C145" s="135" t="s">
        <v>4</v>
      </c>
      <c r="D145" s="136">
        <v>0</v>
      </c>
      <c r="E145" s="137" t="s">
        <v>5</v>
      </c>
      <c r="F145" s="67">
        <v>0</v>
      </c>
      <c r="G145" s="138">
        <f t="shared" si="11"/>
        <v>0</v>
      </c>
      <c r="H145" s="286"/>
    </row>
    <row r="146" spans="1:8" ht="12.75" hidden="1" customHeight="1" x14ac:dyDescent="0.2">
      <c r="A146" s="133"/>
      <c r="B146" s="134" t="s">
        <v>144</v>
      </c>
      <c r="C146" s="135" t="s">
        <v>4</v>
      </c>
      <c r="D146" s="136">
        <v>0</v>
      </c>
      <c r="E146" s="137" t="s">
        <v>5</v>
      </c>
      <c r="F146" s="67">
        <v>0</v>
      </c>
      <c r="G146" s="138">
        <f t="shared" si="11"/>
        <v>0</v>
      </c>
      <c r="H146" s="286"/>
    </row>
    <row r="147" spans="1:8" ht="12.75" hidden="1" customHeight="1" x14ac:dyDescent="0.2">
      <c r="A147" s="133"/>
      <c r="B147" s="134" t="s">
        <v>144</v>
      </c>
      <c r="C147" s="135" t="s">
        <v>4</v>
      </c>
      <c r="D147" s="136">
        <v>0</v>
      </c>
      <c r="E147" s="137" t="s">
        <v>5</v>
      </c>
      <c r="F147" s="67">
        <v>0</v>
      </c>
      <c r="G147" s="138">
        <f t="shared" si="11"/>
        <v>0</v>
      </c>
      <c r="H147" s="286"/>
    </row>
    <row r="148" spans="1:8" ht="12.75" hidden="1" customHeight="1" x14ac:dyDescent="0.2">
      <c r="A148" s="133"/>
      <c r="B148" s="134" t="s">
        <v>144</v>
      </c>
      <c r="C148" s="135" t="s">
        <v>4</v>
      </c>
      <c r="D148" s="136">
        <v>0</v>
      </c>
      <c r="E148" s="137" t="s">
        <v>5</v>
      </c>
      <c r="F148" s="67">
        <v>0</v>
      </c>
      <c r="G148" s="138">
        <f t="shared" si="11"/>
        <v>0</v>
      </c>
      <c r="H148" s="286"/>
    </row>
    <row r="149" spans="1:8" ht="12.75" hidden="1" customHeight="1" x14ac:dyDescent="0.2">
      <c r="A149" s="133"/>
      <c r="B149" s="134" t="s">
        <v>144</v>
      </c>
      <c r="C149" s="135" t="s">
        <v>4</v>
      </c>
      <c r="D149" s="136">
        <v>0</v>
      </c>
      <c r="E149" s="137" t="s">
        <v>5</v>
      </c>
      <c r="F149" s="67">
        <v>0</v>
      </c>
      <c r="G149" s="138">
        <f t="shared" si="11"/>
        <v>0</v>
      </c>
      <c r="H149" s="286"/>
    </row>
    <row r="150" spans="1:8" ht="12.75" hidden="1" customHeight="1" thickBot="1" x14ac:dyDescent="0.25">
      <c r="A150" s="139"/>
      <c r="B150" s="140" t="s">
        <v>144</v>
      </c>
      <c r="C150" s="141" t="s">
        <v>4</v>
      </c>
      <c r="D150" s="142">
        <v>0</v>
      </c>
      <c r="E150" s="143" t="s">
        <v>5</v>
      </c>
      <c r="F150" s="68">
        <v>0</v>
      </c>
      <c r="G150" s="144">
        <f t="shared" si="11"/>
        <v>0</v>
      </c>
      <c r="H150" s="287"/>
    </row>
    <row r="151" spans="1:8" ht="20.100000000000001" hidden="1" customHeight="1" thickTop="1" thickBot="1" x14ac:dyDescent="0.25">
      <c r="A151" s="282" t="s">
        <v>104</v>
      </c>
      <c r="B151" s="283"/>
      <c r="C151" s="284"/>
      <c r="D151" s="145">
        <v>1</v>
      </c>
      <c r="E151" s="146" t="s">
        <v>132</v>
      </c>
      <c r="F151" s="69">
        <f>G151/D151</f>
        <v>0</v>
      </c>
      <c r="G151" s="147">
        <f>SUM(G143:G150)</f>
        <v>0</v>
      </c>
      <c r="H151" s="153"/>
    </row>
    <row r="152" spans="1:8" ht="9.9499999999999993" hidden="1" customHeight="1" thickBot="1" x14ac:dyDescent="0.25">
      <c r="A152" s="157"/>
      <c r="B152" s="157"/>
      <c r="C152" s="157"/>
      <c r="D152" s="158"/>
      <c r="E152" s="158"/>
      <c r="F152" s="23"/>
      <c r="G152" s="159"/>
      <c r="H152" s="160"/>
    </row>
    <row r="153" spans="1:8" ht="30" hidden="1" customHeight="1" thickBot="1" x14ac:dyDescent="0.25">
      <c r="A153" s="288" t="s">
        <v>19</v>
      </c>
      <c r="B153" s="289"/>
      <c r="C153" s="116" t="s">
        <v>4</v>
      </c>
      <c r="D153" s="117" t="s">
        <v>11</v>
      </c>
      <c r="E153" s="118" t="s">
        <v>5</v>
      </c>
      <c r="F153" s="64" t="s">
        <v>6</v>
      </c>
      <c r="G153" s="119" t="s">
        <v>18</v>
      </c>
      <c r="H153" s="118" t="s">
        <v>22</v>
      </c>
    </row>
    <row r="154" spans="1:8" ht="14.25" hidden="1" thickTop="1" thickBot="1" x14ac:dyDescent="0.25">
      <c r="A154" s="121" t="s">
        <v>105</v>
      </c>
      <c r="B154" s="122"/>
      <c r="C154" s="123" t="s">
        <v>106</v>
      </c>
      <c r="D154" s="124"/>
      <c r="E154" s="125"/>
      <c r="F154" s="65"/>
      <c r="G154" s="126"/>
      <c r="H154" s="285"/>
    </row>
    <row r="155" spans="1:8" ht="12.75" hidden="1" customHeight="1" x14ac:dyDescent="0.2">
      <c r="A155" s="127"/>
      <c r="B155" s="128" t="s">
        <v>144</v>
      </c>
      <c r="C155" s="129" t="s">
        <v>4</v>
      </c>
      <c r="D155" s="130">
        <v>0</v>
      </c>
      <c r="E155" s="131" t="s">
        <v>5</v>
      </c>
      <c r="F155" s="66">
        <v>0</v>
      </c>
      <c r="G155" s="132">
        <f t="shared" ref="G155:G162" si="12">F155*D155</f>
        <v>0</v>
      </c>
      <c r="H155" s="286"/>
    </row>
    <row r="156" spans="1:8" ht="12.75" hidden="1" customHeight="1" x14ac:dyDescent="0.2">
      <c r="A156" s="133"/>
      <c r="B156" s="134" t="s">
        <v>144</v>
      </c>
      <c r="C156" s="135" t="s">
        <v>4</v>
      </c>
      <c r="D156" s="136">
        <v>0</v>
      </c>
      <c r="E156" s="137" t="s">
        <v>5</v>
      </c>
      <c r="F156" s="67">
        <v>0</v>
      </c>
      <c r="G156" s="138">
        <f t="shared" si="12"/>
        <v>0</v>
      </c>
      <c r="H156" s="286"/>
    </row>
    <row r="157" spans="1:8" ht="12.75" hidden="1" customHeight="1" x14ac:dyDescent="0.2">
      <c r="A157" s="133"/>
      <c r="B157" s="134" t="s">
        <v>144</v>
      </c>
      <c r="C157" s="135" t="s">
        <v>4</v>
      </c>
      <c r="D157" s="136">
        <v>0</v>
      </c>
      <c r="E157" s="137" t="s">
        <v>5</v>
      </c>
      <c r="F157" s="67">
        <v>0</v>
      </c>
      <c r="G157" s="138">
        <f t="shared" si="12"/>
        <v>0</v>
      </c>
      <c r="H157" s="286"/>
    </row>
    <row r="158" spans="1:8" ht="12.75" hidden="1" customHeight="1" x14ac:dyDescent="0.2">
      <c r="A158" s="133"/>
      <c r="B158" s="134" t="s">
        <v>144</v>
      </c>
      <c r="C158" s="135" t="s">
        <v>4</v>
      </c>
      <c r="D158" s="136">
        <v>0</v>
      </c>
      <c r="E158" s="137" t="s">
        <v>5</v>
      </c>
      <c r="F158" s="67">
        <v>0</v>
      </c>
      <c r="G158" s="138">
        <f t="shared" si="12"/>
        <v>0</v>
      </c>
      <c r="H158" s="286"/>
    </row>
    <row r="159" spans="1:8" ht="12.75" hidden="1" customHeight="1" x14ac:dyDescent="0.2">
      <c r="A159" s="133"/>
      <c r="B159" s="134" t="s">
        <v>144</v>
      </c>
      <c r="C159" s="135" t="s">
        <v>4</v>
      </c>
      <c r="D159" s="136">
        <v>0</v>
      </c>
      <c r="E159" s="137" t="s">
        <v>5</v>
      </c>
      <c r="F159" s="67">
        <v>0</v>
      </c>
      <c r="G159" s="138">
        <f t="shared" si="12"/>
        <v>0</v>
      </c>
      <c r="H159" s="286"/>
    </row>
    <row r="160" spans="1:8" ht="12.75" hidden="1" customHeight="1" x14ac:dyDescent="0.2">
      <c r="A160" s="133"/>
      <c r="B160" s="134" t="s">
        <v>144</v>
      </c>
      <c r="C160" s="135" t="s">
        <v>4</v>
      </c>
      <c r="D160" s="136">
        <v>0</v>
      </c>
      <c r="E160" s="137" t="s">
        <v>5</v>
      </c>
      <c r="F160" s="67">
        <v>0</v>
      </c>
      <c r="G160" s="138">
        <f t="shared" si="12"/>
        <v>0</v>
      </c>
      <c r="H160" s="286"/>
    </row>
    <row r="161" spans="1:8" ht="12.75" hidden="1" customHeight="1" x14ac:dyDescent="0.2">
      <c r="A161" s="133"/>
      <c r="B161" s="134" t="s">
        <v>144</v>
      </c>
      <c r="C161" s="135" t="s">
        <v>4</v>
      </c>
      <c r="D161" s="136">
        <v>0</v>
      </c>
      <c r="E161" s="137" t="s">
        <v>5</v>
      </c>
      <c r="F161" s="67">
        <v>0</v>
      </c>
      <c r="G161" s="138">
        <f t="shared" si="12"/>
        <v>0</v>
      </c>
      <c r="H161" s="286"/>
    </row>
    <row r="162" spans="1:8" ht="12.75" hidden="1" customHeight="1" thickBot="1" x14ac:dyDescent="0.25">
      <c r="A162" s="139"/>
      <c r="B162" s="140" t="s">
        <v>144</v>
      </c>
      <c r="C162" s="141" t="s">
        <v>4</v>
      </c>
      <c r="D162" s="142">
        <v>0</v>
      </c>
      <c r="E162" s="143" t="s">
        <v>5</v>
      </c>
      <c r="F162" s="68">
        <v>0</v>
      </c>
      <c r="G162" s="144">
        <f t="shared" si="12"/>
        <v>0</v>
      </c>
      <c r="H162" s="287"/>
    </row>
    <row r="163" spans="1:8" ht="20.100000000000001" hidden="1" customHeight="1" thickTop="1" thickBot="1" x14ac:dyDescent="0.25">
      <c r="A163" s="282" t="s">
        <v>115</v>
      </c>
      <c r="B163" s="283"/>
      <c r="C163" s="284"/>
      <c r="D163" s="145">
        <v>1</v>
      </c>
      <c r="E163" s="146" t="s">
        <v>132</v>
      </c>
      <c r="F163" s="69">
        <f>G163/D163</f>
        <v>0</v>
      </c>
      <c r="G163" s="147">
        <f>SUM(G155:G162)</f>
        <v>0</v>
      </c>
      <c r="H163" s="153"/>
    </row>
    <row r="164" spans="1:8" ht="30" hidden="1" customHeight="1" thickBot="1" x14ac:dyDescent="0.25">
      <c r="A164" s="157"/>
      <c r="B164" s="157"/>
      <c r="C164" s="157"/>
      <c r="D164" s="158"/>
      <c r="E164" s="158"/>
      <c r="F164" s="23"/>
      <c r="G164" s="159"/>
      <c r="H164" s="160"/>
    </row>
    <row r="165" spans="1:8" ht="30" hidden="1" customHeight="1" thickBot="1" x14ac:dyDescent="0.25">
      <c r="A165" s="288" t="s">
        <v>19</v>
      </c>
      <c r="B165" s="289"/>
      <c r="C165" s="116" t="s">
        <v>4</v>
      </c>
      <c r="D165" s="117" t="s">
        <v>11</v>
      </c>
      <c r="E165" s="118" t="s">
        <v>5</v>
      </c>
      <c r="F165" s="64" t="s">
        <v>6</v>
      </c>
      <c r="G165" s="119" t="s">
        <v>18</v>
      </c>
      <c r="H165" s="118" t="s">
        <v>22</v>
      </c>
    </row>
    <row r="166" spans="1:8" ht="14.25" hidden="1" thickTop="1" thickBot="1" x14ac:dyDescent="0.25">
      <c r="A166" s="121" t="s">
        <v>107</v>
      </c>
      <c r="B166" s="122"/>
      <c r="C166" s="123" t="s">
        <v>108</v>
      </c>
      <c r="D166" s="124"/>
      <c r="E166" s="125"/>
      <c r="F166" s="65"/>
      <c r="G166" s="126"/>
      <c r="H166" s="285"/>
    </row>
    <row r="167" spans="1:8" ht="12.75" hidden="1" customHeight="1" x14ac:dyDescent="0.2">
      <c r="A167" s="127"/>
      <c r="B167" s="128" t="s">
        <v>144</v>
      </c>
      <c r="C167" s="129" t="s">
        <v>4</v>
      </c>
      <c r="D167" s="130">
        <v>0</v>
      </c>
      <c r="E167" s="131" t="s">
        <v>5</v>
      </c>
      <c r="F167" s="66">
        <v>0</v>
      </c>
      <c r="G167" s="132">
        <f t="shared" ref="G167:G174" si="13">F167*D167</f>
        <v>0</v>
      </c>
      <c r="H167" s="286"/>
    </row>
    <row r="168" spans="1:8" ht="12.75" hidden="1" customHeight="1" x14ac:dyDescent="0.2">
      <c r="A168" s="133"/>
      <c r="B168" s="134" t="s">
        <v>144</v>
      </c>
      <c r="C168" s="135" t="s">
        <v>4</v>
      </c>
      <c r="D168" s="136">
        <v>0</v>
      </c>
      <c r="E168" s="137" t="s">
        <v>5</v>
      </c>
      <c r="F168" s="67">
        <v>0</v>
      </c>
      <c r="G168" s="138">
        <f t="shared" si="13"/>
        <v>0</v>
      </c>
      <c r="H168" s="286"/>
    </row>
    <row r="169" spans="1:8" ht="12.75" hidden="1" customHeight="1" x14ac:dyDescent="0.2">
      <c r="A169" s="133"/>
      <c r="B169" s="134" t="s">
        <v>144</v>
      </c>
      <c r="C169" s="135" t="s">
        <v>4</v>
      </c>
      <c r="D169" s="136">
        <v>0</v>
      </c>
      <c r="E169" s="137" t="s">
        <v>5</v>
      </c>
      <c r="F169" s="67">
        <v>0</v>
      </c>
      <c r="G169" s="138">
        <f t="shared" si="13"/>
        <v>0</v>
      </c>
      <c r="H169" s="286"/>
    </row>
    <row r="170" spans="1:8" ht="12.75" hidden="1" customHeight="1" x14ac:dyDescent="0.2">
      <c r="A170" s="133"/>
      <c r="B170" s="134" t="s">
        <v>144</v>
      </c>
      <c r="C170" s="135" t="s">
        <v>4</v>
      </c>
      <c r="D170" s="136">
        <v>0</v>
      </c>
      <c r="E170" s="137" t="s">
        <v>5</v>
      </c>
      <c r="F170" s="67">
        <v>0</v>
      </c>
      <c r="G170" s="138">
        <f t="shared" si="13"/>
        <v>0</v>
      </c>
      <c r="H170" s="286"/>
    </row>
    <row r="171" spans="1:8" ht="12.75" hidden="1" customHeight="1" x14ac:dyDescent="0.2">
      <c r="A171" s="133"/>
      <c r="B171" s="134" t="s">
        <v>144</v>
      </c>
      <c r="C171" s="135" t="s">
        <v>4</v>
      </c>
      <c r="D171" s="136">
        <v>0</v>
      </c>
      <c r="E171" s="137" t="s">
        <v>5</v>
      </c>
      <c r="F171" s="67">
        <v>0</v>
      </c>
      <c r="G171" s="138">
        <f t="shared" si="13"/>
        <v>0</v>
      </c>
      <c r="H171" s="286"/>
    </row>
    <row r="172" spans="1:8" ht="12.75" hidden="1" customHeight="1" x14ac:dyDescent="0.2">
      <c r="A172" s="133"/>
      <c r="B172" s="134" t="s">
        <v>144</v>
      </c>
      <c r="C172" s="135" t="s">
        <v>4</v>
      </c>
      <c r="D172" s="136">
        <v>0</v>
      </c>
      <c r="E172" s="137" t="s">
        <v>5</v>
      </c>
      <c r="F172" s="67">
        <v>0</v>
      </c>
      <c r="G172" s="138">
        <f t="shared" si="13"/>
        <v>0</v>
      </c>
      <c r="H172" s="286"/>
    </row>
    <row r="173" spans="1:8" ht="12.75" hidden="1" customHeight="1" x14ac:dyDescent="0.2">
      <c r="A173" s="133"/>
      <c r="B173" s="134" t="s">
        <v>144</v>
      </c>
      <c r="C173" s="135" t="s">
        <v>4</v>
      </c>
      <c r="D173" s="136">
        <v>0</v>
      </c>
      <c r="E173" s="137" t="s">
        <v>5</v>
      </c>
      <c r="F173" s="67">
        <v>0</v>
      </c>
      <c r="G173" s="138">
        <f t="shared" si="13"/>
        <v>0</v>
      </c>
      <c r="H173" s="286"/>
    </row>
    <row r="174" spans="1:8" ht="12.75" hidden="1" customHeight="1" thickBot="1" x14ac:dyDescent="0.25">
      <c r="A174" s="139"/>
      <c r="B174" s="140" t="s">
        <v>144</v>
      </c>
      <c r="C174" s="141" t="s">
        <v>4</v>
      </c>
      <c r="D174" s="142">
        <v>0</v>
      </c>
      <c r="E174" s="143" t="s">
        <v>5</v>
      </c>
      <c r="F174" s="68">
        <v>0</v>
      </c>
      <c r="G174" s="144">
        <f t="shared" si="13"/>
        <v>0</v>
      </c>
      <c r="H174" s="287"/>
    </row>
    <row r="175" spans="1:8" ht="20.100000000000001" hidden="1" customHeight="1" thickTop="1" thickBot="1" x14ac:dyDescent="0.25">
      <c r="A175" s="282" t="s">
        <v>116</v>
      </c>
      <c r="B175" s="283"/>
      <c r="C175" s="284"/>
      <c r="D175" s="145">
        <v>1</v>
      </c>
      <c r="E175" s="146" t="s">
        <v>132</v>
      </c>
      <c r="F175" s="69">
        <f>G175/D175</f>
        <v>0</v>
      </c>
      <c r="G175" s="147">
        <f>SUM(G167:G174)</f>
        <v>0</v>
      </c>
      <c r="H175" s="153"/>
    </row>
    <row r="176" spans="1:8" ht="9.9499999999999993" hidden="1" customHeight="1" thickBot="1" x14ac:dyDescent="0.25">
      <c r="A176" s="157"/>
      <c r="B176" s="157"/>
      <c r="C176" s="157"/>
      <c r="D176" s="158"/>
      <c r="E176" s="158"/>
      <c r="F176" s="23"/>
      <c r="G176" s="159"/>
      <c r="H176" s="160"/>
    </row>
    <row r="177" spans="1:8" ht="30" hidden="1" customHeight="1" thickBot="1" x14ac:dyDescent="0.25">
      <c r="A177" s="288" t="s">
        <v>19</v>
      </c>
      <c r="B177" s="289"/>
      <c r="C177" s="116" t="s">
        <v>4</v>
      </c>
      <c r="D177" s="117" t="s">
        <v>11</v>
      </c>
      <c r="E177" s="118" t="s">
        <v>5</v>
      </c>
      <c r="F177" s="64" t="s">
        <v>6</v>
      </c>
      <c r="G177" s="119" t="s">
        <v>18</v>
      </c>
      <c r="H177" s="118" t="s">
        <v>22</v>
      </c>
    </row>
    <row r="178" spans="1:8" ht="14.25" hidden="1" thickTop="1" thickBot="1" x14ac:dyDescent="0.25">
      <c r="A178" s="121" t="s">
        <v>109</v>
      </c>
      <c r="B178" s="122"/>
      <c r="C178" s="123" t="s">
        <v>110</v>
      </c>
      <c r="D178" s="124"/>
      <c r="E178" s="125"/>
      <c r="F178" s="65"/>
      <c r="G178" s="126"/>
      <c r="H178" s="285"/>
    </row>
    <row r="179" spans="1:8" ht="12.75" hidden="1" customHeight="1" x14ac:dyDescent="0.2">
      <c r="A179" s="127"/>
      <c r="B179" s="128" t="s">
        <v>144</v>
      </c>
      <c r="C179" s="129" t="s">
        <v>4</v>
      </c>
      <c r="D179" s="130">
        <v>0</v>
      </c>
      <c r="E179" s="131" t="s">
        <v>5</v>
      </c>
      <c r="F179" s="66">
        <v>0</v>
      </c>
      <c r="G179" s="132">
        <f t="shared" ref="G179:G186" si="14">F179*D179</f>
        <v>0</v>
      </c>
      <c r="H179" s="286"/>
    </row>
    <row r="180" spans="1:8" ht="12.75" hidden="1" customHeight="1" x14ac:dyDescent="0.2">
      <c r="A180" s="133"/>
      <c r="B180" s="134" t="s">
        <v>144</v>
      </c>
      <c r="C180" s="135" t="s">
        <v>4</v>
      </c>
      <c r="D180" s="136">
        <v>0</v>
      </c>
      <c r="E180" s="137" t="s">
        <v>5</v>
      </c>
      <c r="F180" s="67">
        <v>0</v>
      </c>
      <c r="G180" s="138">
        <f t="shared" si="14"/>
        <v>0</v>
      </c>
      <c r="H180" s="286"/>
    </row>
    <row r="181" spans="1:8" ht="12.75" hidden="1" customHeight="1" x14ac:dyDescent="0.2">
      <c r="A181" s="133"/>
      <c r="B181" s="134" t="s">
        <v>144</v>
      </c>
      <c r="C181" s="135" t="s">
        <v>4</v>
      </c>
      <c r="D181" s="136">
        <v>0</v>
      </c>
      <c r="E181" s="137" t="s">
        <v>5</v>
      </c>
      <c r="F181" s="67">
        <v>0</v>
      </c>
      <c r="G181" s="138">
        <f t="shared" si="14"/>
        <v>0</v>
      </c>
      <c r="H181" s="286"/>
    </row>
    <row r="182" spans="1:8" ht="12.75" hidden="1" customHeight="1" x14ac:dyDescent="0.2">
      <c r="A182" s="133"/>
      <c r="B182" s="134" t="s">
        <v>144</v>
      </c>
      <c r="C182" s="135" t="s">
        <v>4</v>
      </c>
      <c r="D182" s="136">
        <v>0</v>
      </c>
      <c r="E182" s="137" t="s">
        <v>5</v>
      </c>
      <c r="F182" s="67">
        <v>0</v>
      </c>
      <c r="G182" s="138">
        <f t="shared" si="14"/>
        <v>0</v>
      </c>
      <c r="H182" s="286"/>
    </row>
    <row r="183" spans="1:8" ht="12.75" hidden="1" customHeight="1" x14ac:dyDescent="0.2">
      <c r="A183" s="133"/>
      <c r="B183" s="134" t="s">
        <v>144</v>
      </c>
      <c r="C183" s="135" t="s">
        <v>4</v>
      </c>
      <c r="D183" s="136">
        <v>0</v>
      </c>
      <c r="E183" s="137" t="s">
        <v>5</v>
      </c>
      <c r="F183" s="67">
        <v>0</v>
      </c>
      <c r="G183" s="138">
        <f t="shared" si="14"/>
        <v>0</v>
      </c>
      <c r="H183" s="286"/>
    </row>
    <row r="184" spans="1:8" ht="12.75" hidden="1" customHeight="1" x14ac:dyDescent="0.2">
      <c r="A184" s="133"/>
      <c r="B184" s="134" t="s">
        <v>144</v>
      </c>
      <c r="C184" s="135" t="s">
        <v>4</v>
      </c>
      <c r="D184" s="136">
        <v>0</v>
      </c>
      <c r="E184" s="137" t="s">
        <v>5</v>
      </c>
      <c r="F184" s="67">
        <v>0</v>
      </c>
      <c r="G184" s="138">
        <f t="shared" si="14"/>
        <v>0</v>
      </c>
      <c r="H184" s="286"/>
    </row>
    <row r="185" spans="1:8" ht="12.75" hidden="1" customHeight="1" x14ac:dyDescent="0.2">
      <c r="A185" s="133"/>
      <c r="B185" s="134" t="s">
        <v>144</v>
      </c>
      <c r="C185" s="135" t="s">
        <v>4</v>
      </c>
      <c r="D185" s="136">
        <v>0</v>
      </c>
      <c r="E185" s="137" t="s">
        <v>5</v>
      </c>
      <c r="F185" s="67">
        <v>0</v>
      </c>
      <c r="G185" s="138">
        <f t="shared" si="14"/>
        <v>0</v>
      </c>
      <c r="H185" s="286"/>
    </row>
    <row r="186" spans="1:8" ht="12.75" hidden="1" customHeight="1" thickBot="1" x14ac:dyDescent="0.25">
      <c r="A186" s="139"/>
      <c r="B186" s="140" t="s">
        <v>144</v>
      </c>
      <c r="C186" s="141" t="s">
        <v>4</v>
      </c>
      <c r="D186" s="142">
        <v>0</v>
      </c>
      <c r="E186" s="143" t="s">
        <v>5</v>
      </c>
      <c r="F186" s="68">
        <v>0</v>
      </c>
      <c r="G186" s="144">
        <f t="shared" si="14"/>
        <v>0</v>
      </c>
      <c r="H186" s="287"/>
    </row>
    <row r="187" spans="1:8" ht="20.100000000000001" hidden="1" customHeight="1" thickTop="1" thickBot="1" x14ac:dyDescent="0.25">
      <c r="A187" s="282" t="s">
        <v>133</v>
      </c>
      <c r="B187" s="283"/>
      <c r="C187" s="284"/>
      <c r="D187" s="145">
        <v>1</v>
      </c>
      <c r="E187" s="146" t="s">
        <v>132</v>
      </c>
      <c r="F187" s="69">
        <f>G187/D187</f>
        <v>0</v>
      </c>
      <c r="G187" s="147">
        <f>SUM(G179:G186)</f>
        <v>0</v>
      </c>
      <c r="H187" s="153"/>
    </row>
    <row r="188" spans="1:8" ht="30" hidden="1" customHeight="1" thickBot="1" x14ac:dyDescent="0.25">
      <c r="A188" s="157"/>
      <c r="B188" s="157"/>
      <c r="C188" s="157"/>
      <c r="D188" s="158"/>
      <c r="E188" s="158"/>
      <c r="F188" s="23"/>
      <c r="G188" s="159"/>
      <c r="H188" s="160"/>
    </row>
    <row r="189" spans="1:8" ht="30" hidden="1" customHeight="1" thickBot="1" x14ac:dyDescent="0.25">
      <c r="A189" s="288" t="s">
        <v>19</v>
      </c>
      <c r="B189" s="289"/>
      <c r="C189" s="116" t="s">
        <v>4</v>
      </c>
      <c r="D189" s="117" t="s">
        <v>11</v>
      </c>
      <c r="E189" s="118" t="s">
        <v>5</v>
      </c>
      <c r="F189" s="64" t="s">
        <v>6</v>
      </c>
      <c r="G189" s="119" t="s">
        <v>18</v>
      </c>
      <c r="H189" s="118" t="s">
        <v>22</v>
      </c>
    </row>
    <row r="190" spans="1:8" ht="14.25" hidden="1" thickTop="1" thickBot="1" x14ac:dyDescent="0.25">
      <c r="A190" s="121" t="s">
        <v>111</v>
      </c>
      <c r="B190" s="122"/>
      <c r="C190" s="123" t="s">
        <v>112</v>
      </c>
      <c r="D190" s="124"/>
      <c r="E190" s="125"/>
      <c r="F190" s="65"/>
      <c r="G190" s="126"/>
      <c r="H190" s="285"/>
    </row>
    <row r="191" spans="1:8" ht="12.75" hidden="1" customHeight="1" x14ac:dyDescent="0.2">
      <c r="A191" s="127"/>
      <c r="B191" s="128" t="s">
        <v>144</v>
      </c>
      <c r="C191" s="129" t="s">
        <v>4</v>
      </c>
      <c r="D191" s="130">
        <v>0</v>
      </c>
      <c r="E191" s="131" t="s">
        <v>5</v>
      </c>
      <c r="F191" s="66">
        <v>0</v>
      </c>
      <c r="G191" s="132">
        <f t="shared" ref="G191:G198" si="15">F191*D191</f>
        <v>0</v>
      </c>
      <c r="H191" s="286"/>
    </row>
    <row r="192" spans="1:8" ht="12.75" hidden="1" customHeight="1" x14ac:dyDescent="0.2">
      <c r="A192" s="133"/>
      <c r="B192" s="134" t="s">
        <v>144</v>
      </c>
      <c r="C192" s="135" t="s">
        <v>4</v>
      </c>
      <c r="D192" s="136">
        <v>0</v>
      </c>
      <c r="E192" s="137" t="s">
        <v>5</v>
      </c>
      <c r="F192" s="67">
        <v>0</v>
      </c>
      <c r="G192" s="138">
        <f t="shared" si="15"/>
        <v>0</v>
      </c>
      <c r="H192" s="286"/>
    </row>
    <row r="193" spans="1:8" ht="12.75" hidden="1" customHeight="1" x14ac:dyDescent="0.2">
      <c r="A193" s="133"/>
      <c r="B193" s="134" t="s">
        <v>144</v>
      </c>
      <c r="C193" s="135" t="s">
        <v>4</v>
      </c>
      <c r="D193" s="136">
        <v>0</v>
      </c>
      <c r="E193" s="137" t="s">
        <v>5</v>
      </c>
      <c r="F193" s="67">
        <v>0</v>
      </c>
      <c r="G193" s="138">
        <f t="shared" si="15"/>
        <v>0</v>
      </c>
      <c r="H193" s="286"/>
    </row>
    <row r="194" spans="1:8" ht="12.75" hidden="1" customHeight="1" x14ac:dyDescent="0.2">
      <c r="A194" s="133"/>
      <c r="B194" s="134" t="s">
        <v>144</v>
      </c>
      <c r="C194" s="135" t="s">
        <v>4</v>
      </c>
      <c r="D194" s="136">
        <v>0</v>
      </c>
      <c r="E194" s="137" t="s">
        <v>5</v>
      </c>
      <c r="F194" s="67">
        <v>0</v>
      </c>
      <c r="G194" s="138">
        <f t="shared" si="15"/>
        <v>0</v>
      </c>
      <c r="H194" s="286"/>
    </row>
    <row r="195" spans="1:8" ht="12.75" hidden="1" customHeight="1" x14ac:dyDescent="0.2">
      <c r="A195" s="133"/>
      <c r="B195" s="134" t="s">
        <v>144</v>
      </c>
      <c r="C195" s="135" t="s">
        <v>4</v>
      </c>
      <c r="D195" s="136">
        <v>0</v>
      </c>
      <c r="E195" s="137" t="s">
        <v>5</v>
      </c>
      <c r="F195" s="67">
        <v>0</v>
      </c>
      <c r="G195" s="138">
        <f t="shared" si="15"/>
        <v>0</v>
      </c>
      <c r="H195" s="286"/>
    </row>
    <row r="196" spans="1:8" ht="12.75" hidden="1" customHeight="1" x14ac:dyDescent="0.2">
      <c r="A196" s="133"/>
      <c r="B196" s="134" t="s">
        <v>144</v>
      </c>
      <c r="C196" s="135" t="s">
        <v>4</v>
      </c>
      <c r="D196" s="136">
        <v>0</v>
      </c>
      <c r="E196" s="137" t="s">
        <v>5</v>
      </c>
      <c r="F196" s="67">
        <v>0</v>
      </c>
      <c r="G196" s="138">
        <f t="shared" si="15"/>
        <v>0</v>
      </c>
      <c r="H196" s="286"/>
    </row>
    <row r="197" spans="1:8" ht="12.75" hidden="1" customHeight="1" x14ac:dyDescent="0.2">
      <c r="A197" s="133"/>
      <c r="B197" s="134" t="s">
        <v>144</v>
      </c>
      <c r="C197" s="135" t="s">
        <v>4</v>
      </c>
      <c r="D197" s="136">
        <v>0</v>
      </c>
      <c r="E197" s="137" t="s">
        <v>5</v>
      </c>
      <c r="F197" s="67">
        <v>0</v>
      </c>
      <c r="G197" s="138">
        <f t="shared" si="15"/>
        <v>0</v>
      </c>
      <c r="H197" s="286"/>
    </row>
    <row r="198" spans="1:8" ht="12.75" hidden="1" customHeight="1" thickBot="1" x14ac:dyDescent="0.25">
      <c r="A198" s="139"/>
      <c r="B198" s="140" t="s">
        <v>144</v>
      </c>
      <c r="C198" s="141" t="s">
        <v>4</v>
      </c>
      <c r="D198" s="142">
        <v>0</v>
      </c>
      <c r="E198" s="143" t="s">
        <v>5</v>
      </c>
      <c r="F198" s="68">
        <v>0</v>
      </c>
      <c r="G198" s="144">
        <f t="shared" si="15"/>
        <v>0</v>
      </c>
      <c r="H198" s="287"/>
    </row>
    <row r="199" spans="1:8" ht="20.100000000000001" hidden="1" customHeight="1" thickTop="1" thickBot="1" x14ac:dyDescent="0.25">
      <c r="A199" s="282" t="s">
        <v>117</v>
      </c>
      <c r="B199" s="283"/>
      <c r="C199" s="284"/>
      <c r="D199" s="145">
        <v>1</v>
      </c>
      <c r="E199" s="146" t="s">
        <v>132</v>
      </c>
      <c r="F199" s="69">
        <f>G199/D199</f>
        <v>0</v>
      </c>
      <c r="G199" s="147">
        <f>SUM(G191:G198)</f>
        <v>0</v>
      </c>
      <c r="H199" s="153"/>
    </row>
    <row r="200" spans="1:8" ht="9.9499999999999993" customHeight="1" thickBot="1" x14ac:dyDescent="0.25">
      <c r="A200" s="157"/>
      <c r="B200" s="157"/>
      <c r="C200" s="157"/>
      <c r="D200" s="158"/>
      <c r="E200" s="158"/>
      <c r="F200" s="23"/>
      <c r="G200" s="159"/>
      <c r="H200" s="160"/>
    </row>
    <row r="201" spans="1:8" ht="30" customHeight="1" thickBot="1" x14ac:dyDescent="0.25">
      <c r="A201" s="288" t="s">
        <v>19</v>
      </c>
      <c r="B201" s="289"/>
      <c r="C201" s="116" t="s">
        <v>4</v>
      </c>
      <c r="D201" s="117" t="s">
        <v>11</v>
      </c>
      <c r="E201" s="118" t="s">
        <v>5</v>
      </c>
      <c r="F201" s="64" t="s">
        <v>6</v>
      </c>
      <c r="G201" s="119" t="s">
        <v>18</v>
      </c>
      <c r="H201" s="118" t="s">
        <v>22</v>
      </c>
    </row>
    <row r="202" spans="1:8" ht="14.25" thickTop="1" thickBot="1" x14ac:dyDescent="0.25">
      <c r="A202" s="121" t="s">
        <v>113</v>
      </c>
      <c r="B202" s="122"/>
      <c r="C202" s="123" t="s">
        <v>114</v>
      </c>
      <c r="D202" s="124"/>
      <c r="E202" s="125"/>
      <c r="F202" s="65"/>
      <c r="G202" s="126"/>
      <c r="H202" s="285"/>
    </row>
    <row r="203" spans="1:8" ht="12.75" customHeight="1" x14ac:dyDescent="0.2">
      <c r="A203" s="127"/>
      <c r="B203" s="128" t="s">
        <v>185</v>
      </c>
      <c r="C203" s="129" t="s">
        <v>215</v>
      </c>
      <c r="D203" s="130">
        <v>2500</v>
      </c>
      <c r="E203" s="131" t="s">
        <v>200</v>
      </c>
      <c r="F203" s="66">
        <v>0.15</v>
      </c>
      <c r="G203" s="132">
        <f t="shared" ref="G203:G210" si="16">F203*D203</f>
        <v>375</v>
      </c>
      <c r="H203" s="286"/>
    </row>
    <row r="204" spans="1:8" ht="12.75" customHeight="1" x14ac:dyDescent="0.2">
      <c r="A204" s="133"/>
      <c r="B204" s="134" t="s">
        <v>185</v>
      </c>
      <c r="C204" s="135" t="s">
        <v>216</v>
      </c>
      <c r="D204" s="136">
        <v>1</v>
      </c>
      <c r="E204" s="137" t="s">
        <v>209</v>
      </c>
      <c r="F204" s="67">
        <v>2500</v>
      </c>
      <c r="G204" s="138">
        <f t="shared" si="16"/>
        <v>2500</v>
      </c>
      <c r="H204" s="286"/>
    </row>
    <row r="205" spans="1:8" ht="12.75" customHeight="1" x14ac:dyDescent="0.2">
      <c r="A205" s="133"/>
      <c r="B205" s="134"/>
      <c r="C205" s="135"/>
      <c r="D205" s="136">
        <v>0</v>
      </c>
      <c r="E205" s="137" t="s">
        <v>5</v>
      </c>
      <c r="F205" s="67">
        <v>0</v>
      </c>
      <c r="G205" s="138">
        <f t="shared" si="16"/>
        <v>0</v>
      </c>
      <c r="H205" s="286"/>
    </row>
    <row r="206" spans="1:8" ht="12.75" hidden="1" customHeight="1" x14ac:dyDescent="0.2">
      <c r="A206" s="133"/>
      <c r="B206" s="134"/>
      <c r="C206" s="135"/>
      <c r="D206" s="136">
        <v>0</v>
      </c>
      <c r="E206" s="137" t="s">
        <v>5</v>
      </c>
      <c r="F206" s="67">
        <v>0</v>
      </c>
      <c r="G206" s="138">
        <f t="shared" si="16"/>
        <v>0</v>
      </c>
      <c r="H206" s="286"/>
    </row>
    <row r="207" spans="1:8" ht="12.75" hidden="1" customHeight="1" x14ac:dyDescent="0.2">
      <c r="A207" s="133"/>
      <c r="B207" s="134"/>
      <c r="C207" s="135"/>
      <c r="D207" s="136">
        <v>0</v>
      </c>
      <c r="E207" s="137" t="s">
        <v>5</v>
      </c>
      <c r="F207" s="67">
        <v>0</v>
      </c>
      <c r="G207" s="138">
        <f t="shared" si="16"/>
        <v>0</v>
      </c>
      <c r="H207" s="286"/>
    </row>
    <row r="208" spans="1:8" ht="12.75" hidden="1" customHeight="1" x14ac:dyDescent="0.2">
      <c r="A208" s="133"/>
      <c r="B208" s="134"/>
      <c r="C208" s="135"/>
      <c r="D208" s="136">
        <v>0</v>
      </c>
      <c r="E208" s="137" t="s">
        <v>5</v>
      </c>
      <c r="F208" s="67">
        <v>0</v>
      </c>
      <c r="G208" s="138">
        <f t="shared" si="16"/>
        <v>0</v>
      </c>
      <c r="H208" s="286"/>
    </row>
    <row r="209" spans="1:8" ht="12.75" hidden="1" customHeight="1" x14ac:dyDescent="0.2">
      <c r="A209" s="133"/>
      <c r="B209" s="134"/>
      <c r="C209" s="135"/>
      <c r="D209" s="136">
        <v>0</v>
      </c>
      <c r="E209" s="137" t="s">
        <v>5</v>
      </c>
      <c r="F209" s="67">
        <v>0</v>
      </c>
      <c r="G209" s="138">
        <f t="shared" si="16"/>
        <v>0</v>
      </c>
      <c r="H209" s="286"/>
    </row>
    <row r="210" spans="1:8" ht="12.75" customHeight="1" thickBot="1" x14ac:dyDescent="0.25">
      <c r="A210" s="139"/>
      <c r="B210" s="140"/>
      <c r="C210" s="141"/>
      <c r="D210" s="142">
        <v>0</v>
      </c>
      <c r="E210" s="143" t="s">
        <v>5</v>
      </c>
      <c r="F210" s="68">
        <v>0</v>
      </c>
      <c r="G210" s="144">
        <f t="shared" si="16"/>
        <v>0</v>
      </c>
      <c r="H210" s="287"/>
    </row>
    <row r="211" spans="1:8" ht="20.100000000000001" customHeight="1" thickTop="1" thickBot="1" x14ac:dyDescent="0.25">
      <c r="A211" s="282" t="s">
        <v>118</v>
      </c>
      <c r="B211" s="283"/>
      <c r="C211" s="284"/>
      <c r="D211" s="145">
        <v>1</v>
      </c>
      <c r="E211" s="146" t="s">
        <v>132</v>
      </c>
      <c r="F211" s="69">
        <f>G211/D211</f>
        <v>2875</v>
      </c>
      <c r="G211" s="147">
        <f>SUM(G203:G210)</f>
        <v>2875</v>
      </c>
      <c r="H211" s="153"/>
    </row>
    <row r="212" spans="1:8" ht="30" customHeight="1" thickBot="1" x14ac:dyDescent="0.25">
      <c r="A212" s="157"/>
      <c r="B212" s="157"/>
      <c r="C212" s="157"/>
      <c r="D212" s="158"/>
      <c r="E212" s="158"/>
      <c r="F212" s="23"/>
      <c r="G212" s="159"/>
      <c r="H212" s="160"/>
    </row>
    <row r="213" spans="1:8" ht="30" customHeight="1" thickBot="1" x14ac:dyDescent="0.25">
      <c r="A213" s="288" t="s">
        <v>19</v>
      </c>
      <c r="B213" s="289"/>
      <c r="C213" s="116" t="s">
        <v>4</v>
      </c>
      <c r="D213" s="117" t="s">
        <v>11</v>
      </c>
      <c r="E213" s="118" t="s">
        <v>5</v>
      </c>
      <c r="F213" s="64" t="s">
        <v>6</v>
      </c>
      <c r="G213" s="119" t="s">
        <v>18</v>
      </c>
      <c r="H213" s="118" t="s">
        <v>22</v>
      </c>
    </row>
    <row r="214" spans="1:8" ht="14.25" thickTop="1" thickBot="1" x14ac:dyDescent="0.25">
      <c r="A214" s="121" t="s">
        <v>119</v>
      </c>
      <c r="B214" s="122"/>
      <c r="C214" s="123" t="s">
        <v>120</v>
      </c>
      <c r="D214" s="124"/>
      <c r="E214" s="125"/>
      <c r="F214" s="65"/>
      <c r="G214" s="126"/>
      <c r="H214" s="285"/>
    </row>
    <row r="215" spans="1:8" ht="12.75" customHeight="1" x14ac:dyDescent="0.2">
      <c r="A215" s="127"/>
      <c r="B215" s="128" t="s">
        <v>217</v>
      </c>
      <c r="C215" s="129" t="s">
        <v>218</v>
      </c>
      <c r="D215" s="130">
        <v>750</v>
      </c>
      <c r="E215" s="131" t="s">
        <v>200</v>
      </c>
      <c r="F215" s="66">
        <v>6.5</v>
      </c>
      <c r="G215" s="132">
        <f t="shared" ref="G215:G222" si="17">F215*D215</f>
        <v>4875</v>
      </c>
      <c r="H215" s="286"/>
    </row>
    <row r="216" spans="1:8" ht="12.75" customHeight="1" x14ac:dyDescent="0.2">
      <c r="A216" s="133"/>
      <c r="B216" s="134"/>
      <c r="C216" s="135"/>
      <c r="D216" s="136"/>
      <c r="E216" s="137" t="s">
        <v>5</v>
      </c>
      <c r="F216" s="67">
        <v>0</v>
      </c>
      <c r="G216" s="138">
        <f t="shared" si="17"/>
        <v>0</v>
      </c>
      <c r="H216" s="286"/>
    </row>
    <row r="217" spans="1:8" ht="12.75" hidden="1" customHeight="1" x14ac:dyDescent="0.2">
      <c r="A217" s="133"/>
      <c r="B217" s="134"/>
      <c r="C217" s="135"/>
      <c r="D217" s="136"/>
      <c r="E217" s="137" t="s">
        <v>5</v>
      </c>
      <c r="F217" s="67">
        <v>0</v>
      </c>
      <c r="G217" s="138">
        <f t="shared" si="17"/>
        <v>0</v>
      </c>
      <c r="H217" s="286"/>
    </row>
    <row r="218" spans="1:8" ht="12.75" hidden="1" customHeight="1" x14ac:dyDescent="0.2">
      <c r="A218" s="133"/>
      <c r="B218" s="134"/>
      <c r="C218" s="135"/>
      <c r="D218" s="136"/>
      <c r="E218" s="137" t="s">
        <v>5</v>
      </c>
      <c r="F218" s="67">
        <v>0</v>
      </c>
      <c r="G218" s="138">
        <f t="shared" si="17"/>
        <v>0</v>
      </c>
      <c r="H218" s="286"/>
    </row>
    <row r="219" spans="1:8" ht="12.75" hidden="1" customHeight="1" x14ac:dyDescent="0.2">
      <c r="A219" s="133"/>
      <c r="B219" s="134"/>
      <c r="C219" s="135"/>
      <c r="D219" s="136"/>
      <c r="E219" s="137" t="s">
        <v>5</v>
      </c>
      <c r="F219" s="67">
        <v>0</v>
      </c>
      <c r="G219" s="138">
        <f t="shared" si="17"/>
        <v>0</v>
      </c>
      <c r="H219" s="286"/>
    </row>
    <row r="220" spans="1:8" ht="12.75" hidden="1" customHeight="1" x14ac:dyDescent="0.2">
      <c r="A220" s="133"/>
      <c r="B220" s="134"/>
      <c r="C220" s="135"/>
      <c r="D220" s="136"/>
      <c r="E220" s="137" t="s">
        <v>5</v>
      </c>
      <c r="F220" s="67">
        <v>0</v>
      </c>
      <c r="G220" s="138">
        <f t="shared" si="17"/>
        <v>0</v>
      </c>
      <c r="H220" s="286"/>
    </row>
    <row r="221" spans="1:8" ht="12.75" hidden="1" customHeight="1" x14ac:dyDescent="0.2">
      <c r="A221" s="133"/>
      <c r="B221" s="134"/>
      <c r="C221" s="135"/>
      <c r="D221" s="136"/>
      <c r="E221" s="137" t="s">
        <v>5</v>
      </c>
      <c r="F221" s="67">
        <v>0</v>
      </c>
      <c r="G221" s="138">
        <f t="shared" si="17"/>
        <v>0</v>
      </c>
      <c r="H221" s="286"/>
    </row>
    <row r="222" spans="1:8" ht="12.75" customHeight="1" thickBot="1" x14ac:dyDescent="0.25">
      <c r="A222" s="139"/>
      <c r="B222" s="140"/>
      <c r="C222" s="141"/>
      <c r="D222" s="142"/>
      <c r="E222" s="143" t="s">
        <v>5</v>
      </c>
      <c r="F222" s="68">
        <v>0</v>
      </c>
      <c r="G222" s="144">
        <f t="shared" si="17"/>
        <v>0</v>
      </c>
      <c r="H222" s="287"/>
    </row>
    <row r="223" spans="1:8" ht="20.100000000000001" customHeight="1" thickTop="1" thickBot="1" x14ac:dyDescent="0.25">
      <c r="A223" s="282" t="s">
        <v>130</v>
      </c>
      <c r="B223" s="283"/>
      <c r="C223" s="284"/>
      <c r="D223" s="145">
        <v>1</v>
      </c>
      <c r="E223" s="146" t="s">
        <v>132</v>
      </c>
      <c r="F223" s="69">
        <f>G223/D223</f>
        <v>4875</v>
      </c>
      <c r="G223" s="147">
        <f>SUM(G215:G222)</f>
        <v>4875</v>
      </c>
      <c r="H223" s="153"/>
    </row>
    <row r="224" spans="1:8" ht="9.9499999999999993" hidden="1" customHeight="1" thickBot="1" x14ac:dyDescent="0.25">
      <c r="A224" s="157"/>
      <c r="B224" s="157"/>
      <c r="C224" s="157"/>
      <c r="D224" s="158"/>
      <c r="E224" s="158"/>
      <c r="F224" s="23"/>
      <c r="G224" s="159"/>
      <c r="H224" s="160"/>
    </row>
    <row r="225" spans="1:8" ht="30" hidden="1" customHeight="1" thickBot="1" x14ac:dyDescent="0.25">
      <c r="A225" s="288" t="s">
        <v>19</v>
      </c>
      <c r="B225" s="289"/>
      <c r="C225" s="116" t="s">
        <v>4</v>
      </c>
      <c r="D225" s="117" t="s">
        <v>11</v>
      </c>
      <c r="E225" s="118" t="s">
        <v>5</v>
      </c>
      <c r="F225" s="64" t="s">
        <v>6</v>
      </c>
      <c r="G225" s="119" t="s">
        <v>18</v>
      </c>
      <c r="H225" s="118" t="s">
        <v>22</v>
      </c>
    </row>
    <row r="226" spans="1:8" ht="14.25" hidden="1" thickTop="1" thickBot="1" x14ac:dyDescent="0.25">
      <c r="A226" s="121" t="s">
        <v>121</v>
      </c>
      <c r="B226" s="122"/>
      <c r="C226" s="123" t="s">
        <v>122</v>
      </c>
      <c r="D226" s="124"/>
      <c r="E226" s="125"/>
      <c r="F226" s="65"/>
      <c r="G226" s="126"/>
      <c r="H226" s="285"/>
    </row>
    <row r="227" spans="1:8" ht="12.75" hidden="1" customHeight="1" x14ac:dyDescent="0.2">
      <c r="A227" s="127"/>
      <c r="B227" s="128" t="s">
        <v>144</v>
      </c>
      <c r="C227" s="129" t="s">
        <v>4</v>
      </c>
      <c r="D227" s="130">
        <v>0</v>
      </c>
      <c r="E227" s="131" t="s">
        <v>5</v>
      </c>
      <c r="F227" s="66">
        <v>0</v>
      </c>
      <c r="G227" s="132">
        <f t="shared" ref="G227:G234" si="18">F227*D227</f>
        <v>0</v>
      </c>
      <c r="H227" s="286"/>
    </row>
    <row r="228" spans="1:8" ht="12.75" hidden="1" customHeight="1" x14ac:dyDescent="0.2">
      <c r="A228" s="133"/>
      <c r="B228" s="134" t="s">
        <v>144</v>
      </c>
      <c r="C228" s="135" t="s">
        <v>4</v>
      </c>
      <c r="D228" s="136">
        <v>0</v>
      </c>
      <c r="E228" s="137" t="s">
        <v>5</v>
      </c>
      <c r="F228" s="67">
        <v>0</v>
      </c>
      <c r="G228" s="138">
        <f t="shared" si="18"/>
        <v>0</v>
      </c>
      <c r="H228" s="286"/>
    </row>
    <row r="229" spans="1:8" ht="12.75" hidden="1" customHeight="1" x14ac:dyDescent="0.2">
      <c r="A229" s="133"/>
      <c r="B229" s="134" t="s">
        <v>144</v>
      </c>
      <c r="C229" s="135" t="s">
        <v>4</v>
      </c>
      <c r="D229" s="136">
        <v>0</v>
      </c>
      <c r="E229" s="137" t="s">
        <v>5</v>
      </c>
      <c r="F229" s="67">
        <v>0</v>
      </c>
      <c r="G229" s="138">
        <f t="shared" si="18"/>
        <v>0</v>
      </c>
      <c r="H229" s="286"/>
    </row>
    <row r="230" spans="1:8" ht="12.75" hidden="1" customHeight="1" x14ac:dyDescent="0.2">
      <c r="A230" s="133"/>
      <c r="B230" s="134" t="s">
        <v>144</v>
      </c>
      <c r="C230" s="135" t="s">
        <v>4</v>
      </c>
      <c r="D230" s="136">
        <v>0</v>
      </c>
      <c r="E230" s="137" t="s">
        <v>5</v>
      </c>
      <c r="F230" s="67">
        <v>0</v>
      </c>
      <c r="G230" s="138">
        <f t="shared" si="18"/>
        <v>0</v>
      </c>
      <c r="H230" s="286"/>
    </row>
    <row r="231" spans="1:8" ht="12.75" hidden="1" customHeight="1" x14ac:dyDescent="0.2">
      <c r="A231" s="133"/>
      <c r="B231" s="134" t="s">
        <v>144</v>
      </c>
      <c r="C231" s="135" t="s">
        <v>4</v>
      </c>
      <c r="D231" s="136">
        <v>0</v>
      </c>
      <c r="E231" s="137" t="s">
        <v>5</v>
      </c>
      <c r="F231" s="67">
        <v>0</v>
      </c>
      <c r="G231" s="138">
        <f t="shared" si="18"/>
        <v>0</v>
      </c>
      <c r="H231" s="286"/>
    </row>
    <row r="232" spans="1:8" ht="12.75" hidden="1" customHeight="1" x14ac:dyDescent="0.2">
      <c r="A232" s="133"/>
      <c r="B232" s="134" t="s">
        <v>144</v>
      </c>
      <c r="C232" s="135" t="s">
        <v>4</v>
      </c>
      <c r="D232" s="136">
        <v>0</v>
      </c>
      <c r="E232" s="137" t="s">
        <v>5</v>
      </c>
      <c r="F232" s="67">
        <v>0</v>
      </c>
      <c r="G232" s="138">
        <f t="shared" si="18"/>
        <v>0</v>
      </c>
      <c r="H232" s="286"/>
    </row>
    <row r="233" spans="1:8" ht="12.75" hidden="1" customHeight="1" x14ac:dyDescent="0.2">
      <c r="A233" s="133"/>
      <c r="B233" s="134" t="s">
        <v>144</v>
      </c>
      <c r="C233" s="135" t="s">
        <v>4</v>
      </c>
      <c r="D233" s="136">
        <v>0</v>
      </c>
      <c r="E233" s="137" t="s">
        <v>5</v>
      </c>
      <c r="F233" s="67">
        <v>0</v>
      </c>
      <c r="G233" s="138">
        <f t="shared" si="18"/>
        <v>0</v>
      </c>
      <c r="H233" s="286"/>
    </row>
    <row r="234" spans="1:8" ht="12.75" hidden="1" customHeight="1" thickBot="1" x14ac:dyDescent="0.25">
      <c r="A234" s="139"/>
      <c r="B234" s="140" t="s">
        <v>144</v>
      </c>
      <c r="C234" s="141" t="s">
        <v>4</v>
      </c>
      <c r="D234" s="142">
        <v>0</v>
      </c>
      <c r="E234" s="143" t="s">
        <v>5</v>
      </c>
      <c r="F234" s="68">
        <v>0</v>
      </c>
      <c r="G234" s="144">
        <f t="shared" si="18"/>
        <v>0</v>
      </c>
      <c r="H234" s="287"/>
    </row>
    <row r="235" spans="1:8" ht="20.100000000000001" hidden="1" customHeight="1" thickTop="1" thickBot="1" x14ac:dyDescent="0.25">
      <c r="A235" s="282" t="s">
        <v>129</v>
      </c>
      <c r="B235" s="283"/>
      <c r="C235" s="284"/>
      <c r="D235" s="145">
        <v>1</v>
      </c>
      <c r="E235" s="146" t="s">
        <v>132</v>
      </c>
      <c r="F235" s="69">
        <f>G235/D235</f>
        <v>0</v>
      </c>
      <c r="G235" s="147">
        <f>SUM(G227:G234)</f>
        <v>0</v>
      </c>
      <c r="H235" s="153"/>
    </row>
    <row r="236" spans="1:8" ht="30" hidden="1" customHeight="1" thickBot="1" x14ac:dyDescent="0.25">
      <c r="A236" s="157"/>
      <c r="B236" s="157"/>
      <c r="C236" s="157"/>
      <c r="D236" s="158"/>
      <c r="E236" s="158"/>
      <c r="F236" s="23"/>
      <c r="G236" s="159"/>
      <c r="H236" s="160"/>
    </row>
    <row r="237" spans="1:8" ht="30" hidden="1" customHeight="1" thickBot="1" x14ac:dyDescent="0.25">
      <c r="A237" s="288" t="s">
        <v>19</v>
      </c>
      <c r="B237" s="289"/>
      <c r="C237" s="116" t="s">
        <v>4</v>
      </c>
      <c r="D237" s="117" t="s">
        <v>11</v>
      </c>
      <c r="E237" s="118" t="s">
        <v>5</v>
      </c>
      <c r="F237" s="64" t="s">
        <v>6</v>
      </c>
      <c r="G237" s="119" t="s">
        <v>18</v>
      </c>
      <c r="H237" s="118" t="s">
        <v>22</v>
      </c>
    </row>
    <row r="238" spans="1:8" ht="14.25" hidden="1" thickTop="1" thickBot="1" x14ac:dyDescent="0.25">
      <c r="A238" s="121" t="s">
        <v>123</v>
      </c>
      <c r="B238" s="122"/>
      <c r="C238" s="123" t="s">
        <v>124</v>
      </c>
      <c r="D238" s="124"/>
      <c r="E238" s="125"/>
      <c r="F238" s="65"/>
      <c r="G238" s="126"/>
      <c r="H238" s="285"/>
    </row>
    <row r="239" spans="1:8" ht="12.75" hidden="1" customHeight="1" x14ac:dyDescent="0.2">
      <c r="A239" s="127"/>
      <c r="B239" s="128" t="s">
        <v>144</v>
      </c>
      <c r="C239" s="129" t="s">
        <v>4</v>
      </c>
      <c r="D239" s="130">
        <v>0</v>
      </c>
      <c r="E239" s="131" t="s">
        <v>5</v>
      </c>
      <c r="F239" s="66">
        <v>0</v>
      </c>
      <c r="G239" s="132">
        <f t="shared" ref="G239:G246" si="19">F239*D239</f>
        <v>0</v>
      </c>
      <c r="H239" s="286"/>
    </row>
    <row r="240" spans="1:8" ht="12.75" hidden="1" customHeight="1" x14ac:dyDescent="0.2">
      <c r="A240" s="133"/>
      <c r="B240" s="134" t="s">
        <v>144</v>
      </c>
      <c r="C240" s="135" t="s">
        <v>4</v>
      </c>
      <c r="D240" s="136">
        <v>0</v>
      </c>
      <c r="E240" s="137" t="s">
        <v>5</v>
      </c>
      <c r="F240" s="67">
        <v>0</v>
      </c>
      <c r="G240" s="138">
        <f t="shared" si="19"/>
        <v>0</v>
      </c>
      <c r="H240" s="286"/>
    </row>
    <row r="241" spans="1:8" ht="12.75" hidden="1" customHeight="1" x14ac:dyDescent="0.2">
      <c r="A241" s="133"/>
      <c r="B241" s="134" t="s">
        <v>144</v>
      </c>
      <c r="C241" s="135" t="s">
        <v>4</v>
      </c>
      <c r="D241" s="136">
        <v>0</v>
      </c>
      <c r="E241" s="137" t="s">
        <v>5</v>
      </c>
      <c r="F241" s="67">
        <v>0</v>
      </c>
      <c r="G241" s="138">
        <f t="shared" si="19"/>
        <v>0</v>
      </c>
      <c r="H241" s="286"/>
    </row>
    <row r="242" spans="1:8" ht="12.75" hidden="1" customHeight="1" x14ac:dyDescent="0.2">
      <c r="A242" s="133"/>
      <c r="B242" s="134" t="s">
        <v>144</v>
      </c>
      <c r="C242" s="135" t="s">
        <v>4</v>
      </c>
      <c r="D242" s="136">
        <v>0</v>
      </c>
      <c r="E242" s="137" t="s">
        <v>5</v>
      </c>
      <c r="F242" s="67">
        <v>0</v>
      </c>
      <c r="G242" s="138">
        <f t="shared" si="19"/>
        <v>0</v>
      </c>
      <c r="H242" s="286"/>
    </row>
    <row r="243" spans="1:8" ht="12.75" hidden="1" customHeight="1" x14ac:dyDescent="0.2">
      <c r="A243" s="133"/>
      <c r="B243" s="134" t="s">
        <v>144</v>
      </c>
      <c r="C243" s="135" t="s">
        <v>4</v>
      </c>
      <c r="D243" s="136">
        <v>0</v>
      </c>
      <c r="E243" s="137" t="s">
        <v>5</v>
      </c>
      <c r="F243" s="67">
        <v>0</v>
      </c>
      <c r="G243" s="138">
        <f t="shared" si="19"/>
        <v>0</v>
      </c>
      <c r="H243" s="286"/>
    </row>
    <row r="244" spans="1:8" ht="12.75" hidden="1" customHeight="1" x14ac:dyDescent="0.2">
      <c r="A244" s="133"/>
      <c r="B244" s="134" t="s">
        <v>144</v>
      </c>
      <c r="C244" s="135" t="s">
        <v>4</v>
      </c>
      <c r="D244" s="136">
        <v>0</v>
      </c>
      <c r="E244" s="137" t="s">
        <v>5</v>
      </c>
      <c r="F244" s="67">
        <v>0</v>
      </c>
      <c r="G244" s="138">
        <f t="shared" si="19"/>
        <v>0</v>
      </c>
      <c r="H244" s="286"/>
    </row>
    <row r="245" spans="1:8" ht="12.75" hidden="1" customHeight="1" x14ac:dyDescent="0.2">
      <c r="A245" s="133"/>
      <c r="B245" s="134" t="s">
        <v>144</v>
      </c>
      <c r="C245" s="135" t="s">
        <v>4</v>
      </c>
      <c r="D245" s="136">
        <v>0</v>
      </c>
      <c r="E245" s="137" t="s">
        <v>5</v>
      </c>
      <c r="F245" s="67">
        <v>0</v>
      </c>
      <c r="G245" s="138">
        <f t="shared" si="19"/>
        <v>0</v>
      </c>
      <c r="H245" s="286"/>
    </row>
    <row r="246" spans="1:8" ht="12.75" hidden="1" customHeight="1" thickBot="1" x14ac:dyDescent="0.25">
      <c r="A246" s="139"/>
      <c r="B246" s="140" t="s">
        <v>144</v>
      </c>
      <c r="C246" s="141" t="s">
        <v>4</v>
      </c>
      <c r="D246" s="142">
        <v>0</v>
      </c>
      <c r="E246" s="143" t="s">
        <v>5</v>
      </c>
      <c r="F246" s="68">
        <v>0</v>
      </c>
      <c r="G246" s="144">
        <f t="shared" si="19"/>
        <v>0</v>
      </c>
      <c r="H246" s="287"/>
    </row>
    <row r="247" spans="1:8" ht="20.100000000000001" hidden="1" customHeight="1" thickTop="1" thickBot="1" x14ac:dyDescent="0.25">
      <c r="A247" s="282" t="s">
        <v>128</v>
      </c>
      <c r="B247" s="283"/>
      <c r="C247" s="284"/>
      <c r="D247" s="145">
        <v>1</v>
      </c>
      <c r="E247" s="146" t="s">
        <v>132</v>
      </c>
      <c r="F247" s="69">
        <f>G247/D247</f>
        <v>0</v>
      </c>
      <c r="G247" s="147">
        <f>SUM(G239:G246)</f>
        <v>0</v>
      </c>
      <c r="H247" s="153"/>
    </row>
    <row r="248" spans="1:8" ht="9.9499999999999993" hidden="1" customHeight="1" thickBot="1" x14ac:dyDescent="0.25">
      <c r="A248" s="157"/>
      <c r="B248" s="157"/>
      <c r="C248" s="157"/>
      <c r="D248" s="158"/>
      <c r="E248" s="158"/>
      <c r="F248" s="23"/>
      <c r="G248" s="159"/>
      <c r="H248" s="160"/>
    </row>
    <row r="249" spans="1:8" ht="30" hidden="1" customHeight="1" thickBot="1" x14ac:dyDescent="0.25">
      <c r="A249" s="288" t="s">
        <v>19</v>
      </c>
      <c r="B249" s="289"/>
      <c r="C249" s="116" t="s">
        <v>4</v>
      </c>
      <c r="D249" s="117" t="s">
        <v>11</v>
      </c>
      <c r="E249" s="118" t="s">
        <v>5</v>
      </c>
      <c r="F249" s="64" t="s">
        <v>6</v>
      </c>
      <c r="G249" s="119" t="s">
        <v>18</v>
      </c>
      <c r="H249" s="118" t="s">
        <v>22</v>
      </c>
    </row>
    <row r="250" spans="1:8" ht="14.25" hidden="1" thickTop="1" thickBot="1" x14ac:dyDescent="0.25">
      <c r="A250" s="121" t="s">
        <v>125</v>
      </c>
      <c r="B250" s="122"/>
      <c r="C250" s="123" t="s">
        <v>126</v>
      </c>
      <c r="D250" s="124"/>
      <c r="E250" s="125"/>
      <c r="F250" s="65"/>
      <c r="G250" s="126"/>
      <c r="H250" s="285"/>
    </row>
    <row r="251" spans="1:8" ht="12.75" hidden="1" customHeight="1" x14ac:dyDescent="0.2">
      <c r="A251" s="127"/>
      <c r="B251" s="128" t="s">
        <v>144</v>
      </c>
      <c r="C251" s="129" t="s">
        <v>4</v>
      </c>
      <c r="D251" s="130">
        <v>0</v>
      </c>
      <c r="E251" s="131" t="s">
        <v>5</v>
      </c>
      <c r="F251" s="66">
        <v>0</v>
      </c>
      <c r="G251" s="132">
        <f t="shared" ref="G251:G258" si="20">F251*D251</f>
        <v>0</v>
      </c>
      <c r="H251" s="286"/>
    </row>
    <row r="252" spans="1:8" ht="12.75" hidden="1" customHeight="1" x14ac:dyDescent="0.2">
      <c r="A252" s="133"/>
      <c r="B252" s="134" t="s">
        <v>144</v>
      </c>
      <c r="C252" s="135" t="s">
        <v>4</v>
      </c>
      <c r="D252" s="136">
        <v>0</v>
      </c>
      <c r="E252" s="137" t="s">
        <v>5</v>
      </c>
      <c r="F252" s="67">
        <v>0</v>
      </c>
      <c r="G252" s="138">
        <f t="shared" si="20"/>
        <v>0</v>
      </c>
      <c r="H252" s="286"/>
    </row>
    <row r="253" spans="1:8" ht="12.75" hidden="1" customHeight="1" x14ac:dyDescent="0.2">
      <c r="A253" s="133"/>
      <c r="B253" s="134" t="s">
        <v>144</v>
      </c>
      <c r="C253" s="135" t="s">
        <v>4</v>
      </c>
      <c r="D253" s="136">
        <v>0</v>
      </c>
      <c r="E253" s="137" t="s">
        <v>5</v>
      </c>
      <c r="F253" s="67">
        <v>0</v>
      </c>
      <c r="G253" s="138">
        <f t="shared" si="20"/>
        <v>0</v>
      </c>
      <c r="H253" s="286"/>
    </row>
    <row r="254" spans="1:8" ht="12.75" hidden="1" customHeight="1" x14ac:dyDescent="0.2">
      <c r="A254" s="133"/>
      <c r="B254" s="134" t="s">
        <v>144</v>
      </c>
      <c r="C254" s="135" t="s">
        <v>4</v>
      </c>
      <c r="D254" s="136">
        <v>0</v>
      </c>
      <c r="E254" s="137" t="s">
        <v>5</v>
      </c>
      <c r="F254" s="67">
        <v>0</v>
      </c>
      <c r="G254" s="138">
        <f t="shared" si="20"/>
        <v>0</v>
      </c>
      <c r="H254" s="286"/>
    </row>
    <row r="255" spans="1:8" ht="12.75" hidden="1" customHeight="1" x14ac:dyDescent="0.2">
      <c r="A255" s="133"/>
      <c r="B255" s="134" t="s">
        <v>144</v>
      </c>
      <c r="C255" s="135" t="s">
        <v>4</v>
      </c>
      <c r="D255" s="136">
        <v>0</v>
      </c>
      <c r="E255" s="137" t="s">
        <v>5</v>
      </c>
      <c r="F255" s="67">
        <v>0</v>
      </c>
      <c r="G255" s="138">
        <f t="shared" si="20"/>
        <v>0</v>
      </c>
      <c r="H255" s="286"/>
    </row>
    <row r="256" spans="1:8" ht="12.75" hidden="1" customHeight="1" x14ac:dyDescent="0.2">
      <c r="A256" s="133"/>
      <c r="B256" s="134" t="s">
        <v>144</v>
      </c>
      <c r="C256" s="135" t="s">
        <v>4</v>
      </c>
      <c r="D256" s="136">
        <v>0</v>
      </c>
      <c r="E256" s="137" t="s">
        <v>5</v>
      </c>
      <c r="F256" s="67">
        <v>0</v>
      </c>
      <c r="G256" s="138">
        <f t="shared" si="20"/>
        <v>0</v>
      </c>
      <c r="H256" s="286"/>
    </row>
    <row r="257" spans="1:8" ht="12.75" hidden="1" customHeight="1" x14ac:dyDescent="0.2">
      <c r="A257" s="133"/>
      <c r="B257" s="134" t="s">
        <v>144</v>
      </c>
      <c r="C257" s="135" t="s">
        <v>4</v>
      </c>
      <c r="D257" s="136">
        <v>0</v>
      </c>
      <c r="E257" s="137" t="s">
        <v>5</v>
      </c>
      <c r="F257" s="67">
        <v>0</v>
      </c>
      <c r="G257" s="138">
        <f t="shared" si="20"/>
        <v>0</v>
      </c>
      <c r="H257" s="286"/>
    </row>
    <row r="258" spans="1:8" ht="12.75" hidden="1" customHeight="1" thickBot="1" x14ac:dyDescent="0.25">
      <c r="A258" s="139"/>
      <c r="B258" s="140" t="s">
        <v>144</v>
      </c>
      <c r="C258" s="141" t="s">
        <v>4</v>
      </c>
      <c r="D258" s="142">
        <v>0</v>
      </c>
      <c r="E258" s="143" t="s">
        <v>5</v>
      </c>
      <c r="F258" s="68">
        <v>0</v>
      </c>
      <c r="G258" s="144">
        <f t="shared" si="20"/>
        <v>0</v>
      </c>
      <c r="H258" s="287"/>
    </row>
    <row r="259" spans="1:8" ht="20.100000000000001" hidden="1" customHeight="1" thickTop="1" thickBot="1" x14ac:dyDescent="0.25">
      <c r="A259" s="282" t="s">
        <v>127</v>
      </c>
      <c r="B259" s="283"/>
      <c r="C259" s="284"/>
      <c r="D259" s="145">
        <v>1</v>
      </c>
      <c r="E259" s="146" t="s">
        <v>132</v>
      </c>
      <c r="F259" s="69">
        <f>G259/D259</f>
        <v>0</v>
      </c>
      <c r="G259" s="147">
        <f>SUM(G251:G258)</f>
        <v>0</v>
      </c>
      <c r="H259" s="153"/>
    </row>
    <row r="260" spans="1:8" ht="30" customHeight="1" thickBot="1" x14ac:dyDescent="0.25">
      <c r="F260" s="33"/>
    </row>
    <row r="261" spans="1:8" ht="30" customHeight="1" thickTop="1" thickBot="1" x14ac:dyDescent="0.25">
      <c r="A261" s="290" t="s">
        <v>19</v>
      </c>
      <c r="B261" s="291"/>
      <c r="C261" s="161" t="s">
        <v>4</v>
      </c>
      <c r="D261" s="162" t="s">
        <v>11</v>
      </c>
      <c r="E261" s="163" t="s">
        <v>5</v>
      </c>
      <c r="F261" s="74" t="s">
        <v>6</v>
      </c>
      <c r="G261" s="164" t="s">
        <v>18</v>
      </c>
      <c r="H261" s="165" t="s">
        <v>22</v>
      </c>
    </row>
    <row r="262" spans="1:8" ht="20.100000000000001" customHeight="1" thickTop="1" thickBot="1" x14ac:dyDescent="0.25">
      <c r="A262" s="166"/>
      <c r="B262" s="167"/>
      <c r="C262" s="167"/>
      <c r="D262" s="167"/>
      <c r="E262" s="167"/>
      <c r="F262" s="168"/>
      <c r="G262" s="169"/>
      <c r="H262" s="292"/>
    </row>
    <row r="263" spans="1:8" ht="20.100000000000001" customHeight="1" thickBot="1" x14ac:dyDescent="0.3">
      <c r="A263" s="92" t="s">
        <v>131</v>
      </c>
      <c r="B263" s="93"/>
      <c r="C263" s="94" t="str">
        <f>C6</f>
        <v>Construct new 4-stall vault toilet facility</v>
      </c>
      <c r="D263" s="170">
        <v>1</v>
      </c>
      <c r="E263" s="171" t="s">
        <v>184</v>
      </c>
      <c r="F263" s="96">
        <f>G263/D263</f>
        <v>63144.68</v>
      </c>
      <c r="G263" s="95">
        <f>G19+G31+G43+G55+G67+G79+G91+G103+G115+G127+G139+G151+G163+G175+G187+G199+G211+G223+G235+G247+G259</f>
        <v>63144.68</v>
      </c>
      <c r="H263" s="293"/>
    </row>
    <row r="264" spans="1:8" ht="13.5" thickTop="1" x14ac:dyDescent="0.2">
      <c r="F264" s="33"/>
    </row>
  </sheetData>
  <sheetProtection algorithmName="SHA-512" hashValue="JHsQgRDqZXjktf3aqrKDKyOwvSHf1xw9MEsgrnPY9k6/QdeQUtHF5u7rfGhitICI8Va1Bh8iJd8XXemv4dk7ng==" saltValue="mNIiY/hViNdJX5Wlv1QKjw==" spinCount="100000" sheet="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 manualBreakCount="1">
    <brk id="3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7"/>
  <sheetViews>
    <sheetView view="pageBreakPreview" zoomScaleNormal="115" zoomScaleSheetLayoutView="100" workbookViewId="0">
      <selection activeCell="A5" sqref="A5"/>
    </sheetView>
  </sheetViews>
  <sheetFormatPr defaultRowHeight="12.75" x14ac:dyDescent="0.2"/>
  <cols>
    <col min="1" max="1" width="4.7109375" style="32" customWidth="1"/>
    <col min="2" max="2" width="10.7109375" style="32" customWidth="1"/>
    <col min="3" max="3" width="44.7109375" style="32" customWidth="1"/>
    <col min="4" max="4" width="12.7109375" style="32" customWidth="1"/>
    <col min="5" max="5" width="7.7109375" style="32" customWidth="1"/>
    <col min="6" max="6" width="12.7109375" style="41" customWidth="1"/>
    <col min="7" max="7" width="15.7109375" style="32" customWidth="1"/>
    <col min="8" max="8" width="20.28515625" style="32" customWidth="1"/>
    <col min="9" max="16384" width="9.140625" style="32"/>
  </cols>
  <sheetData>
    <row r="1" spans="1:8" x14ac:dyDescent="0.2">
      <c r="A1" s="31" t="s">
        <v>16</v>
      </c>
      <c r="C1" s="88" t="str">
        <f>'Basis of Estimate'!$D$4</f>
        <v>Oso Comida Trailhead Improvements</v>
      </c>
      <c r="G1" s="34" t="s">
        <v>148</v>
      </c>
      <c r="H1" s="97" t="str">
        <f>'Basis of Estimate'!D9</f>
        <v>YtB</v>
      </c>
    </row>
    <row r="2" spans="1:8" x14ac:dyDescent="0.2">
      <c r="A2" s="31" t="s">
        <v>15</v>
      </c>
      <c r="C2" s="88" t="str">
        <f>'Basis of Estimate'!$D$5</f>
        <v>Bear Arbor NRA</v>
      </c>
      <c r="G2" s="34" t="s">
        <v>149</v>
      </c>
      <c r="H2" s="98">
        <f>'Basis of Estimate'!D8</f>
        <v>40528</v>
      </c>
    </row>
    <row r="3" spans="1:8" x14ac:dyDescent="0.2">
      <c r="A3" s="31" t="s">
        <v>147</v>
      </c>
      <c r="C3" s="88" t="str">
        <f>'Basis of Estimate'!$D$6</f>
        <v>BEAR</v>
      </c>
      <c r="G3" s="34" t="s">
        <v>150</v>
      </c>
      <c r="H3" s="114" t="s">
        <v>244</v>
      </c>
    </row>
    <row r="4" spans="1:8" x14ac:dyDescent="0.2">
      <c r="A4" s="31" t="s">
        <v>146</v>
      </c>
      <c r="C4" s="88" t="str">
        <f>'Basis of Estimate'!D7</f>
        <v>XXXXXX</v>
      </c>
      <c r="G4" s="34" t="s">
        <v>149</v>
      </c>
      <c r="H4" s="115">
        <v>40529</v>
      </c>
    </row>
    <row r="5" spans="1:8" ht="8.1" customHeight="1" x14ac:dyDescent="0.2">
      <c r="A5" s="35"/>
      <c r="B5" s="35"/>
      <c r="G5" s="34"/>
      <c r="H5" s="36"/>
    </row>
    <row r="6" spans="1:8" x14ac:dyDescent="0.2">
      <c r="A6" s="37" t="s">
        <v>20</v>
      </c>
      <c r="C6" s="38" t="str">
        <f>'Project Cost Summary'!B12</f>
        <v>Construct 50 space paved parking lot</v>
      </c>
      <c r="G6" s="39" t="s">
        <v>21</v>
      </c>
      <c r="H6" s="40">
        <f>G266</f>
        <v>196234.5</v>
      </c>
    </row>
    <row r="7" spans="1:8" ht="5.0999999999999996" customHeight="1" x14ac:dyDescent="0.2">
      <c r="A7" s="37"/>
      <c r="C7" s="38"/>
      <c r="G7" s="39"/>
      <c r="H7" s="40"/>
    </row>
    <row r="8" spans="1:8" ht="5.0999999999999996" hidden="1" customHeight="1" thickBot="1" x14ac:dyDescent="0.25">
      <c r="A8" s="37"/>
      <c r="F8" s="33"/>
    </row>
    <row r="9" spans="1:8" s="120" customFormat="1" ht="30" hidden="1" customHeight="1" thickBot="1" x14ac:dyDescent="0.25">
      <c r="A9" s="288" t="s">
        <v>19</v>
      </c>
      <c r="B9" s="289"/>
      <c r="C9" s="116" t="s">
        <v>4</v>
      </c>
      <c r="D9" s="117" t="s">
        <v>11</v>
      </c>
      <c r="E9" s="118" t="s">
        <v>5</v>
      </c>
      <c r="F9" s="64" t="s">
        <v>6</v>
      </c>
      <c r="G9" s="119" t="s">
        <v>18</v>
      </c>
      <c r="H9" s="118" t="s">
        <v>22</v>
      </c>
    </row>
    <row r="10" spans="1:8" ht="14.25" hidden="1" thickTop="1" thickBot="1" x14ac:dyDescent="0.25">
      <c r="A10" s="121" t="s">
        <v>69</v>
      </c>
      <c r="B10" s="122"/>
      <c r="C10" s="123" t="s">
        <v>70</v>
      </c>
      <c r="D10" s="124"/>
      <c r="E10" s="125"/>
      <c r="F10" s="65"/>
      <c r="G10" s="126"/>
      <c r="H10" s="285"/>
    </row>
    <row r="11" spans="1:8" s="102" customFormat="1" ht="12.75" hidden="1" customHeight="1" x14ac:dyDescent="0.2">
      <c r="A11" s="127"/>
      <c r="B11" s="128" t="s">
        <v>144</v>
      </c>
      <c r="C11" s="129" t="s">
        <v>4</v>
      </c>
      <c r="D11" s="130">
        <v>0</v>
      </c>
      <c r="E11" s="131" t="s">
        <v>5</v>
      </c>
      <c r="F11" s="66">
        <v>0</v>
      </c>
      <c r="G11" s="132">
        <f t="shared" ref="G11:G18" si="0">F11*D11</f>
        <v>0</v>
      </c>
      <c r="H11" s="286"/>
    </row>
    <row r="12" spans="1:8" s="102" customFormat="1" ht="12.75" hidden="1" customHeight="1" x14ac:dyDescent="0.2">
      <c r="A12" s="133"/>
      <c r="B12" s="134" t="s">
        <v>144</v>
      </c>
      <c r="C12" s="135" t="s">
        <v>4</v>
      </c>
      <c r="D12" s="136">
        <v>0</v>
      </c>
      <c r="E12" s="137" t="s">
        <v>5</v>
      </c>
      <c r="F12" s="67">
        <v>0</v>
      </c>
      <c r="G12" s="138">
        <f t="shared" si="0"/>
        <v>0</v>
      </c>
      <c r="H12" s="286"/>
    </row>
    <row r="13" spans="1:8" s="102" customFormat="1" ht="12.75" hidden="1" customHeight="1" x14ac:dyDescent="0.2">
      <c r="A13" s="133"/>
      <c r="B13" s="134" t="s">
        <v>144</v>
      </c>
      <c r="C13" s="135" t="s">
        <v>4</v>
      </c>
      <c r="D13" s="136">
        <v>0</v>
      </c>
      <c r="E13" s="137" t="s">
        <v>5</v>
      </c>
      <c r="F13" s="67">
        <v>0</v>
      </c>
      <c r="G13" s="138">
        <f t="shared" si="0"/>
        <v>0</v>
      </c>
      <c r="H13" s="286"/>
    </row>
    <row r="14" spans="1:8" s="102" customFormat="1" ht="12.75" hidden="1" customHeight="1" x14ac:dyDescent="0.2">
      <c r="A14" s="133"/>
      <c r="B14" s="134" t="s">
        <v>144</v>
      </c>
      <c r="C14" s="135" t="s">
        <v>4</v>
      </c>
      <c r="D14" s="136">
        <v>0</v>
      </c>
      <c r="E14" s="137" t="s">
        <v>5</v>
      </c>
      <c r="F14" s="67">
        <v>0</v>
      </c>
      <c r="G14" s="138">
        <f t="shared" si="0"/>
        <v>0</v>
      </c>
      <c r="H14" s="286"/>
    </row>
    <row r="15" spans="1:8" s="102" customFormat="1" ht="12.75" hidden="1" customHeight="1" x14ac:dyDescent="0.2">
      <c r="A15" s="133"/>
      <c r="B15" s="134" t="s">
        <v>144</v>
      </c>
      <c r="C15" s="135" t="s">
        <v>4</v>
      </c>
      <c r="D15" s="136">
        <v>0</v>
      </c>
      <c r="E15" s="137" t="s">
        <v>5</v>
      </c>
      <c r="F15" s="67">
        <v>0</v>
      </c>
      <c r="G15" s="138">
        <f t="shared" si="0"/>
        <v>0</v>
      </c>
      <c r="H15" s="286"/>
    </row>
    <row r="16" spans="1:8" s="102" customFormat="1" ht="12.75" hidden="1" customHeight="1" x14ac:dyDescent="0.2">
      <c r="A16" s="133"/>
      <c r="B16" s="134" t="s">
        <v>144</v>
      </c>
      <c r="C16" s="135" t="s">
        <v>4</v>
      </c>
      <c r="D16" s="136">
        <v>0</v>
      </c>
      <c r="E16" s="137" t="s">
        <v>5</v>
      </c>
      <c r="F16" s="67">
        <v>0</v>
      </c>
      <c r="G16" s="138">
        <f t="shared" si="0"/>
        <v>0</v>
      </c>
      <c r="H16" s="286"/>
    </row>
    <row r="17" spans="1:8" s="102" customFormat="1" ht="12.75" hidden="1" customHeight="1" x14ac:dyDescent="0.2">
      <c r="A17" s="133"/>
      <c r="B17" s="134" t="s">
        <v>144</v>
      </c>
      <c r="C17" s="135" t="s">
        <v>4</v>
      </c>
      <c r="D17" s="136">
        <v>0</v>
      </c>
      <c r="E17" s="137" t="s">
        <v>5</v>
      </c>
      <c r="F17" s="67">
        <v>0</v>
      </c>
      <c r="G17" s="138">
        <f t="shared" si="0"/>
        <v>0</v>
      </c>
      <c r="H17" s="286"/>
    </row>
    <row r="18" spans="1:8" s="102" customFormat="1" ht="12.75" hidden="1" customHeight="1" thickBot="1" x14ac:dyDescent="0.25">
      <c r="A18" s="139"/>
      <c r="B18" s="140" t="s">
        <v>144</v>
      </c>
      <c r="C18" s="141" t="s">
        <v>4</v>
      </c>
      <c r="D18" s="142">
        <v>0</v>
      </c>
      <c r="E18" s="143" t="s">
        <v>5</v>
      </c>
      <c r="F18" s="68">
        <v>0</v>
      </c>
      <c r="G18" s="144">
        <f t="shared" si="0"/>
        <v>0</v>
      </c>
      <c r="H18" s="287"/>
    </row>
    <row r="19" spans="1:8" ht="20.100000000000001" hidden="1" customHeight="1" thickTop="1" thickBot="1" x14ac:dyDescent="0.25">
      <c r="A19" s="282" t="s">
        <v>83</v>
      </c>
      <c r="B19" s="283"/>
      <c r="C19" s="284"/>
      <c r="D19" s="145">
        <v>1</v>
      </c>
      <c r="E19" s="146" t="s">
        <v>132</v>
      </c>
      <c r="F19" s="69">
        <f>G19/D19</f>
        <v>0</v>
      </c>
      <c r="G19" s="147">
        <f>SUM(G11:G18)</f>
        <v>0</v>
      </c>
      <c r="H19" s="148"/>
    </row>
    <row r="20" spans="1:8" ht="30" hidden="1" customHeight="1" thickBot="1" x14ac:dyDescent="0.25">
      <c r="A20" s="149" t="s">
        <v>17</v>
      </c>
      <c r="B20" s="149"/>
      <c r="C20" s="150"/>
      <c r="D20" s="151"/>
      <c r="E20" s="151"/>
      <c r="F20" s="14"/>
      <c r="G20" s="152"/>
    </row>
    <row r="21" spans="1:8" ht="30" hidden="1" customHeight="1" thickBot="1" x14ac:dyDescent="0.25">
      <c r="A21" s="288" t="s">
        <v>19</v>
      </c>
      <c r="B21" s="289"/>
      <c r="C21" s="116" t="s">
        <v>4</v>
      </c>
      <c r="D21" s="117" t="s">
        <v>11</v>
      </c>
      <c r="E21" s="118" t="s">
        <v>5</v>
      </c>
      <c r="F21" s="64" t="s">
        <v>6</v>
      </c>
      <c r="G21" s="119" t="s">
        <v>18</v>
      </c>
      <c r="H21" s="118" t="s">
        <v>22</v>
      </c>
    </row>
    <row r="22" spans="1:8" ht="14.25" hidden="1" thickTop="1" thickBot="1" x14ac:dyDescent="0.25">
      <c r="A22" s="121" t="s">
        <v>71</v>
      </c>
      <c r="B22" s="122"/>
      <c r="C22" s="123" t="s">
        <v>72</v>
      </c>
      <c r="D22" s="124"/>
      <c r="E22" s="125"/>
      <c r="F22" s="65"/>
      <c r="G22" s="126"/>
      <c r="H22" s="285"/>
    </row>
    <row r="23" spans="1:8" s="102" customFormat="1" ht="12.75" hidden="1" customHeight="1" x14ac:dyDescent="0.2">
      <c r="A23" s="127"/>
      <c r="B23" s="128" t="s">
        <v>144</v>
      </c>
      <c r="C23" s="129" t="s">
        <v>4</v>
      </c>
      <c r="D23" s="130">
        <v>0</v>
      </c>
      <c r="E23" s="131" t="s">
        <v>5</v>
      </c>
      <c r="F23" s="66">
        <v>0</v>
      </c>
      <c r="G23" s="132">
        <f t="shared" ref="G23:G30" si="1">F23*D23</f>
        <v>0</v>
      </c>
      <c r="H23" s="286"/>
    </row>
    <row r="24" spans="1:8" s="102" customFormat="1" ht="12.75" hidden="1" customHeight="1" x14ac:dyDescent="0.2">
      <c r="A24" s="133"/>
      <c r="B24" s="134" t="s">
        <v>144</v>
      </c>
      <c r="C24" s="135" t="s">
        <v>4</v>
      </c>
      <c r="D24" s="136">
        <v>0</v>
      </c>
      <c r="E24" s="137" t="s">
        <v>5</v>
      </c>
      <c r="F24" s="67">
        <v>0</v>
      </c>
      <c r="G24" s="138">
        <f t="shared" si="1"/>
        <v>0</v>
      </c>
      <c r="H24" s="286"/>
    </row>
    <row r="25" spans="1:8" s="102" customFormat="1" ht="12.75" hidden="1" customHeight="1" x14ac:dyDescent="0.2">
      <c r="A25" s="133"/>
      <c r="B25" s="134" t="s">
        <v>144</v>
      </c>
      <c r="C25" s="135" t="s">
        <v>4</v>
      </c>
      <c r="D25" s="136">
        <v>0</v>
      </c>
      <c r="E25" s="137" t="s">
        <v>5</v>
      </c>
      <c r="F25" s="67">
        <v>0</v>
      </c>
      <c r="G25" s="138">
        <f t="shared" si="1"/>
        <v>0</v>
      </c>
      <c r="H25" s="286"/>
    </row>
    <row r="26" spans="1:8" s="102" customFormat="1" ht="12.75" hidden="1" customHeight="1" x14ac:dyDescent="0.2">
      <c r="A26" s="133"/>
      <c r="B26" s="134" t="s">
        <v>144</v>
      </c>
      <c r="C26" s="135" t="s">
        <v>4</v>
      </c>
      <c r="D26" s="136">
        <v>0</v>
      </c>
      <c r="E26" s="137" t="s">
        <v>5</v>
      </c>
      <c r="F26" s="67">
        <v>0</v>
      </c>
      <c r="G26" s="138">
        <f t="shared" si="1"/>
        <v>0</v>
      </c>
      <c r="H26" s="286"/>
    </row>
    <row r="27" spans="1:8" s="102" customFormat="1" ht="12.75" hidden="1" customHeight="1" x14ac:dyDescent="0.2">
      <c r="A27" s="133"/>
      <c r="B27" s="134" t="s">
        <v>144</v>
      </c>
      <c r="C27" s="135" t="s">
        <v>4</v>
      </c>
      <c r="D27" s="136">
        <v>0</v>
      </c>
      <c r="E27" s="137" t="s">
        <v>5</v>
      </c>
      <c r="F27" s="67">
        <v>0</v>
      </c>
      <c r="G27" s="138">
        <f t="shared" si="1"/>
        <v>0</v>
      </c>
      <c r="H27" s="286"/>
    </row>
    <row r="28" spans="1:8" s="102" customFormat="1" ht="12.75" hidden="1" customHeight="1" x14ac:dyDescent="0.2">
      <c r="A28" s="133"/>
      <c r="B28" s="134" t="s">
        <v>144</v>
      </c>
      <c r="C28" s="135" t="s">
        <v>4</v>
      </c>
      <c r="D28" s="136">
        <v>0</v>
      </c>
      <c r="E28" s="137" t="s">
        <v>5</v>
      </c>
      <c r="F28" s="67">
        <v>0</v>
      </c>
      <c r="G28" s="138">
        <f t="shared" si="1"/>
        <v>0</v>
      </c>
      <c r="H28" s="286"/>
    </row>
    <row r="29" spans="1:8" s="102" customFormat="1" ht="12.75" hidden="1" customHeight="1" x14ac:dyDescent="0.2">
      <c r="A29" s="133"/>
      <c r="B29" s="134" t="s">
        <v>144</v>
      </c>
      <c r="C29" s="135" t="s">
        <v>4</v>
      </c>
      <c r="D29" s="136">
        <v>0</v>
      </c>
      <c r="E29" s="137" t="s">
        <v>5</v>
      </c>
      <c r="F29" s="67">
        <v>0</v>
      </c>
      <c r="G29" s="138">
        <f t="shared" si="1"/>
        <v>0</v>
      </c>
      <c r="H29" s="286"/>
    </row>
    <row r="30" spans="1:8" s="102" customFormat="1" ht="12.75" hidden="1" customHeight="1" thickBot="1" x14ac:dyDescent="0.25">
      <c r="A30" s="139"/>
      <c r="B30" s="140" t="s">
        <v>144</v>
      </c>
      <c r="C30" s="141" t="s">
        <v>4</v>
      </c>
      <c r="D30" s="142">
        <v>0</v>
      </c>
      <c r="E30" s="143" t="s">
        <v>5</v>
      </c>
      <c r="F30" s="68">
        <v>0</v>
      </c>
      <c r="G30" s="144">
        <f t="shared" si="1"/>
        <v>0</v>
      </c>
      <c r="H30" s="287"/>
    </row>
    <row r="31" spans="1:8" ht="20.100000000000001" hidden="1" customHeight="1" thickTop="1" thickBot="1" x14ac:dyDescent="0.25">
      <c r="A31" s="282" t="s">
        <v>82</v>
      </c>
      <c r="B31" s="283"/>
      <c r="C31" s="284"/>
      <c r="D31" s="145">
        <v>1</v>
      </c>
      <c r="E31" s="146" t="s">
        <v>132</v>
      </c>
      <c r="F31" s="69">
        <f>G31/D31</f>
        <v>0</v>
      </c>
      <c r="G31" s="147">
        <f>SUM(G23:G30)</f>
        <v>0</v>
      </c>
      <c r="H31" s="153"/>
    </row>
    <row r="32" spans="1:8" ht="9.9499999999999993" hidden="1" customHeight="1" thickBot="1" x14ac:dyDescent="0.25">
      <c r="F32" s="33"/>
    </row>
    <row r="33" spans="1:8" ht="30" hidden="1" customHeight="1" thickBot="1" x14ac:dyDescent="0.25">
      <c r="A33" s="288" t="s">
        <v>19</v>
      </c>
      <c r="B33" s="289"/>
      <c r="C33" s="116" t="s">
        <v>4</v>
      </c>
      <c r="D33" s="117" t="s">
        <v>11</v>
      </c>
      <c r="E33" s="118" t="s">
        <v>5</v>
      </c>
      <c r="F33" s="64" t="s">
        <v>6</v>
      </c>
      <c r="G33" s="119" t="s">
        <v>18</v>
      </c>
      <c r="H33" s="118" t="s">
        <v>22</v>
      </c>
    </row>
    <row r="34" spans="1:8" ht="14.25" hidden="1" thickTop="1" thickBot="1" x14ac:dyDescent="0.25">
      <c r="A34" s="121" t="s">
        <v>73</v>
      </c>
      <c r="B34" s="122"/>
      <c r="C34" s="123" t="s">
        <v>74</v>
      </c>
      <c r="D34" s="124"/>
      <c r="E34" s="125"/>
      <c r="F34" s="65"/>
      <c r="G34" s="126"/>
      <c r="H34" s="285"/>
    </row>
    <row r="35" spans="1:8" s="102" customFormat="1" ht="12.75" hidden="1" customHeight="1" x14ac:dyDescent="0.2">
      <c r="A35" s="127"/>
      <c r="B35" s="128" t="s">
        <v>144</v>
      </c>
      <c r="C35" s="129" t="s">
        <v>4</v>
      </c>
      <c r="D35" s="130">
        <v>0</v>
      </c>
      <c r="E35" s="131" t="s">
        <v>5</v>
      </c>
      <c r="F35" s="66">
        <v>0</v>
      </c>
      <c r="G35" s="132">
        <f t="shared" ref="G35:G42" si="2">F35*D35</f>
        <v>0</v>
      </c>
      <c r="H35" s="286"/>
    </row>
    <row r="36" spans="1:8" s="102" customFormat="1" ht="12.75" hidden="1" customHeight="1" x14ac:dyDescent="0.2">
      <c r="A36" s="133"/>
      <c r="B36" s="134" t="s">
        <v>144</v>
      </c>
      <c r="C36" s="135" t="s">
        <v>4</v>
      </c>
      <c r="D36" s="136">
        <v>0</v>
      </c>
      <c r="E36" s="137" t="s">
        <v>5</v>
      </c>
      <c r="F36" s="67">
        <v>0</v>
      </c>
      <c r="G36" s="138">
        <f t="shared" si="2"/>
        <v>0</v>
      </c>
      <c r="H36" s="286"/>
    </row>
    <row r="37" spans="1:8" s="102" customFormat="1" ht="12.75" hidden="1" customHeight="1" x14ac:dyDescent="0.2">
      <c r="A37" s="133"/>
      <c r="B37" s="134" t="s">
        <v>144</v>
      </c>
      <c r="C37" s="135" t="s">
        <v>4</v>
      </c>
      <c r="D37" s="136">
        <v>0</v>
      </c>
      <c r="E37" s="137" t="s">
        <v>5</v>
      </c>
      <c r="F37" s="67">
        <v>0</v>
      </c>
      <c r="G37" s="138">
        <f t="shared" si="2"/>
        <v>0</v>
      </c>
      <c r="H37" s="286"/>
    </row>
    <row r="38" spans="1:8" s="102" customFormat="1" ht="12.75" hidden="1" customHeight="1" x14ac:dyDescent="0.2">
      <c r="A38" s="133"/>
      <c r="B38" s="134" t="s">
        <v>144</v>
      </c>
      <c r="C38" s="135" t="s">
        <v>4</v>
      </c>
      <c r="D38" s="136">
        <v>0</v>
      </c>
      <c r="E38" s="137" t="s">
        <v>5</v>
      </c>
      <c r="F38" s="67">
        <v>0</v>
      </c>
      <c r="G38" s="138">
        <f t="shared" si="2"/>
        <v>0</v>
      </c>
      <c r="H38" s="286"/>
    </row>
    <row r="39" spans="1:8" s="102" customFormat="1" ht="12.75" hidden="1" customHeight="1" x14ac:dyDescent="0.2">
      <c r="A39" s="133"/>
      <c r="B39" s="134" t="s">
        <v>144</v>
      </c>
      <c r="C39" s="135" t="s">
        <v>4</v>
      </c>
      <c r="D39" s="136">
        <v>0</v>
      </c>
      <c r="E39" s="137" t="s">
        <v>5</v>
      </c>
      <c r="F39" s="67">
        <v>0</v>
      </c>
      <c r="G39" s="138">
        <f t="shared" si="2"/>
        <v>0</v>
      </c>
      <c r="H39" s="286"/>
    </row>
    <row r="40" spans="1:8" s="102" customFormat="1" ht="12.75" hidden="1" customHeight="1" x14ac:dyDescent="0.2">
      <c r="A40" s="133"/>
      <c r="B40" s="134" t="s">
        <v>144</v>
      </c>
      <c r="C40" s="135" t="s">
        <v>4</v>
      </c>
      <c r="D40" s="136">
        <v>0</v>
      </c>
      <c r="E40" s="137" t="s">
        <v>5</v>
      </c>
      <c r="F40" s="67">
        <v>0</v>
      </c>
      <c r="G40" s="138">
        <f t="shared" si="2"/>
        <v>0</v>
      </c>
      <c r="H40" s="286"/>
    </row>
    <row r="41" spans="1:8" s="102" customFormat="1" ht="12.75" hidden="1" customHeight="1" x14ac:dyDescent="0.2">
      <c r="A41" s="133"/>
      <c r="B41" s="134" t="s">
        <v>144</v>
      </c>
      <c r="C41" s="135" t="s">
        <v>4</v>
      </c>
      <c r="D41" s="136">
        <v>0</v>
      </c>
      <c r="E41" s="137" t="s">
        <v>5</v>
      </c>
      <c r="F41" s="67">
        <v>0</v>
      </c>
      <c r="G41" s="138">
        <f t="shared" si="2"/>
        <v>0</v>
      </c>
      <c r="H41" s="286"/>
    </row>
    <row r="42" spans="1:8" s="102" customFormat="1" ht="12.75" hidden="1" customHeight="1" thickBot="1" x14ac:dyDescent="0.25">
      <c r="A42" s="139"/>
      <c r="B42" s="140" t="s">
        <v>144</v>
      </c>
      <c r="C42" s="141" t="s">
        <v>4</v>
      </c>
      <c r="D42" s="142">
        <v>0</v>
      </c>
      <c r="E42" s="143" t="s">
        <v>5</v>
      </c>
      <c r="F42" s="68">
        <v>0</v>
      </c>
      <c r="G42" s="144">
        <f t="shared" si="2"/>
        <v>0</v>
      </c>
      <c r="H42" s="287"/>
    </row>
    <row r="43" spans="1:8" ht="20.100000000000001" hidden="1" customHeight="1" thickTop="1" thickBot="1" x14ac:dyDescent="0.25">
      <c r="A43" s="282" t="s">
        <v>81</v>
      </c>
      <c r="B43" s="283"/>
      <c r="C43" s="284"/>
      <c r="D43" s="154">
        <v>1</v>
      </c>
      <c r="E43" s="155" t="s">
        <v>137</v>
      </c>
      <c r="F43" s="73">
        <f>G43/D43</f>
        <v>0</v>
      </c>
      <c r="G43" s="147">
        <f>SUM(G35:G42)</f>
        <v>0</v>
      </c>
      <c r="H43" s="153"/>
    </row>
    <row r="44" spans="1:8" ht="30" hidden="1" customHeight="1" thickBot="1" x14ac:dyDescent="0.25">
      <c r="F44" s="33"/>
    </row>
    <row r="45" spans="1:8" ht="30" hidden="1" customHeight="1" thickBot="1" x14ac:dyDescent="0.25">
      <c r="A45" s="288" t="s">
        <v>19</v>
      </c>
      <c r="B45" s="289"/>
      <c r="C45" s="116" t="s">
        <v>4</v>
      </c>
      <c r="D45" s="117" t="s">
        <v>11</v>
      </c>
      <c r="E45" s="118" t="s">
        <v>5</v>
      </c>
      <c r="F45" s="64" t="s">
        <v>6</v>
      </c>
      <c r="G45" s="119" t="s">
        <v>18</v>
      </c>
      <c r="H45" s="118" t="s">
        <v>22</v>
      </c>
    </row>
    <row r="46" spans="1:8" ht="14.25" hidden="1" thickTop="1" thickBot="1" x14ac:dyDescent="0.25">
      <c r="A46" s="121" t="s">
        <v>75</v>
      </c>
      <c r="B46" s="122"/>
      <c r="C46" s="123" t="s">
        <v>76</v>
      </c>
      <c r="D46" s="124"/>
      <c r="E46" s="125"/>
      <c r="F46" s="65"/>
      <c r="G46" s="126"/>
      <c r="H46" s="285"/>
    </row>
    <row r="47" spans="1:8" s="102" customFormat="1" ht="12.75" hidden="1" customHeight="1" x14ac:dyDescent="0.2">
      <c r="A47" s="127"/>
      <c r="B47" s="128" t="s">
        <v>144</v>
      </c>
      <c r="C47" s="129" t="s">
        <v>4</v>
      </c>
      <c r="D47" s="130">
        <v>0</v>
      </c>
      <c r="E47" s="131" t="s">
        <v>5</v>
      </c>
      <c r="F47" s="66">
        <v>0</v>
      </c>
      <c r="G47" s="132">
        <f t="shared" ref="G47:G54" si="3">F47*D47</f>
        <v>0</v>
      </c>
      <c r="H47" s="286"/>
    </row>
    <row r="48" spans="1:8" s="102" customFormat="1" ht="12.75" hidden="1" customHeight="1" x14ac:dyDescent="0.2">
      <c r="A48" s="133"/>
      <c r="B48" s="134" t="s">
        <v>144</v>
      </c>
      <c r="C48" s="135" t="s">
        <v>4</v>
      </c>
      <c r="D48" s="136">
        <v>0</v>
      </c>
      <c r="E48" s="137" t="s">
        <v>5</v>
      </c>
      <c r="F48" s="67">
        <v>0</v>
      </c>
      <c r="G48" s="138">
        <f t="shared" si="3"/>
        <v>0</v>
      </c>
      <c r="H48" s="286"/>
    </row>
    <row r="49" spans="1:8" s="102" customFormat="1" ht="12.75" hidden="1" customHeight="1" x14ac:dyDescent="0.2">
      <c r="A49" s="133"/>
      <c r="B49" s="134" t="s">
        <v>144</v>
      </c>
      <c r="C49" s="135" t="s">
        <v>4</v>
      </c>
      <c r="D49" s="136">
        <v>0</v>
      </c>
      <c r="E49" s="137" t="s">
        <v>5</v>
      </c>
      <c r="F49" s="67">
        <v>0</v>
      </c>
      <c r="G49" s="138">
        <f t="shared" si="3"/>
        <v>0</v>
      </c>
      <c r="H49" s="286"/>
    </row>
    <row r="50" spans="1:8" s="102" customFormat="1" ht="12.75" hidden="1" customHeight="1" x14ac:dyDescent="0.2">
      <c r="A50" s="133"/>
      <c r="B50" s="134" t="s">
        <v>144</v>
      </c>
      <c r="C50" s="135" t="s">
        <v>4</v>
      </c>
      <c r="D50" s="136">
        <v>0</v>
      </c>
      <c r="E50" s="137" t="s">
        <v>5</v>
      </c>
      <c r="F50" s="67">
        <v>0</v>
      </c>
      <c r="G50" s="138">
        <f t="shared" si="3"/>
        <v>0</v>
      </c>
      <c r="H50" s="286"/>
    </row>
    <row r="51" spans="1:8" s="102" customFormat="1" ht="12.75" hidden="1" customHeight="1" x14ac:dyDescent="0.2">
      <c r="A51" s="133"/>
      <c r="B51" s="134" t="s">
        <v>144</v>
      </c>
      <c r="C51" s="135" t="s">
        <v>4</v>
      </c>
      <c r="D51" s="136">
        <v>0</v>
      </c>
      <c r="E51" s="137" t="s">
        <v>5</v>
      </c>
      <c r="F51" s="67">
        <v>0</v>
      </c>
      <c r="G51" s="138">
        <f t="shared" si="3"/>
        <v>0</v>
      </c>
      <c r="H51" s="286"/>
    </row>
    <row r="52" spans="1:8" s="102" customFormat="1" ht="12.75" hidden="1" customHeight="1" x14ac:dyDescent="0.2">
      <c r="A52" s="133"/>
      <c r="B52" s="134" t="s">
        <v>144</v>
      </c>
      <c r="C52" s="135" t="s">
        <v>4</v>
      </c>
      <c r="D52" s="136">
        <v>0</v>
      </c>
      <c r="E52" s="137" t="s">
        <v>5</v>
      </c>
      <c r="F52" s="156">
        <v>0.02</v>
      </c>
      <c r="G52" s="138">
        <f t="shared" si="3"/>
        <v>0</v>
      </c>
      <c r="H52" s="286"/>
    </row>
    <row r="53" spans="1:8" s="102" customFormat="1" ht="12.75" hidden="1" customHeight="1" x14ac:dyDescent="0.2">
      <c r="A53" s="133"/>
      <c r="B53" s="134" t="s">
        <v>144</v>
      </c>
      <c r="C53" s="135" t="s">
        <v>4</v>
      </c>
      <c r="D53" s="136">
        <v>0</v>
      </c>
      <c r="E53" s="137" t="s">
        <v>5</v>
      </c>
      <c r="F53" s="67">
        <v>0</v>
      </c>
      <c r="G53" s="138">
        <f t="shared" si="3"/>
        <v>0</v>
      </c>
      <c r="H53" s="286"/>
    </row>
    <row r="54" spans="1:8" s="102" customFormat="1" ht="12.75" hidden="1" customHeight="1" thickBot="1" x14ac:dyDescent="0.25">
      <c r="A54" s="139"/>
      <c r="B54" s="140" t="s">
        <v>144</v>
      </c>
      <c r="C54" s="141" t="s">
        <v>4</v>
      </c>
      <c r="D54" s="142">
        <v>0</v>
      </c>
      <c r="E54" s="143" t="s">
        <v>5</v>
      </c>
      <c r="F54" s="68">
        <v>0</v>
      </c>
      <c r="G54" s="144">
        <f t="shared" si="3"/>
        <v>0</v>
      </c>
      <c r="H54" s="287"/>
    </row>
    <row r="55" spans="1:8" ht="20.100000000000001" hidden="1" customHeight="1" thickTop="1" thickBot="1" x14ac:dyDescent="0.25">
      <c r="A55" s="282" t="s">
        <v>80</v>
      </c>
      <c r="B55" s="283"/>
      <c r="C55" s="284"/>
      <c r="D55" s="145">
        <v>1</v>
      </c>
      <c r="E55" s="146" t="s">
        <v>132</v>
      </c>
      <c r="F55" s="69">
        <v>44</v>
      </c>
      <c r="G55" s="147">
        <f>SUM(G47:G54)</f>
        <v>0</v>
      </c>
      <c r="H55" s="153"/>
    </row>
    <row r="56" spans="1:8" ht="9.9499999999999993" hidden="1" customHeight="1" thickBot="1" x14ac:dyDescent="0.25">
      <c r="F56" s="33"/>
    </row>
    <row r="57" spans="1:8" ht="30" hidden="1" customHeight="1" thickBot="1" x14ac:dyDescent="0.25">
      <c r="A57" s="288" t="s">
        <v>19</v>
      </c>
      <c r="B57" s="289"/>
      <c r="C57" s="116" t="s">
        <v>4</v>
      </c>
      <c r="D57" s="117" t="s">
        <v>11</v>
      </c>
      <c r="E57" s="118" t="s">
        <v>5</v>
      </c>
      <c r="F57" s="64" t="s">
        <v>6</v>
      </c>
      <c r="G57" s="119" t="s">
        <v>18</v>
      </c>
      <c r="H57" s="118" t="s">
        <v>22</v>
      </c>
    </row>
    <row r="58" spans="1:8" ht="14.25" hidden="1" thickTop="1" thickBot="1" x14ac:dyDescent="0.25">
      <c r="A58" s="121" t="s">
        <v>77</v>
      </c>
      <c r="B58" s="122"/>
      <c r="C58" s="123" t="s">
        <v>78</v>
      </c>
      <c r="D58" s="124"/>
      <c r="E58" s="125"/>
      <c r="F58" s="65"/>
      <c r="G58" s="126"/>
      <c r="H58" s="285"/>
    </row>
    <row r="59" spans="1:8" s="102" customFormat="1" ht="12.75" hidden="1" customHeight="1" x14ac:dyDescent="0.2">
      <c r="A59" s="127"/>
      <c r="B59" s="128" t="s">
        <v>144</v>
      </c>
      <c r="C59" s="129" t="s">
        <v>4</v>
      </c>
      <c r="D59" s="130">
        <v>0</v>
      </c>
      <c r="E59" s="131" t="s">
        <v>5</v>
      </c>
      <c r="F59" s="66">
        <v>0</v>
      </c>
      <c r="G59" s="132">
        <f t="shared" ref="G59:G66" si="4">F59*D59</f>
        <v>0</v>
      </c>
      <c r="H59" s="286"/>
    </row>
    <row r="60" spans="1:8" s="102" customFormat="1" ht="12.75" hidden="1" customHeight="1" x14ac:dyDescent="0.2">
      <c r="A60" s="133"/>
      <c r="B60" s="134" t="s">
        <v>144</v>
      </c>
      <c r="C60" s="135" t="s">
        <v>4</v>
      </c>
      <c r="D60" s="136">
        <v>0</v>
      </c>
      <c r="E60" s="137" t="s">
        <v>5</v>
      </c>
      <c r="F60" s="67">
        <v>0</v>
      </c>
      <c r="G60" s="138">
        <f t="shared" si="4"/>
        <v>0</v>
      </c>
      <c r="H60" s="286"/>
    </row>
    <row r="61" spans="1:8" s="102" customFormat="1" ht="12.75" hidden="1" customHeight="1" x14ac:dyDescent="0.2">
      <c r="A61" s="133"/>
      <c r="B61" s="134" t="s">
        <v>144</v>
      </c>
      <c r="C61" s="135" t="s">
        <v>4</v>
      </c>
      <c r="D61" s="136">
        <v>0</v>
      </c>
      <c r="E61" s="137" t="s">
        <v>5</v>
      </c>
      <c r="F61" s="67">
        <v>0</v>
      </c>
      <c r="G61" s="138">
        <f t="shared" si="4"/>
        <v>0</v>
      </c>
      <c r="H61" s="286"/>
    </row>
    <row r="62" spans="1:8" s="102" customFormat="1" ht="12.75" hidden="1" customHeight="1" x14ac:dyDescent="0.2">
      <c r="A62" s="133"/>
      <c r="B62" s="134" t="s">
        <v>144</v>
      </c>
      <c r="C62" s="135" t="s">
        <v>4</v>
      </c>
      <c r="D62" s="136">
        <v>0</v>
      </c>
      <c r="E62" s="137" t="s">
        <v>5</v>
      </c>
      <c r="F62" s="67">
        <v>0</v>
      </c>
      <c r="G62" s="138">
        <f t="shared" si="4"/>
        <v>0</v>
      </c>
      <c r="H62" s="286"/>
    </row>
    <row r="63" spans="1:8" s="102" customFormat="1" ht="12.75" hidden="1" customHeight="1" x14ac:dyDescent="0.2">
      <c r="A63" s="133"/>
      <c r="B63" s="134" t="s">
        <v>144</v>
      </c>
      <c r="C63" s="135" t="s">
        <v>4</v>
      </c>
      <c r="D63" s="136">
        <v>0</v>
      </c>
      <c r="E63" s="137" t="s">
        <v>5</v>
      </c>
      <c r="F63" s="67">
        <v>0</v>
      </c>
      <c r="G63" s="138">
        <f t="shared" si="4"/>
        <v>0</v>
      </c>
      <c r="H63" s="286"/>
    </row>
    <row r="64" spans="1:8" s="102" customFormat="1" ht="12.75" hidden="1" customHeight="1" x14ac:dyDescent="0.2">
      <c r="A64" s="133"/>
      <c r="B64" s="134" t="s">
        <v>144</v>
      </c>
      <c r="C64" s="135" t="s">
        <v>4</v>
      </c>
      <c r="D64" s="136">
        <v>0</v>
      </c>
      <c r="E64" s="137" t="s">
        <v>5</v>
      </c>
      <c r="F64" s="67">
        <v>0</v>
      </c>
      <c r="G64" s="138">
        <f t="shared" si="4"/>
        <v>0</v>
      </c>
      <c r="H64" s="286"/>
    </row>
    <row r="65" spans="1:8" s="102" customFormat="1" ht="12.75" hidden="1" customHeight="1" x14ac:dyDescent="0.2">
      <c r="A65" s="133"/>
      <c r="B65" s="134" t="s">
        <v>144</v>
      </c>
      <c r="C65" s="135" t="s">
        <v>4</v>
      </c>
      <c r="D65" s="136">
        <v>0</v>
      </c>
      <c r="E65" s="137" t="s">
        <v>5</v>
      </c>
      <c r="F65" s="67">
        <v>0</v>
      </c>
      <c r="G65" s="138">
        <f t="shared" si="4"/>
        <v>0</v>
      </c>
      <c r="H65" s="286"/>
    </row>
    <row r="66" spans="1:8" s="102" customFormat="1" ht="12.75" hidden="1" customHeight="1" thickBot="1" x14ac:dyDescent="0.25">
      <c r="A66" s="139"/>
      <c r="B66" s="140" t="s">
        <v>144</v>
      </c>
      <c r="C66" s="141" t="s">
        <v>4</v>
      </c>
      <c r="D66" s="142">
        <v>0</v>
      </c>
      <c r="E66" s="143" t="s">
        <v>5</v>
      </c>
      <c r="F66" s="68">
        <v>0</v>
      </c>
      <c r="G66" s="144">
        <f t="shared" si="4"/>
        <v>0</v>
      </c>
      <c r="H66" s="287"/>
    </row>
    <row r="67" spans="1:8" ht="20.100000000000001" hidden="1" customHeight="1" thickTop="1" thickBot="1" x14ac:dyDescent="0.25">
      <c r="A67" s="282" t="s">
        <v>79</v>
      </c>
      <c r="B67" s="283"/>
      <c r="C67" s="284"/>
      <c r="D67" s="145">
        <v>1</v>
      </c>
      <c r="E67" s="146" t="s">
        <v>132</v>
      </c>
      <c r="F67" s="69">
        <f>G67/D67</f>
        <v>0</v>
      </c>
      <c r="G67" s="147">
        <f>SUM(G59:G66)</f>
        <v>0</v>
      </c>
      <c r="H67" s="153"/>
    </row>
    <row r="68" spans="1:8" ht="30" hidden="1" customHeight="1" thickBot="1" x14ac:dyDescent="0.25">
      <c r="A68" s="157"/>
      <c r="B68" s="157"/>
      <c r="C68" s="157"/>
      <c r="D68" s="158"/>
      <c r="E68" s="158"/>
      <c r="F68" s="23"/>
      <c r="G68" s="159"/>
      <c r="H68" s="160"/>
    </row>
    <row r="69" spans="1:8" ht="30" hidden="1" customHeight="1" thickBot="1" x14ac:dyDescent="0.25">
      <c r="A69" s="288" t="s">
        <v>19</v>
      </c>
      <c r="B69" s="289"/>
      <c r="C69" s="116" t="s">
        <v>4</v>
      </c>
      <c r="D69" s="117" t="s">
        <v>11</v>
      </c>
      <c r="E69" s="118" t="s">
        <v>5</v>
      </c>
      <c r="F69" s="64" t="s">
        <v>6</v>
      </c>
      <c r="G69" s="119" t="s">
        <v>18</v>
      </c>
      <c r="H69" s="118" t="s">
        <v>22</v>
      </c>
    </row>
    <row r="70" spans="1:8" ht="14.25" hidden="1" thickTop="1" thickBot="1" x14ac:dyDescent="0.25">
      <c r="A70" s="121" t="s">
        <v>84</v>
      </c>
      <c r="B70" s="122"/>
      <c r="C70" s="123" t="s">
        <v>85</v>
      </c>
      <c r="D70" s="124"/>
      <c r="E70" s="125"/>
      <c r="F70" s="65"/>
      <c r="G70" s="126"/>
      <c r="H70" s="285"/>
    </row>
    <row r="71" spans="1:8" s="102" customFormat="1" ht="12.75" hidden="1" customHeight="1" x14ac:dyDescent="0.2">
      <c r="A71" s="127"/>
      <c r="B71" s="128" t="s">
        <v>144</v>
      </c>
      <c r="C71" s="129" t="s">
        <v>4</v>
      </c>
      <c r="D71" s="130">
        <v>0</v>
      </c>
      <c r="E71" s="131" t="s">
        <v>5</v>
      </c>
      <c r="F71" s="66">
        <v>0</v>
      </c>
      <c r="G71" s="132">
        <f t="shared" ref="G71:G78" si="5">F71*D71</f>
        <v>0</v>
      </c>
      <c r="H71" s="286"/>
    </row>
    <row r="72" spans="1:8" s="102" customFormat="1" ht="12.75" hidden="1" customHeight="1" x14ac:dyDescent="0.2">
      <c r="A72" s="133"/>
      <c r="B72" s="134" t="s">
        <v>144</v>
      </c>
      <c r="C72" s="135" t="s">
        <v>4</v>
      </c>
      <c r="D72" s="136">
        <v>0</v>
      </c>
      <c r="E72" s="137" t="s">
        <v>5</v>
      </c>
      <c r="F72" s="67">
        <v>0</v>
      </c>
      <c r="G72" s="138">
        <f t="shared" si="5"/>
        <v>0</v>
      </c>
      <c r="H72" s="286"/>
    </row>
    <row r="73" spans="1:8" s="102" customFormat="1" ht="12.75" hidden="1" customHeight="1" x14ac:dyDescent="0.2">
      <c r="A73" s="133"/>
      <c r="B73" s="134" t="s">
        <v>144</v>
      </c>
      <c r="C73" s="135" t="s">
        <v>4</v>
      </c>
      <c r="D73" s="136">
        <v>0</v>
      </c>
      <c r="E73" s="137" t="s">
        <v>5</v>
      </c>
      <c r="F73" s="67">
        <v>0</v>
      </c>
      <c r="G73" s="138">
        <f t="shared" si="5"/>
        <v>0</v>
      </c>
      <c r="H73" s="286"/>
    </row>
    <row r="74" spans="1:8" s="102" customFormat="1" ht="12.75" hidden="1" customHeight="1" x14ac:dyDescent="0.2">
      <c r="A74" s="133"/>
      <c r="B74" s="134" t="s">
        <v>144</v>
      </c>
      <c r="C74" s="135" t="s">
        <v>4</v>
      </c>
      <c r="D74" s="136">
        <v>0</v>
      </c>
      <c r="E74" s="137" t="s">
        <v>5</v>
      </c>
      <c r="F74" s="67">
        <v>0</v>
      </c>
      <c r="G74" s="138">
        <f t="shared" si="5"/>
        <v>0</v>
      </c>
      <c r="H74" s="286"/>
    </row>
    <row r="75" spans="1:8" s="102" customFormat="1" ht="12.75" hidden="1" customHeight="1" x14ac:dyDescent="0.2">
      <c r="A75" s="133"/>
      <c r="B75" s="134" t="s">
        <v>144</v>
      </c>
      <c r="C75" s="135" t="s">
        <v>4</v>
      </c>
      <c r="D75" s="136">
        <v>0</v>
      </c>
      <c r="E75" s="137" t="s">
        <v>5</v>
      </c>
      <c r="F75" s="67">
        <v>0</v>
      </c>
      <c r="G75" s="138">
        <f t="shared" si="5"/>
        <v>0</v>
      </c>
      <c r="H75" s="286"/>
    </row>
    <row r="76" spans="1:8" s="102" customFormat="1" ht="12.75" hidden="1" customHeight="1" x14ac:dyDescent="0.2">
      <c r="A76" s="133"/>
      <c r="B76" s="134" t="s">
        <v>144</v>
      </c>
      <c r="C76" s="135" t="s">
        <v>4</v>
      </c>
      <c r="D76" s="136">
        <v>0</v>
      </c>
      <c r="E76" s="137" t="s">
        <v>5</v>
      </c>
      <c r="F76" s="67">
        <v>0</v>
      </c>
      <c r="G76" s="138">
        <f t="shared" si="5"/>
        <v>0</v>
      </c>
      <c r="H76" s="286"/>
    </row>
    <row r="77" spans="1:8" s="102" customFormat="1" ht="12.75" hidden="1" customHeight="1" x14ac:dyDescent="0.2">
      <c r="A77" s="133"/>
      <c r="B77" s="134" t="s">
        <v>144</v>
      </c>
      <c r="C77" s="135" t="s">
        <v>4</v>
      </c>
      <c r="D77" s="136">
        <v>0</v>
      </c>
      <c r="E77" s="137" t="s">
        <v>5</v>
      </c>
      <c r="F77" s="67">
        <v>0</v>
      </c>
      <c r="G77" s="138">
        <f t="shared" si="5"/>
        <v>0</v>
      </c>
      <c r="H77" s="286"/>
    </row>
    <row r="78" spans="1:8" s="102" customFormat="1" ht="12.75" hidden="1" customHeight="1" thickBot="1" x14ac:dyDescent="0.25">
      <c r="A78" s="139"/>
      <c r="B78" s="140" t="s">
        <v>144</v>
      </c>
      <c r="C78" s="141" t="s">
        <v>4</v>
      </c>
      <c r="D78" s="142">
        <v>0</v>
      </c>
      <c r="E78" s="143" t="s">
        <v>5</v>
      </c>
      <c r="F78" s="68">
        <v>0</v>
      </c>
      <c r="G78" s="144">
        <f t="shared" si="5"/>
        <v>0</v>
      </c>
      <c r="H78" s="287"/>
    </row>
    <row r="79" spans="1:8" ht="20.100000000000001" hidden="1" customHeight="1" thickTop="1" thickBot="1" x14ac:dyDescent="0.25">
      <c r="A79" s="282" t="s">
        <v>88</v>
      </c>
      <c r="B79" s="283"/>
      <c r="C79" s="284"/>
      <c r="D79" s="154">
        <v>1</v>
      </c>
      <c r="E79" s="155" t="s">
        <v>132</v>
      </c>
      <c r="F79" s="73">
        <f>G79/D79</f>
        <v>0</v>
      </c>
      <c r="G79" s="147">
        <f>SUM(G71:G78)</f>
        <v>0</v>
      </c>
      <c r="H79" s="153"/>
    </row>
    <row r="80" spans="1:8" ht="9.9499999999999993" hidden="1" customHeight="1" thickBot="1" x14ac:dyDescent="0.25">
      <c r="A80" s="157"/>
      <c r="B80" s="157"/>
      <c r="C80" s="157"/>
      <c r="D80" s="158"/>
      <c r="E80" s="158"/>
      <c r="F80" s="23"/>
      <c r="G80" s="159"/>
      <c r="H80" s="160"/>
    </row>
    <row r="81" spans="1:8" ht="30" hidden="1" customHeight="1" thickBot="1" x14ac:dyDescent="0.25">
      <c r="A81" s="288" t="s">
        <v>19</v>
      </c>
      <c r="B81" s="289"/>
      <c r="C81" s="116" t="s">
        <v>4</v>
      </c>
      <c r="D81" s="117" t="s">
        <v>11</v>
      </c>
      <c r="E81" s="118" t="s">
        <v>5</v>
      </c>
      <c r="F81" s="64" t="s">
        <v>6</v>
      </c>
      <c r="G81" s="119" t="s">
        <v>18</v>
      </c>
      <c r="H81" s="118" t="s">
        <v>22</v>
      </c>
    </row>
    <row r="82" spans="1:8" ht="14.25" hidden="1" thickTop="1" thickBot="1" x14ac:dyDescent="0.25">
      <c r="A82" s="121" t="s">
        <v>86</v>
      </c>
      <c r="B82" s="122"/>
      <c r="C82" s="123" t="s">
        <v>87</v>
      </c>
      <c r="D82" s="124"/>
      <c r="E82" s="125"/>
      <c r="F82" s="65"/>
      <c r="G82" s="126"/>
      <c r="H82" s="285"/>
    </row>
    <row r="83" spans="1:8" ht="12.75" hidden="1" customHeight="1" x14ac:dyDescent="0.2">
      <c r="A83" s="127"/>
      <c r="B83" s="128" t="s">
        <v>144</v>
      </c>
      <c r="C83" s="129" t="s">
        <v>4</v>
      </c>
      <c r="D83" s="130">
        <v>0</v>
      </c>
      <c r="E83" s="131" t="s">
        <v>5</v>
      </c>
      <c r="F83" s="66">
        <v>0</v>
      </c>
      <c r="G83" s="132">
        <f t="shared" ref="G83:G90" si="6">F83*D83</f>
        <v>0</v>
      </c>
      <c r="H83" s="286"/>
    </row>
    <row r="84" spans="1:8" ht="12.75" hidden="1" customHeight="1" x14ac:dyDescent="0.2">
      <c r="A84" s="133"/>
      <c r="B84" s="134" t="s">
        <v>144</v>
      </c>
      <c r="C84" s="135" t="s">
        <v>4</v>
      </c>
      <c r="D84" s="136">
        <v>0</v>
      </c>
      <c r="E84" s="137" t="s">
        <v>5</v>
      </c>
      <c r="F84" s="67">
        <v>0</v>
      </c>
      <c r="G84" s="138">
        <f t="shared" si="6"/>
        <v>0</v>
      </c>
      <c r="H84" s="286"/>
    </row>
    <row r="85" spans="1:8" ht="12.75" hidden="1" customHeight="1" x14ac:dyDescent="0.2">
      <c r="A85" s="133"/>
      <c r="B85" s="134" t="s">
        <v>144</v>
      </c>
      <c r="C85" s="135" t="s">
        <v>4</v>
      </c>
      <c r="D85" s="136">
        <v>0</v>
      </c>
      <c r="E85" s="137" t="s">
        <v>5</v>
      </c>
      <c r="F85" s="67">
        <v>0</v>
      </c>
      <c r="G85" s="138">
        <f t="shared" si="6"/>
        <v>0</v>
      </c>
      <c r="H85" s="286"/>
    </row>
    <row r="86" spans="1:8" ht="12.75" hidden="1" customHeight="1" x14ac:dyDescent="0.2">
      <c r="A86" s="133"/>
      <c r="B86" s="134" t="s">
        <v>144</v>
      </c>
      <c r="C86" s="135" t="s">
        <v>4</v>
      </c>
      <c r="D86" s="136">
        <v>0</v>
      </c>
      <c r="E86" s="137" t="s">
        <v>5</v>
      </c>
      <c r="F86" s="67">
        <v>0</v>
      </c>
      <c r="G86" s="138">
        <f t="shared" si="6"/>
        <v>0</v>
      </c>
      <c r="H86" s="286"/>
    </row>
    <row r="87" spans="1:8" ht="12.75" hidden="1" customHeight="1" x14ac:dyDescent="0.2">
      <c r="A87" s="133"/>
      <c r="B87" s="134" t="s">
        <v>144</v>
      </c>
      <c r="C87" s="135" t="s">
        <v>4</v>
      </c>
      <c r="D87" s="136">
        <v>0</v>
      </c>
      <c r="E87" s="137" t="s">
        <v>5</v>
      </c>
      <c r="F87" s="67">
        <v>0</v>
      </c>
      <c r="G87" s="138">
        <f t="shared" si="6"/>
        <v>0</v>
      </c>
      <c r="H87" s="286"/>
    </row>
    <row r="88" spans="1:8" ht="12.75" hidden="1" customHeight="1" x14ac:dyDescent="0.2">
      <c r="A88" s="133"/>
      <c r="B88" s="134" t="s">
        <v>144</v>
      </c>
      <c r="C88" s="135" t="s">
        <v>4</v>
      </c>
      <c r="D88" s="136">
        <v>0</v>
      </c>
      <c r="E88" s="137" t="s">
        <v>5</v>
      </c>
      <c r="F88" s="67">
        <v>0</v>
      </c>
      <c r="G88" s="138">
        <f t="shared" si="6"/>
        <v>0</v>
      </c>
      <c r="H88" s="286"/>
    </row>
    <row r="89" spans="1:8" ht="12.75" hidden="1" customHeight="1" x14ac:dyDescent="0.2">
      <c r="A89" s="133"/>
      <c r="B89" s="134" t="s">
        <v>144</v>
      </c>
      <c r="C89" s="135" t="s">
        <v>4</v>
      </c>
      <c r="D89" s="136">
        <v>0</v>
      </c>
      <c r="E89" s="137" t="s">
        <v>5</v>
      </c>
      <c r="F89" s="67">
        <v>0</v>
      </c>
      <c r="G89" s="138">
        <f t="shared" si="6"/>
        <v>0</v>
      </c>
      <c r="H89" s="286"/>
    </row>
    <row r="90" spans="1:8" ht="12.75" hidden="1" customHeight="1" thickBot="1" x14ac:dyDescent="0.25">
      <c r="A90" s="139"/>
      <c r="B90" s="140" t="s">
        <v>144</v>
      </c>
      <c r="C90" s="141" t="s">
        <v>4</v>
      </c>
      <c r="D90" s="142">
        <v>0</v>
      </c>
      <c r="E90" s="143" t="s">
        <v>5</v>
      </c>
      <c r="F90" s="68">
        <v>0</v>
      </c>
      <c r="G90" s="144">
        <f t="shared" si="6"/>
        <v>0</v>
      </c>
      <c r="H90" s="287"/>
    </row>
    <row r="91" spans="1:8" ht="20.100000000000001" hidden="1" customHeight="1" thickTop="1" thickBot="1" x14ac:dyDescent="0.25">
      <c r="A91" s="282" t="s">
        <v>89</v>
      </c>
      <c r="B91" s="283"/>
      <c r="C91" s="284"/>
      <c r="D91" s="145">
        <v>1</v>
      </c>
      <c r="E91" s="146" t="s">
        <v>132</v>
      </c>
      <c r="F91" s="69">
        <f>G91/D91</f>
        <v>0</v>
      </c>
      <c r="G91" s="147">
        <f>SUM(G83:G90)</f>
        <v>0</v>
      </c>
      <c r="H91" s="153"/>
    </row>
    <row r="92" spans="1:8" ht="30" hidden="1" customHeight="1" thickBot="1" x14ac:dyDescent="0.25">
      <c r="A92" s="157"/>
      <c r="B92" s="157"/>
      <c r="C92" s="157"/>
      <c r="D92" s="158"/>
      <c r="E92" s="158"/>
      <c r="F92" s="23"/>
      <c r="G92" s="159"/>
      <c r="H92" s="160"/>
    </row>
    <row r="93" spans="1:8" ht="30" hidden="1" customHeight="1" thickBot="1" x14ac:dyDescent="0.25">
      <c r="A93" s="288" t="s">
        <v>19</v>
      </c>
      <c r="B93" s="289"/>
      <c r="C93" s="116" t="s">
        <v>4</v>
      </c>
      <c r="D93" s="117" t="s">
        <v>11</v>
      </c>
      <c r="E93" s="118" t="s">
        <v>5</v>
      </c>
      <c r="F93" s="64" t="s">
        <v>6</v>
      </c>
      <c r="G93" s="119" t="s">
        <v>18</v>
      </c>
      <c r="H93" s="118" t="s">
        <v>22</v>
      </c>
    </row>
    <row r="94" spans="1:8" ht="14.25" hidden="1" thickTop="1" thickBot="1" x14ac:dyDescent="0.25">
      <c r="A94" s="121" t="s">
        <v>90</v>
      </c>
      <c r="B94" s="122"/>
      <c r="C94" s="123" t="s">
        <v>91</v>
      </c>
      <c r="D94" s="124"/>
      <c r="E94" s="125"/>
      <c r="F94" s="65"/>
      <c r="G94" s="126"/>
      <c r="H94" s="285"/>
    </row>
    <row r="95" spans="1:8" ht="12.75" hidden="1" customHeight="1" x14ac:dyDescent="0.2">
      <c r="A95" s="127"/>
      <c r="B95" s="128" t="s">
        <v>144</v>
      </c>
      <c r="C95" s="129" t="s">
        <v>4</v>
      </c>
      <c r="D95" s="130">
        <v>0</v>
      </c>
      <c r="E95" s="131" t="s">
        <v>5</v>
      </c>
      <c r="F95" s="66">
        <v>0</v>
      </c>
      <c r="G95" s="132">
        <f t="shared" ref="G95:G102" si="7">F95*D95</f>
        <v>0</v>
      </c>
      <c r="H95" s="286"/>
    </row>
    <row r="96" spans="1:8" ht="12.75" hidden="1" customHeight="1" x14ac:dyDescent="0.2">
      <c r="A96" s="133"/>
      <c r="B96" s="134" t="s">
        <v>144</v>
      </c>
      <c r="C96" s="135" t="s">
        <v>4</v>
      </c>
      <c r="D96" s="136">
        <v>0</v>
      </c>
      <c r="E96" s="137" t="s">
        <v>5</v>
      </c>
      <c r="F96" s="67">
        <v>0</v>
      </c>
      <c r="G96" s="138">
        <f t="shared" si="7"/>
        <v>0</v>
      </c>
      <c r="H96" s="286"/>
    </row>
    <row r="97" spans="1:8" ht="12.75" hidden="1" customHeight="1" x14ac:dyDescent="0.2">
      <c r="A97" s="133"/>
      <c r="B97" s="134" t="s">
        <v>144</v>
      </c>
      <c r="C97" s="135" t="s">
        <v>4</v>
      </c>
      <c r="D97" s="136">
        <v>0</v>
      </c>
      <c r="E97" s="137" t="s">
        <v>5</v>
      </c>
      <c r="F97" s="67">
        <v>0</v>
      </c>
      <c r="G97" s="138">
        <f t="shared" si="7"/>
        <v>0</v>
      </c>
      <c r="H97" s="286"/>
    </row>
    <row r="98" spans="1:8" ht="12.75" hidden="1" customHeight="1" x14ac:dyDescent="0.2">
      <c r="A98" s="133"/>
      <c r="B98" s="134" t="s">
        <v>144</v>
      </c>
      <c r="C98" s="135" t="s">
        <v>4</v>
      </c>
      <c r="D98" s="136">
        <v>0</v>
      </c>
      <c r="E98" s="137" t="s">
        <v>5</v>
      </c>
      <c r="F98" s="67">
        <v>0</v>
      </c>
      <c r="G98" s="138">
        <f t="shared" si="7"/>
        <v>0</v>
      </c>
      <c r="H98" s="286"/>
    </row>
    <row r="99" spans="1:8" ht="12.75" hidden="1" customHeight="1" x14ac:dyDescent="0.2">
      <c r="A99" s="133"/>
      <c r="B99" s="134" t="s">
        <v>144</v>
      </c>
      <c r="C99" s="135" t="s">
        <v>4</v>
      </c>
      <c r="D99" s="136">
        <v>0</v>
      </c>
      <c r="E99" s="137" t="s">
        <v>5</v>
      </c>
      <c r="F99" s="67">
        <v>0</v>
      </c>
      <c r="G99" s="138">
        <f t="shared" si="7"/>
        <v>0</v>
      </c>
      <c r="H99" s="286"/>
    </row>
    <row r="100" spans="1:8" ht="12.75" hidden="1" customHeight="1" x14ac:dyDescent="0.2">
      <c r="A100" s="133"/>
      <c r="B100" s="134" t="s">
        <v>144</v>
      </c>
      <c r="C100" s="135" t="s">
        <v>4</v>
      </c>
      <c r="D100" s="136">
        <v>0</v>
      </c>
      <c r="E100" s="137" t="s">
        <v>5</v>
      </c>
      <c r="F100" s="67">
        <v>0</v>
      </c>
      <c r="G100" s="138">
        <f t="shared" si="7"/>
        <v>0</v>
      </c>
      <c r="H100" s="286"/>
    </row>
    <row r="101" spans="1:8" ht="12.75" hidden="1" customHeight="1" x14ac:dyDescent="0.2">
      <c r="A101" s="133"/>
      <c r="B101" s="134" t="s">
        <v>144</v>
      </c>
      <c r="C101" s="135" t="s">
        <v>4</v>
      </c>
      <c r="D101" s="136">
        <v>0</v>
      </c>
      <c r="E101" s="137" t="s">
        <v>5</v>
      </c>
      <c r="F101" s="67">
        <v>0</v>
      </c>
      <c r="G101" s="138">
        <f t="shared" si="7"/>
        <v>0</v>
      </c>
      <c r="H101" s="286"/>
    </row>
    <row r="102" spans="1:8" ht="12.75" hidden="1" customHeight="1" thickBot="1" x14ac:dyDescent="0.25">
      <c r="A102" s="139"/>
      <c r="B102" s="140" t="s">
        <v>144</v>
      </c>
      <c r="C102" s="141" t="s">
        <v>4</v>
      </c>
      <c r="D102" s="142">
        <v>0</v>
      </c>
      <c r="E102" s="143" t="s">
        <v>5</v>
      </c>
      <c r="F102" s="68">
        <v>0</v>
      </c>
      <c r="G102" s="144">
        <f t="shared" si="7"/>
        <v>0</v>
      </c>
      <c r="H102" s="287"/>
    </row>
    <row r="103" spans="1:8" ht="20.100000000000001" hidden="1" customHeight="1" thickTop="1" thickBot="1" x14ac:dyDescent="0.25">
      <c r="A103" s="282" t="s">
        <v>92</v>
      </c>
      <c r="B103" s="283"/>
      <c r="C103" s="284"/>
      <c r="D103" s="145">
        <v>1</v>
      </c>
      <c r="E103" s="146" t="s">
        <v>132</v>
      </c>
      <c r="F103" s="69">
        <f>G103/D103</f>
        <v>0</v>
      </c>
      <c r="G103" s="147">
        <f>SUM(G95:G102)</f>
        <v>0</v>
      </c>
      <c r="H103" s="153"/>
    </row>
    <row r="104" spans="1:8" ht="9.9499999999999993" hidden="1" customHeight="1" thickBot="1" x14ac:dyDescent="0.25">
      <c r="A104" s="157"/>
      <c r="B104" s="157"/>
      <c r="C104" s="157"/>
      <c r="D104" s="158"/>
      <c r="E104" s="158"/>
      <c r="F104" s="23"/>
      <c r="G104" s="159"/>
      <c r="H104" s="160"/>
    </row>
    <row r="105" spans="1:8" ht="30" hidden="1" customHeight="1" thickBot="1" x14ac:dyDescent="0.25">
      <c r="A105" s="288" t="s">
        <v>19</v>
      </c>
      <c r="B105" s="289"/>
      <c r="C105" s="116" t="s">
        <v>4</v>
      </c>
      <c r="D105" s="117" t="s">
        <v>11</v>
      </c>
      <c r="E105" s="118" t="s">
        <v>5</v>
      </c>
      <c r="F105" s="64" t="s">
        <v>6</v>
      </c>
      <c r="G105" s="119" t="s">
        <v>18</v>
      </c>
      <c r="H105" s="118" t="s">
        <v>22</v>
      </c>
    </row>
    <row r="106" spans="1:8" ht="14.25" hidden="1" thickTop="1" thickBot="1" x14ac:dyDescent="0.25">
      <c r="A106" s="121" t="s">
        <v>93</v>
      </c>
      <c r="B106" s="122"/>
      <c r="C106" s="123" t="s">
        <v>94</v>
      </c>
      <c r="D106" s="124"/>
      <c r="E106" s="125"/>
      <c r="F106" s="65"/>
      <c r="G106" s="126"/>
      <c r="H106" s="285"/>
    </row>
    <row r="107" spans="1:8" ht="12.75" hidden="1" customHeight="1" x14ac:dyDescent="0.2">
      <c r="A107" s="127"/>
      <c r="B107" s="128" t="s">
        <v>144</v>
      </c>
      <c r="C107" s="129" t="s">
        <v>4</v>
      </c>
      <c r="D107" s="130">
        <v>0</v>
      </c>
      <c r="E107" s="131" t="s">
        <v>5</v>
      </c>
      <c r="F107" s="66">
        <v>0</v>
      </c>
      <c r="G107" s="132">
        <f t="shared" ref="G107:G114" si="8">F107*D107</f>
        <v>0</v>
      </c>
      <c r="H107" s="286"/>
    </row>
    <row r="108" spans="1:8" ht="12.75" hidden="1" customHeight="1" x14ac:dyDescent="0.2">
      <c r="A108" s="133"/>
      <c r="B108" s="134" t="s">
        <v>144</v>
      </c>
      <c r="C108" s="135" t="s">
        <v>4</v>
      </c>
      <c r="D108" s="136">
        <v>0</v>
      </c>
      <c r="E108" s="137" t="s">
        <v>5</v>
      </c>
      <c r="F108" s="67">
        <v>0</v>
      </c>
      <c r="G108" s="138">
        <f t="shared" si="8"/>
        <v>0</v>
      </c>
      <c r="H108" s="286"/>
    </row>
    <row r="109" spans="1:8" ht="12.75" hidden="1" customHeight="1" x14ac:dyDescent="0.2">
      <c r="A109" s="133"/>
      <c r="B109" s="134" t="s">
        <v>144</v>
      </c>
      <c r="C109" s="135" t="s">
        <v>4</v>
      </c>
      <c r="D109" s="136">
        <v>0</v>
      </c>
      <c r="E109" s="137" t="s">
        <v>5</v>
      </c>
      <c r="F109" s="67">
        <v>0</v>
      </c>
      <c r="G109" s="138">
        <f t="shared" si="8"/>
        <v>0</v>
      </c>
      <c r="H109" s="286"/>
    </row>
    <row r="110" spans="1:8" ht="12.75" hidden="1" customHeight="1" x14ac:dyDescent="0.2">
      <c r="A110" s="133"/>
      <c r="B110" s="134" t="s">
        <v>144</v>
      </c>
      <c r="C110" s="135" t="s">
        <v>4</v>
      </c>
      <c r="D110" s="136">
        <v>0</v>
      </c>
      <c r="E110" s="137" t="s">
        <v>5</v>
      </c>
      <c r="F110" s="67">
        <v>0</v>
      </c>
      <c r="G110" s="138">
        <f t="shared" si="8"/>
        <v>0</v>
      </c>
      <c r="H110" s="286"/>
    </row>
    <row r="111" spans="1:8" ht="12.75" hidden="1" customHeight="1" x14ac:dyDescent="0.2">
      <c r="A111" s="133"/>
      <c r="B111" s="134" t="s">
        <v>144</v>
      </c>
      <c r="C111" s="135" t="s">
        <v>4</v>
      </c>
      <c r="D111" s="136">
        <v>0</v>
      </c>
      <c r="E111" s="137" t="s">
        <v>5</v>
      </c>
      <c r="F111" s="67">
        <v>0</v>
      </c>
      <c r="G111" s="138">
        <f t="shared" si="8"/>
        <v>0</v>
      </c>
      <c r="H111" s="286"/>
    </row>
    <row r="112" spans="1:8" ht="12.75" hidden="1" customHeight="1" x14ac:dyDescent="0.2">
      <c r="A112" s="133"/>
      <c r="B112" s="134" t="s">
        <v>144</v>
      </c>
      <c r="C112" s="135" t="s">
        <v>4</v>
      </c>
      <c r="D112" s="136">
        <v>0</v>
      </c>
      <c r="E112" s="137" t="s">
        <v>5</v>
      </c>
      <c r="F112" s="67">
        <v>0</v>
      </c>
      <c r="G112" s="138">
        <f t="shared" si="8"/>
        <v>0</v>
      </c>
      <c r="H112" s="286"/>
    </row>
    <row r="113" spans="1:8" ht="12.75" hidden="1" customHeight="1" x14ac:dyDescent="0.2">
      <c r="A113" s="133"/>
      <c r="B113" s="134" t="s">
        <v>144</v>
      </c>
      <c r="C113" s="135" t="s">
        <v>4</v>
      </c>
      <c r="D113" s="136">
        <v>0</v>
      </c>
      <c r="E113" s="137" t="s">
        <v>5</v>
      </c>
      <c r="F113" s="67">
        <v>0</v>
      </c>
      <c r="G113" s="138">
        <f t="shared" si="8"/>
        <v>0</v>
      </c>
      <c r="H113" s="286"/>
    </row>
    <row r="114" spans="1:8" ht="12.75" hidden="1" customHeight="1" thickBot="1" x14ac:dyDescent="0.25">
      <c r="A114" s="139"/>
      <c r="B114" s="140" t="s">
        <v>144</v>
      </c>
      <c r="C114" s="141" t="s">
        <v>4</v>
      </c>
      <c r="D114" s="142">
        <v>0</v>
      </c>
      <c r="E114" s="143" t="s">
        <v>5</v>
      </c>
      <c r="F114" s="68">
        <v>0</v>
      </c>
      <c r="G114" s="144">
        <f t="shared" si="8"/>
        <v>0</v>
      </c>
      <c r="H114" s="287"/>
    </row>
    <row r="115" spans="1:8" ht="20.100000000000001" hidden="1" customHeight="1" thickTop="1" thickBot="1" x14ac:dyDescent="0.25">
      <c r="A115" s="282" t="s">
        <v>101</v>
      </c>
      <c r="B115" s="283"/>
      <c r="C115" s="284"/>
      <c r="D115" s="145">
        <v>1</v>
      </c>
      <c r="E115" s="146" t="s">
        <v>132</v>
      </c>
      <c r="F115" s="69">
        <f>G115/D115</f>
        <v>0</v>
      </c>
      <c r="G115" s="147">
        <f>SUM(G107:G114)</f>
        <v>0</v>
      </c>
      <c r="H115" s="153"/>
    </row>
    <row r="116" spans="1:8" ht="30" hidden="1" customHeight="1" thickBot="1" x14ac:dyDescent="0.25">
      <c r="A116" s="157"/>
      <c r="B116" s="157"/>
      <c r="C116" s="157"/>
      <c r="D116" s="158"/>
      <c r="E116" s="158"/>
      <c r="F116" s="23"/>
      <c r="G116" s="159"/>
      <c r="H116" s="160"/>
    </row>
    <row r="117" spans="1:8" ht="30" hidden="1" customHeight="1" thickBot="1" x14ac:dyDescent="0.25">
      <c r="A117" s="288" t="s">
        <v>19</v>
      </c>
      <c r="B117" s="289"/>
      <c r="C117" s="116" t="s">
        <v>4</v>
      </c>
      <c r="D117" s="117" t="s">
        <v>11</v>
      </c>
      <c r="E117" s="118" t="s">
        <v>5</v>
      </c>
      <c r="F117" s="64" t="s">
        <v>6</v>
      </c>
      <c r="G117" s="119" t="s">
        <v>18</v>
      </c>
      <c r="H117" s="118" t="s">
        <v>22</v>
      </c>
    </row>
    <row r="118" spans="1:8" ht="14.25" hidden="1" thickTop="1" thickBot="1" x14ac:dyDescent="0.25">
      <c r="A118" s="121" t="s">
        <v>95</v>
      </c>
      <c r="B118" s="122"/>
      <c r="C118" s="123" t="s">
        <v>96</v>
      </c>
      <c r="D118" s="124"/>
      <c r="E118" s="125"/>
      <c r="F118" s="65"/>
      <c r="G118" s="126"/>
      <c r="H118" s="285"/>
    </row>
    <row r="119" spans="1:8" ht="12.75" hidden="1" customHeight="1" x14ac:dyDescent="0.2">
      <c r="A119" s="127"/>
      <c r="B119" s="128" t="s">
        <v>144</v>
      </c>
      <c r="C119" s="129" t="s">
        <v>4</v>
      </c>
      <c r="D119" s="130">
        <v>0</v>
      </c>
      <c r="E119" s="131" t="s">
        <v>5</v>
      </c>
      <c r="F119" s="66">
        <v>0</v>
      </c>
      <c r="G119" s="132">
        <f t="shared" ref="G119:G126" si="9">F119*D119</f>
        <v>0</v>
      </c>
      <c r="H119" s="286"/>
    </row>
    <row r="120" spans="1:8" ht="12.75" hidden="1" customHeight="1" x14ac:dyDescent="0.2">
      <c r="A120" s="133"/>
      <c r="B120" s="134" t="s">
        <v>144</v>
      </c>
      <c r="C120" s="135" t="s">
        <v>4</v>
      </c>
      <c r="D120" s="136">
        <v>0</v>
      </c>
      <c r="E120" s="137" t="s">
        <v>5</v>
      </c>
      <c r="F120" s="67">
        <v>0</v>
      </c>
      <c r="G120" s="138">
        <f t="shared" si="9"/>
        <v>0</v>
      </c>
      <c r="H120" s="286"/>
    </row>
    <row r="121" spans="1:8" ht="12.75" hidden="1" customHeight="1" x14ac:dyDescent="0.2">
      <c r="A121" s="133"/>
      <c r="B121" s="134" t="s">
        <v>144</v>
      </c>
      <c r="C121" s="135" t="s">
        <v>4</v>
      </c>
      <c r="D121" s="136">
        <v>0</v>
      </c>
      <c r="E121" s="137" t="s">
        <v>5</v>
      </c>
      <c r="F121" s="67">
        <v>0</v>
      </c>
      <c r="G121" s="138">
        <f t="shared" si="9"/>
        <v>0</v>
      </c>
      <c r="H121" s="286"/>
    </row>
    <row r="122" spans="1:8" ht="12.75" hidden="1" customHeight="1" x14ac:dyDescent="0.2">
      <c r="A122" s="133"/>
      <c r="B122" s="134" t="s">
        <v>144</v>
      </c>
      <c r="C122" s="135" t="s">
        <v>4</v>
      </c>
      <c r="D122" s="136">
        <v>0</v>
      </c>
      <c r="E122" s="137" t="s">
        <v>5</v>
      </c>
      <c r="F122" s="67">
        <v>0</v>
      </c>
      <c r="G122" s="138">
        <f t="shared" si="9"/>
        <v>0</v>
      </c>
      <c r="H122" s="286"/>
    </row>
    <row r="123" spans="1:8" ht="12.75" hidden="1" customHeight="1" x14ac:dyDescent="0.2">
      <c r="A123" s="133"/>
      <c r="B123" s="134" t="s">
        <v>144</v>
      </c>
      <c r="C123" s="135" t="s">
        <v>4</v>
      </c>
      <c r="D123" s="136">
        <v>0</v>
      </c>
      <c r="E123" s="137" t="s">
        <v>5</v>
      </c>
      <c r="F123" s="67">
        <v>0</v>
      </c>
      <c r="G123" s="138">
        <f t="shared" si="9"/>
        <v>0</v>
      </c>
      <c r="H123" s="286"/>
    </row>
    <row r="124" spans="1:8" ht="12.75" hidden="1" customHeight="1" x14ac:dyDescent="0.2">
      <c r="A124" s="133"/>
      <c r="B124" s="134" t="s">
        <v>144</v>
      </c>
      <c r="C124" s="135" t="s">
        <v>4</v>
      </c>
      <c r="D124" s="136">
        <v>0</v>
      </c>
      <c r="E124" s="137" t="s">
        <v>5</v>
      </c>
      <c r="F124" s="67">
        <v>0</v>
      </c>
      <c r="G124" s="138">
        <f t="shared" si="9"/>
        <v>0</v>
      </c>
      <c r="H124" s="286"/>
    </row>
    <row r="125" spans="1:8" ht="12.75" hidden="1" customHeight="1" x14ac:dyDescent="0.2">
      <c r="A125" s="133"/>
      <c r="B125" s="134" t="s">
        <v>144</v>
      </c>
      <c r="C125" s="135" t="s">
        <v>4</v>
      </c>
      <c r="D125" s="136">
        <v>0</v>
      </c>
      <c r="E125" s="137" t="s">
        <v>5</v>
      </c>
      <c r="F125" s="67">
        <v>0</v>
      </c>
      <c r="G125" s="138">
        <f t="shared" si="9"/>
        <v>0</v>
      </c>
      <c r="H125" s="286"/>
    </row>
    <row r="126" spans="1:8" ht="12.75" hidden="1" customHeight="1" thickBot="1" x14ac:dyDescent="0.25">
      <c r="A126" s="139"/>
      <c r="B126" s="140" t="s">
        <v>144</v>
      </c>
      <c r="C126" s="141" t="s">
        <v>4</v>
      </c>
      <c r="D126" s="142">
        <v>0</v>
      </c>
      <c r="E126" s="143" t="s">
        <v>5</v>
      </c>
      <c r="F126" s="68">
        <v>0</v>
      </c>
      <c r="G126" s="144">
        <f t="shared" si="9"/>
        <v>0</v>
      </c>
      <c r="H126" s="287"/>
    </row>
    <row r="127" spans="1:8" ht="20.100000000000001" hidden="1" customHeight="1" thickTop="1" thickBot="1" x14ac:dyDescent="0.25">
      <c r="A127" s="282" t="s">
        <v>102</v>
      </c>
      <c r="B127" s="283"/>
      <c r="C127" s="284"/>
      <c r="D127" s="145">
        <v>1</v>
      </c>
      <c r="E127" s="146" t="s">
        <v>132</v>
      </c>
      <c r="F127" s="69">
        <f>G127/D127</f>
        <v>0</v>
      </c>
      <c r="G127" s="147">
        <f>SUM(G119:G126)</f>
        <v>0</v>
      </c>
      <c r="H127" s="153"/>
    </row>
    <row r="128" spans="1:8" ht="9.9499999999999993" hidden="1" customHeight="1" thickBot="1" x14ac:dyDescent="0.25">
      <c r="A128" s="157"/>
      <c r="B128" s="157"/>
      <c r="C128" s="157"/>
      <c r="D128" s="158"/>
      <c r="E128" s="158"/>
      <c r="F128" s="23"/>
      <c r="G128" s="159"/>
      <c r="H128" s="160"/>
    </row>
    <row r="129" spans="1:8" ht="30" hidden="1" customHeight="1" thickBot="1" x14ac:dyDescent="0.25">
      <c r="A129" s="288" t="s">
        <v>19</v>
      </c>
      <c r="B129" s="289"/>
      <c r="C129" s="116" t="s">
        <v>4</v>
      </c>
      <c r="D129" s="117" t="s">
        <v>11</v>
      </c>
      <c r="E129" s="118" t="s">
        <v>5</v>
      </c>
      <c r="F129" s="64" t="s">
        <v>6</v>
      </c>
      <c r="G129" s="119" t="s">
        <v>18</v>
      </c>
      <c r="H129" s="118" t="s">
        <v>22</v>
      </c>
    </row>
    <row r="130" spans="1:8" ht="14.25" hidden="1" thickTop="1" thickBot="1" x14ac:dyDescent="0.25">
      <c r="A130" s="121" t="s">
        <v>97</v>
      </c>
      <c r="B130" s="122"/>
      <c r="C130" s="123" t="s">
        <v>98</v>
      </c>
      <c r="D130" s="124"/>
      <c r="E130" s="125"/>
      <c r="F130" s="65"/>
      <c r="G130" s="126"/>
      <c r="H130" s="285"/>
    </row>
    <row r="131" spans="1:8" ht="12.75" hidden="1" customHeight="1" x14ac:dyDescent="0.2">
      <c r="A131" s="127"/>
      <c r="B131" s="128" t="s">
        <v>144</v>
      </c>
      <c r="C131" s="129" t="s">
        <v>4</v>
      </c>
      <c r="D131" s="130">
        <v>0</v>
      </c>
      <c r="E131" s="131" t="s">
        <v>5</v>
      </c>
      <c r="F131" s="66">
        <v>0</v>
      </c>
      <c r="G131" s="132">
        <f t="shared" ref="G131:G138" si="10">F131*D131</f>
        <v>0</v>
      </c>
      <c r="H131" s="286"/>
    </row>
    <row r="132" spans="1:8" ht="12.75" hidden="1" customHeight="1" x14ac:dyDescent="0.2">
      <c r="A132" s="133"/>
      <c r="B132" s="134" t="s">
        <v>144</v>
      </c>
      <c r="C132" s="135" t="s">
        <v>4</v>
      </c>
      <c r="D132" s="136">
        <v>0</v>
      </c>
      <c r="E132" s="137" t="s">
        <v>5</v>
      </c>
      <c r="F132" s="67">
        <v>0</v>
      </c>
      <c r="G132" s="138">
        <f t="shared" si="10"/>
        <v>0</v>
      </c>
      <c r="H132" s="286"/>
    </row>
    <row r="133" spans="1:8" ht="12.75" hidden="1" customHeight="1" x14ac:dyDescent="0.2">
      <c r="A133" s="133"/>
      <c r="B133" s="134" t="s">
        <v>144</v>
      </c>
      <c r="C133" s="135" t="s">
        <v>4</v>
      </c>
      <c r="D133" s="136">
        <v>0</v>
      </c>
      <c r="E133" s="137" t="s">
        <v>5</v>
      </c>
      <c r="F133" s="67">
        <v>0</v>
      </c>
      <c r="G133" s="138">
        <f t="shared" si="10"/>
        <v>0</v>
      </c>
      <c r="H133" s="286"/>
    </row>
    <row r="134" spans="1:8" ht="12.75" hidden="1" customHeight="1" x14ac:dyDescent="0.2">
      <c r="A134" s="133"/>
      <c r="B134" s="134" t="s">
        <v>144</v>
      </c>
      <c r="C134" s="135" t="s">
        <v>4</v>
      </c>
      <c r="D134" s="136">
        <v>0</v>
      </c>
      <c r="E134" s="137" t="s">
        <v>5</v>
      </c>
      <c r="F134" s="67">
        <v>0</v>
      </c>
      <c r="G134" s="138">
        <f t="shared" si="10"/>
        <v>0</v>
      </c>
      <c r="H134" s="286"/>
    </row>
    <row r="135" spans="1:8" ht="12.75" hidden="1" customHeight="1" x14ac:dyDescent="0.2">
      <c r="A135" s="133"/>
      <c r="B135" s="134" t="s">
        <v>144</v>
      </c>
      <c r="C135" s="135" t="s">
        <v>4</v>
      </c>
      <c r="D135" s="136">
        <v>0</v>
      </c>
      <c r="E135" s="137" t="s">
        <v>5</v>
      </c>
      <c r="F135" s="67">
        <v>0</v>
      </c>
      <c r="G135" s="138">
        <f t="shared" si="10"/>
        <v>0</v>
      </c>
      <c r="H135" s="286"/>
    </row>
    <row r="136" spans="1:8" ht="12.75" hidden="1" customHeight="1" x14ac:dyDescent="0.2">
      <c r="A136" s="133"/>
      <c r="B136" s="134" t="s">
        <v>144</v>
      </c>
      <c r="C136" s="135" t="s">
        <v>4</v>
      </c>
      <c r="D136" s="136">
        <v>0</v>
      </c>
      <c r="E136" s="137" t="s">
        <v>5</v>
      </c>
      <c r="F136" s="67">
        <v>0</v>
      </c>
      <c r="G136" s="138">
        <f t="shared" si="10"/>
        <v>0</v>
      </c>
      <c r="H136" s="286"/>
    </row>
    <row r="137" spans="1:8" ht="12.75" hidden="1" customHeight="1" x14ac:dyDescent="0.2">
      <c r="A137" s="133"/>
      <c r="B137" s="134" t="s">
        <v>144</v>
      </c>
      <c r="C137" s="135" t="s">
        <v>4</v>
      </c>
      <c r="D137" s="136">
        <v>0</v>
      </c>
      <c r="E137" s="137" t="s">
        <v>5</v>
      </c>
      <c r="F137" s="67">
        <v>0</v>
      </c>
      <c r="G137" s="138">
        <f t="shared" si="10"/>
        <v>0</v>
      </c>
      <c r="H137" s="286"/>
    </row>
    <row r="138" spans="1:8" ht="12.75" hidden="1" customHeight="1" thickBot="1" x14ac:dyDescent="0.25">
      <c r="A138" s="139"/>
      <c r="B138" s="140" t="s">
        <v>144</v>
      </c>
      <c r="C138" s="141" t="s">
        <v>4</v>
      </c>
      <c r="D138" s="142">
        <v>0</v>
      </c>
      <c r="E138" s="143" t="s">
        <v>5</v>
      </c>
      <c r="F138" s="68">
        <v>0</v>
      </c>
      <c r="G138" s="144">
        <f t="shared" si="10"/>
        <v>0</v>
      </c>
      <c r="H138" s="287"/>
    </row>
    <row r="139" spans="1:8" ht="20.100000000000001" hidden="1" customHeight="1" thickTop="1" thickBot="1" x14ac:dyDescent="0.25">
      <c r="A139" s="282" t="s">
        <v>103</v>
      </c>
      <c r="B139" s="283"/>
      <c r="C139" s="284"/>
      <c r="D139" s="145">
        <v>1</v>
      </c>
      <c r="E139" s="146" t="s">
        <v>132</v>
      </c>
      <c r="F139" s="69">
        <f>G139/D139</f>
        <v>0</v>
      </c>
      <c r="G139" s="147">
        <f>SUM(G131:G138)</f>
        <v>0</v>
      </c>
      <c r="H139" s="153"/>
    </row>
    <row r="140" spans="1:8" ht="30" hidden="1" customHeight="1" thickBot="1" x14ac:dyDescent="0.25">
      <c r="A140" s="157"/>
      <c r="B140" s="157"/>
      <c r="C140" s="157"/>
      <c r="D140" s="158"/>
      <c r="E140" s="158"/>
      <c r="F140" s="23"/>
      <c r="G140" s="159"/>
      <c r="H140" s="160"/>
    </row>
    <row r="141" spans="1:8" ht="30" hidden="1" customHeight="1" thickBot="1" x14ac:dyDescent="0.25">
      <c r="A141" s="288" t="s">
        <v>19</v>
      </c>
      <c r="B141" s="289"/>
      <c r="C141" s="116" t="s">
        <v>4</v>
      </c>
      <c r="D141" s="117" t="s">
        <v>11</v>
      </c>
      <c r="E141" s="118" t="s">
        <v>5</v>
      </c>
      <c r="F141" s="64" t="s">
        <v>6</v>
      </c>
      <c r="G141" s="119" t="s">
        <v>18</v>
      </c>
      <c r="H141" s="118" t="s">
        <v>22</v>
      </c>
    </row>
    <row r="142" spans="1:8" ht="14.25" hidden="1" thickTop="1" thickBot="1" x14ac:dyDescent="0.25">
      <c r="A142" s="121" t="s">
        <v>99</v>
      </c>
      <c r="B142" s="122"/>
      <c r="C142" s="123" t="s">
        <v>100</v>
      </c>
      <c r="D142" s="124"/>
      <c r="E142" s="125"/>
      <c r="F142" s="65"/>
      <c r="G142" s="126"/>
      <c r="H142" s="285"/>
    </row>
    <row r="143" spans="1:8" ht="12.75" hidden="1" customHeight="1" x14ac:dyDescent="0.2">
      <c r="A143" s="127"/>
      <c r="B143" s="128" t="s">
        <v>144</v>
      </c>
      <c r="C143" s="129" t="s">
        <v>4</v>
      </c>
      <c r="D143" s="130">
        <v>0</v>
      </c>
      <c r="E143" s="131" t="s">
        <v>5</v>
      </c>
      <c r="F143" s="66">
        <v>0</v>
      </c>
      <c r="G143" s="132">
        <f t="shared" ref="G143:G150" si="11">F143*D143</f>
        <v>0</v>
      </c>
      <c r="H143" s="286"/>
    </row>
    <row r="144" spans="1:8" ht="12.75" hidden="1" customHeight="1" x14ac:dyDescent="0.2">
      <c r="A144" s="133"/>
      <c r="B144" s="134" t="s">
        <v>144</v>
      </c>
      <c r="C144" s="135" t="s">
        <v>4</v>
      </c>
      <c r="D144" s="136">
        <v>0</v>
      </c>
      <c r="E144" s="137" t="s">
        <v>5</v>
      </c>
      <c r="F144" s="67">
        <v>0</v>
      </c>
      <c r="G144" s="138">
        <f t="shared" si="11"/>
        <v>0</v>
      </c>
      <c r="H144" s="286"/>
    </row>
    <row r="145" spans="1:8" ht="12.75" hidden="1" customHeight="1" x14ac:dyDescent="0.2">
      <c r="A145" s="133"/>
      <c r="B145" s="134" t="s">
        <v>144</v>
      </c>
      <c r="C145" s="135" t="s">
        <v>4</v>
      </c>
      <c r="D145" s="136">
        <v>0</v>
      </c>
      <c r="E145" s="137" t="s">
        <v>5</v>
      </c>
      <c r="F145" s="67">
        <v>0</v>
      </c>
      <c r="G145" s="138">
        <f t="shared" si="11"/>
        <v>0</v>
      </c>
      <c r="H145" s="286"/>
    </row>
    <row r="146" spans="1:8" ht="12.75" hidden="1" customHeight="1" x14ac:dyDescent="0.2">
      <c r="A146" s="133"/>
      <c r="B146" s="134" t="s">
        <v>144</v>
      </c>
      <c r="C146" s="135" t="s">
        <v>4</v>
      </c>
      <c r="D146" s="136">
        <v>0</v>
      </c>
      <c r="E146" s="137" t="s">
        <v>5</v>
      </c>
      <c r="F146" s="67">
        <v>0</v>
      </c>
      <c r="G146" s="138">
        <f t="shared" si="11"/>
        <v>0</v>
      </c>
      <c r="H146" s="286"/>
    </row>
    <row r="147" spans="1:8" ht="12.75" hidden="1" customHeight="1" x14ac:dyDescent="0.2">
      <c r="A147" s="133"/>
      <c r="B147" s="134" t="s">
        <v>144</v>
      </c>
      <c r="C147" s="135" t="s">
        <v>4</v>
      </c>
      <c r="D147" s="136">
        <v>0</v>
      </c>
      <c r="E147" s="137" t="s">
        <v>5</v>
      </c>
      <c r="F147" s="67">
        <v>0</v>
      </c>
      <c r="G147" s="138">
        <f t="shared" si="11"/>
        <v>0</v>
      </c>
      <c r="H147" s="286"/>
    </row>
    <row r="148" spans="1:8" ht="12.75" hidden="1" customHeight="1" x14ac:dyDescent="0.2">
      <c r="A148" s="133"/>
      <c r="B148" s="134" t="s">
        <v>144</v>
      </c>
      <c r="C148" s="135" t="s">
        <v>4</v>
      </c>
      <c r="D148" s="136">
        <v>0</v>
      </c>
      <c r="E148" s="137" t="s">
        <v>5</v>
      </c>
      <c r="F148" s="67">
        <v>0</v>
      </c>
      <c r="G148" s="138">
        <f t="shared" si="11"/>
        <v>0</v>
      </c>
      <c r="H148" s="286"/>
    </row>
    <row r="149" spans="1:8" ht="12.75" hidden="1" customHeight="1" x14ac:dyDescent="0.2">
      <c r="A149" s="133"/>
      <c r="B149" s="134" t="s">
        <v>144</v>
      </c>
      <c r="C149" s="135" t="s">
        <v>4</v>
      </c>
      <c r="D149" s="136">
        <v>0</v>
      </c>
      <c r="E149" s="137" t="s">
        <v>5</v>
      </c>
      <c r="F149" s="67">
        <v>0</v>
      </c>
      <c r="G149" s="138">
        <f t="shared" si="11"/>
        <v>0</v>
      </c>
      <c r="H149" s="286"/>
    </row>
    <row r="150" spans="1:8" ht="12.75" hidden="1" customHeight="1" thickBot="1" x14ac:dyDescent="0.25">
      <c r="A150" s="139"/>
      <c r="B150" s="140" t="s">
        <v>144</v>
      </c>
      <c r="C150" s="141" t="s">
        <v>4</v>
      </c>
      <c r="D150" s="142">
        <v>0</v>
      </c>
      <c r="E150" s="143" t="s">
        <v>5</v>
      </c>
      <c r="F150" s="68">
        <v>0</v>
      </c>
      <c r="G150" s="144">
        <f t="shared" si="11"/>
        <v>0</v>
      </c>
      <c r="H150" s="287"/>
    </row>
    <row r="151" spans="1:8" ht="20.100000000000001" hidden="1" customHeight="1" thickTop="1" thickBot="1" x14ac:dyDescent="0.25">
      <c r="A151" s="282" t="s">
        <v>104</v>
      </c>
      <c r="B151" s="283"/>
      <c r="C151" s="284"/>
      <c r="D151" s="145">
        <v>1</v>
      </c>
      <c r="E151" s="146" t="s">
        <v>132</v>
      </c>
      <c r="F151" s="69">
        <f>G151/D151</f>
        <v>0</v>
      </c>
      <c r="G151" s="147">
        <f>SUM(G143:G150)</f>
        <v>0</v>
      </c>
      <c r="H151" s="153"/>
    </row>
    <row r="152" spans="1:8" ht="9.9499999999999993" hidden="1" customHeight="1" thickBot="1" x14ac:dyDescent="0.25">
      <c r="A152" s="157"/>
      <c r="B152" s="157"/>
      <c r="C152" s="157"/>
      <c r="D152" s="158"/>
      <c r="E152" s="158"/>
      <c r="F152" s="23"/>
      <c r="G152" s="159"/>
      <c r="H152" s="160"/>
    </row>
    <row r="153" spans="1:8" ht="30" hidden="1" customHeight="1" thickBot="1" x14ac:dyDescent="0.25">
      <c r="A153" s="288" t="s">
        <v>19</v>
      </c>
      <c r="B153" s="289"/>
      <c r="C153" s="116" t="s">
        <v>4</v>
      </c>
      <c r="D153" s="117" t="s">
        <v>11</v>
      </c>
      <c r="E153" s="118" t="s">
        <v>5</v>
      </c>
      <c r="F153" s="64" t="s">
        <v>6</v>
      </c>
      <c r="G153" s="119" t="s">
        <v>18</v>
      </c>
      <c r="H153" s="118" t="s">
        <v>22</v>
      </c>
    </row>
    <row r="154" spans="1:8" ht="14.25" hidden="1" thickTop="1" thickBot="1" x14ac:dyDescent="0.25">
      <c r="A154" s="121" t="s">
        <v>105</v>
      </c>
      <c r="B154" s="122"/>
      <c r="C154" s="123" t="s">
        <v>106</v>
      </c>
      <c r="D154" s="124"/>
      <c r="E154" s="125"/>
      <c r="F154" s="65"/>
      <c r="G154" s="126"/>
      <c r="H154" s="285"/>
    </row>
    <row r="155" spans="1:8" ht="12.75" hidden="1" customHeight="1" x14ac:dyDescent="0.2">
      <c r="A155" s="127"/>
      <c r="B155" s="128" t="s">
        <v>144</v>
      </c>
      <c r="C155" s="129" t="s">
        <v>4</v>
      </c>
      <c r="D155" s="130">
        <v>0</v>
      </c>
      <c r="E155" s="131" t="s">
        <v>5</v>
      </c>
      <c r="F155" s="66">
        <v>0</v>
      </c>
      <c r="G155" s="132">
        <f t="shared" ref="G155:G162" si="12">F155*D155</f>
        <v>0</v>
      </c>
      <c r="H155" s="286"/>
    </row>
    <row r="156" spans="1:8" ht="12.75" hidden="1" customHeight="1" x14ac:dyDescent="0.2">
      <c r="A156" s="133"/>
      <c r="B156" s="134" t="s">
        <v>144</v>
      </c>
      <c r="C156" s="135" t="s">
        <v>4</v>
      </c>
      <c r="D156" s="136">
        <v>0</v>
      </c>
      <c r="E156" s="137" t="s">
        <v>5</v>
      </c>
      <c r="F156" s="67">
        <v>0</v>
      </c>
      <c r="G156" s="138">
        <f t="shared" si="12"/>
        <v>0</v>
      </c>
      <c r="H156" s="286"/>
    </row>
    <row r="157" spans="1:8" ht="12.75" hidden="1" customHeight="1" x14ac:dyDescent="0.2">
      <c r="A157" s="133"/>
      <c r="B157" s="134" t="s">
        <v>144</v>
      </c>
      <c r="C157" s="135" t="s">
        <v>4</v>
      </c>
      <c r="D157" s="136">
        <v>0</v>
      </c>
      <c r="E157" s="137" t="s">
        <v>5</v>
      </c>
      <c r="F157" s="67">
        <v>0</v>
      </c>
      <c r="G157" s="138">
        <f t="shared" si="12"/>
        <v>0</v>
      </c>
      <c r="H157" s="286"/>
    </row>
    <row r="158" spans="1:8" ht="12.75" hidden="1" customHeight="1" x14ac:dyDescent="0.2">
      <c r="A158" s="133"/>
      <c r="B158" s="134" t="s">
        <v>144</v>
      </c>
      <c r="C158" s="135" t="s">
        <v>4</v>
      </c>
      <c r="D158" s="136">
        <v>0</v>
      </c>
      <c r="E158" s="137" t="s">
        <v>5</v>
      </c>
      <c r="F158" s="67">
        <v>0</v>
      </c>
      <c r="G158" s="138">
        <f t="shared" si="12"/>
        <v>0</v>
      </c>
      <c r="H158" s="286"/>
    </row>
    <row r="159" spans="1:8" ht="12.75" hidden="1" customHeight="1" x14ac:dyDescent="0.2">
      <c r="A159" s="133"/>
      <c r="B159" s="134" t="s">
        <v>144</v>
      </c>
      <c r="C159" s="135" t="s">
        <v>4</v>
      </c>
      <c r="D159" s="136">
        <v>0</v>
      </c>
      <c r="E159" s="137" t="s">
        <v>5</v>
      </c>
      <c r="F159" s="67">
        <v>0</v>
      </c>
      <c r="G159" s="138">
        <f t="shared" si="12"/>
        <v>0</v>
      </c>
      <c r="H159" s="286"/>
    </row>
    <row r="160" spans="1:8" ht="12.75" hidden="1" customHeight="1" x14ac:dyDescent="0.2">
      <c r="A160" s="133"/>
      <c r="B160" s="134" t="s">
        <v>144</v>
      </c>
      <c r="C160" s="135" t="s">
        <v>4</v>
      </c>
      <c r="D160" s="136">
        <v>0</v>
      </c>
      <c r="E160" s="137" t="s">
        <v>5</v>
      </c>
      <c r="F160" s="67">
        <v>0</v>
      </c>
      <c r="G160" s="138">
        <f t="shared" si="12"/>
        <v>0</v>
      </c>
      <c r="H160" s="286"/>
    </row>
    <row r="161" spans="1:8" ht="12.75" hidden="1" customHeight="1" x14ac:dyDescent="0.2">
      <c r="A161" s="133"/>
      <c r="B161" s="134" t="s">
        <v>144</v>
      </c>
      <c r="C161" s="135" t="s">
        <v>4</v>
      </c>
      <c r="D161" s="136">
        <v>0</v>
      </c>
      <c r="E161" s="137" t="s">
        <v>5</v>
      </c>
      <c r="F161" s="67">
        <v>0</v>
      </c>
      <c r="G161" s="138">
        <f t="shared" si="12"/>
        <v>0</v>
      </c>
      <c r="H161" s="286"/>
    </row>
    <row r="162" spans="1:8" ht="12.75" hidden="1" customHeight="1" thickBot="1" x14ac:dyDescent="0.25">
      <c r="A162" s="139"/>
      <c r="B162" s="140" t="s">
        <v>144</v>
      </c>
      <c r="C162" s="141" t="s">
        <v>4</v>
      </c>
      <c r="D162" s="142">
        <v>0</v>
      </c>
      <c r="E162" s="143" t="s">
        <v>5</v>
      </c>
      <c r="F162" s="68">
        <v>0</v>
      </c>
      <c r="G162" s="144">
        <f t="shared" si="12"/>
        <v>0</v>
      </c>
      <c r="H162" s="287"/>
    </row>
    <row r="163" spans="1:8" ht="20.100000000000001" hidden="1" customHeight="1" thickTop="1" thickBot="1" x14ac:dyDescent="0.25">
      <c r="A163" s="282" t="s">
        <v>115</v>
      </c>
      <c r="B163" s="283"/>
      <c r="C163" s="284"/>
      <c r="D163" s="145">
        <v>1</v>
      </c>
      <c r="E163" s="146" t="s">
        <v>132</v>
      </c>
      <c r="F163" s="69">
        <f>G163/D163</f>
        <v>0</v>
      </c>
      <c r="G163" s="147">
        <f>SUM(G155:G162)</f>
        <v>0</v>
      </c>
      <c r="H163" s="153"/>
    </row>
    <row r="164" spans="1:8" ht="30" hidden="1" customHeight="1" thickBot="1" x14ac:dyDescent="0.25">
      <c r="A164" s="157"/>
      <c r="B164" s="157"/>
      <c r="C164" s="157"/>
      <c r="D164" s="158"/>
      <c r="E164" s="158"/>
      <c r="F164" s="23"/>
      <c r="G164" s="159"/>
      <c r="H164" s="160"/>
    </row>
    <row r="165" spans="1:8" ht="30" hidden="1" customHeight="1" thickBot="1" x14ac:dyDescent="0.25">
      <c r="A165" s="288" t="s">
        <v>19</v>
      </c>
      <c r="B165" s="289"/>
      <c r="C165" s="116" t="s">
        <v>4</v>
      </c>
      <c r="D165" s="117" t="s">
        <v>11</v>
      </c>
      <c r="E165" s="118" t="s">
        <v>5</v>
      </c>
      <c r="F165" s="64" t="s">
        <v>6</v>
      </c>
      <c r="G165" s="119" t="s">
        <v>18</v>
      </c>
      <c r="H165" s="118" t="s">
        <v>22</v>
      </c>
    </row>
    <row r="166" spans="1:8" ht="14.25" hidden="1" thickTop="1" thickBot="1" x14ac:dyDescent="0.25">
      <c r="A166" s="121" t="s">
        <v>107</v>
      </c>
      <c r="B166" s="122"/>
      <c r="C166" s="123" t="s">
        <v>108</v>
      </c>
      <c r="D166" s="124"/>
      <c r="E166" s="125"/>
      <c r="F166" s="65"/>
      <c r="G166" s="126"/>
      <c r="H166" s="285"/>
    </row>
    <row r="167" spans="1:8" ht="12.75" hidden="1" customHeight="1" x14ac:dyDescent="0.2">
      <c r="A167" s="127"/>
      <c r="B167" s="128" t="s">
        <v>144</v>
      </c>
      <c r="C167" s="129" t="s">
        <v>4</v>
      </c>
      <c r="D167" s="130">
        <v>0</v>
      </c>
      <c r="E167" s="131" t="s">
        <v>5</v>
      </c>
      <c r="F167" s="66">
        <v>0</v>
      </c>
      <c r="G167" s="132">
        <f t="shared" ref="G167:G174" si="13">F167*D167</f>
        <v>0</v>
      </c>
      <c r="H167" s="286"/>
    </row>
    <row r="168" spans="1:8" ht="12.75" hidden="1" customHeight="1" x14ac:dyDescent="0.2">
      <c r="A168" s="133"/>
      <c r="B168" s="134" t="s">
        <v>144</v>
      </c>
      <c r="C168" s="135" t="s">
        <v>4</v>
      </c>
      <c r="D168" s="136">
        <v>0</v>
      </c>
      <c r="E168" s="137" t="s">
        <v>5</v>
      </c>
      <c r="F168" s="67">
        <v>0</v>
      </c>
      <c r="G168" s="138">
        <f t="shared" si="13"/>
        <v>0</v>
      </c>
      <c r="H168" s="286"/>
    </row>
    <row r="169" spans="1:8" ht="12.75" hidden="1" customHeight="1" x14ac:dyDescent="0.2">
      <c r="A169" s="133"/>
      <c r="B169" s="134" t="s">
        <v>144</v>
      </c>
      <c r="C169" s="135" t="s">
        <v>4</v>
      </c>
      <c r="D169" s="136">
        <v>0</v>
      </c>
      <c r="E169" s="137" t="s">
        <v>5</v>
      </c>
      <c r="F169" s="67">
        <v>0</v>
      </c>
      <c r="G169" s="138">
        <f t="shared" si="13"/>
        <v>0</v>
      </c>
      <c r="H169" s="286"/>
    </row>
    <row r="170" spans="1:8" ht="12.75" hidden="1" customHeight="1" x14ac:dyDescent="0.2">
      <c r="A170" s="133"/>
      <c r="B170" s="134" t="s">
        <v>144</v>
      </c>
      <c r="C170" s="135" t="s">
        <v>4</v>
      </c>
      <c r="D170" s="136">
        <v>0</v>
      </c>
      <c r="E170" s="137" t="s">
        <v>5</v>
      </c>
      <c r="F170" s="67">
        <v>0</v>
      </c>
      <c r="G170" s="138">
        <f t="shared" si="13"/>
        <v>0</v>
      </c>
      <c r="H170" s="286"/>
    </row>
    <row r="171" spans="1:8" ht="12.75" hidden="1" customHeight="1" x14ac:dyDescent="0.2">
      <c r="A171" s="133"/>
      <c r="B171" s="134" t="s">
        <v>144</v>
      </c>
      <c r="C171" s="135" t="s">
        <v>4</v>
      </c>
      <c r="D171" s="136">
        <v>0</v>
      </c>
      <c r="E171" s="137" t="s">
        <v>5</v>
      </c>
      <c r="F171" s="67">
        <v>0</v>
      </c>
      <c r="G171" s="138">
        <f t="shared" si="13"/>
        <v>0</v>
      </c>
      <c r="H171" s="286"/>
    </row>
    <row r="172" spans="1:8" ht="12.75" hidden="1" customHeight="1" x14ac:dyDescent="0.2">
      <c r="A172" s="133"/>
      <c r="B172" s="134" t="s">
        <v>144</v>
      </c>
      <c r="C172" s="135" t="s">
        <v>4</v>
      </c>
      <c r="D172" s="136">
        <v>0</v>
      </c>
      <c r="E172" s="137" t="s">
        <v>5</v>
      </c>
      <c r="F172" s="67">
        <v>0</v>
      </c>
      <c r="G172" s="138">
        <f t="shared" si="13"/>
        <v>0</v>
      </c>
      <c r="H172" s="286"/>
    </row>
    <row r="173" spans="1:8" ht="12.75" hidden="1" customHeight="1" x14ac:dyDescent="0.2">
      <c r="A173" s="133"/>
      <c r="B173" s="134" t="s">
        <v>144</v>
      </c>
      <c r="C173" s="135" t="s">
        <v>4</v>
      </c>
      <c r="D173" s="136">
        <v>0</v>
      </c>
      <c r="E173" s="137" t="s">
        <v>5</v>
      </c>
      <c r="F173" s="67">
        <v>0</v>
      </c>
      <c r="G173" s="138">
        <f t="shared" si="13"/>
        <v>0</v>
      </c>
      <c r="H173" s="286"/>
    </row>
    <row r="174" spans="1:8" ht="12.75" hidden="1" customHeight="1" thickBot="1" x14ac:dyDescent="0.25">
      <c r="A174" s="139"/>
      <c r="B174" s="140" t="s">
        <v>144</v>
      </c>
      <c r="C174" s="141" t="s">
        <v>4</v>
      </c>
      <c r="D174" s="142">
        <v>0</v>
      </c>
      <c r="E174" s="143" t="s">
        <v>5</v>
      </c>
      <c r="F174" s="68">
        <v>0</v>
      </c>
      <c r="G174" s="144">
        <f t="shared" si="13"/>
        <v>0</v>
      </c>
      <c r="H174" s="287"/>
    </row>
    <row r="175" spans="1:8" ht="20.100000000000001" hidden="1" customHeight="1" thickTop="1" thickBot="1" x14ac:dyDescent="0.25">
      <c r="A175" s="282" t="s">
        <v>116</v>
      </c>
      <c r="B175" s="283"/>
      <c r="C175" s="284"/>
      <c r="D175" s="145">
        <v>1</v>
      </c>
      <c r="E175" s="146" t="s">
        <v>132</v>
      </c>
      <c r="F175" s="69">
        <f>G175/D175</f>
        <v>0</v>
      </c>
      <c r="G175" s="147">
        <f>SUM(G167:G174)</f>
        <v>0</v>
      </c>
      <c r="H175" s="153"/>
    </row>
    <row r="176" spans="1:8" ht="9.9499999999999993" hidden="1" customHeight="1" thickBot="1" x14ac:dyDescent="0.25">
      <c r="A176" s="157"/>
      <c r="B176" s="157"/>
      <c r="C176" s="157"/>
      <c r="D176" s="158"/>
      <c r="E176" s="158"/>
      <c r="F176" s="23"/>
      <c r="G176" s="159"/>
      <c r="H176" s="160"/>
    </row>
    <row r="177" spans="1:8" ht="30" hidden="1" customHeight="1" thickBot="1" x14ac:dyDescent="0.25">
      <c r="A177" s="288" t="s">
        <v>19</v>
      </c>
      <c r="B177" s="289"/>
      <c r="C177" s="116" t="s">
        <v>4</v>
      </c>
      <c r="D177" s="117" t="s">
        <v>11</v>
      </c>
      <c r="E177" s="118" t="s">
        <v>5</v>
      </c>
      <c r="F177" s="64" t="s">
        <v>6</v>
      </c>
      <c r="G177" s="119" t="s">
        <v>18</v>
      </c>
      <c r="H177" s="118" t="s">
        <v>22</v>
      </c>
    </row>
    <row r="178" spans="1:8" ht="14.25" hidden="1" thickTop="1" thickBot="1" x14ac:dyDescent="0.25">
      <c r="A178" s="121" t="s">
        <v>109</v>
      </c>
      <c r="B178" s="122"/>
      <c r="C178" s="123" t="s">
        <v>110</v>
      </c>
      <c r="D178" s="124"/>
      <c r="E178" s="125"/>
      <c r="F178" s="65"/>
      <c r="G178" s="126"/>
      <c r="H178" s="285"/>
    </row>
    <row r="179" spans="1:8" ht="12.75" hidden="1" customHeight="1" x14ac:dyDescent="0.2">
      <c r="A179" s="127"/>
      <c r="B179" s="128" t="s">
        <v>144</v>
      </c>
      <c r="C179" s="129" t="s">
        <v>4</v>
      </c>
      <c r="D179" s="130">
        <v>0</v>
      </c>
      <c r="E179" s="131" t="s">
        <v>5</v>
      </c>
      <c r="F179" s="66">
        <v>0</v>
      </c>
      <c r="G179" s="132">
        <f t="shared" ref="G179:G186" si="14">F179*D179</f>
        <v>0</v>
      </c>
      <c r="H179" s="286"/>
    </row>
    <row r="180" spans="1:8" ht="12.75" hidden="1" customHeight="1" x14ac:dyDescent="0.2">
      <c r="A180" s="133"/>
      <c r="B180" s="134" t="s">
        <v>144</v>
      </c>
      <c r="C180" s="135" t="s">
        <v>4</v>
      </c>
      <c r="D180" s="136">
        <v>0</v>
      </c>
      <c r="E180" s="137" t="s">
        <v>5</v>
      </c>
      <c r="F180" s="67">
        <v>0</v>
      </c>
      <c r="G180" s="138">
        <f t="shared" si="14"/>
        <v>0</v>
      </c>
      <c r="H180" s="286"/>
    </row>
    <row r="181" spans="1:8" ht="12.75" hidden="1" customHeight="1" x14ac:dyDescent="0.2">
      <c r="A181" s="133"/>
      <c r="B181" s="134" t="s">
        <v>144</v>
      </c>
      <c r="C181" s="135" t="s">
        <v>4</v>
      </c>
      <c r="D181" s="136">
        <v>0</v>
      </c>
      <c r="E181" s="137" t="s">
        <v>5</v>
      </c>
      <c r="F181" s="67">
        <v>0</v>
      </c>
      <c r="G181" s="138">
        <f t="shared" si="14"/>
        <v>0</v>
      </c>
      <c r="H181" s="286"/>
    </row>
    <row r="182" spans="1:8" ht="12.75" hidden="1" customHeight="1" x14ac:dyDescent="0.2">
      <c r="A182" s="133"/>
      <c r="B182" s="134" t="s">
        <v>144</v>
      </c>
      <c r="C182" s="135" t="s">
        <v>4</v>
      </c>
      <c r="D182" s="136">
        <v>0</v>
      </c>
      <c r="E182" s="137" t="s">
        <v>5</v>
      </c>
      <c r="F182" s="67">
        <v>0</v>
      </c>
      <c r="G182" s="138">
        <f t="shared" si="14"/>
        <v>0</v>
      </c>
      <c r="H182" s="286"/>
    </row>
    <row r="183" spans="1:8" ht="12.75" hidden="1" customHeight="1" x14ac:dyDescent="0.2">
      <c r="A183" s="133"/>
      <c r="B183" s="134" t="s">
        <v>144</v>
      </c>
      <c r="C183" s="135" t="s">
        <v>4</v>
      </c>
      <c r="D183" s="136">
        <v>0</v>
      </c>
      <c r="E183" s="137" t="s">
        <v>5</v>
      </c>
      <c r="F183" s="67">
        <v>0</v>
      </c>
      <c r="G183" s="138">
        <f t="shared" si="14"/>
        <v>0</v>
      </c>
      <c r="H183" s="286"/>
    </row>
    <row r="184" spans="1:8" ht="12.75" hidden="1" customHeight="1" x14ac:dyDescent="0.2">
      <c r="A184" s="133"/>
      <c r="B184" s="134" t="s">
        <v>144</v>
      </c>
      <c r="C184" s="135" t="s">
        <v>4</v>
      </c>
      <c r="D184" s="136">
        <v>0</v>
      </c>
      <c r="E184" s="137" t="s">
        <v>5</v>
      </c>
      <c r="F184" s="67">
        <v>0</v>
      </c>
      <c r="G184" s="138">
        <f t="shared" si="14"/>
        <v>0</v>
      </c>
      <c r="H184" s="286"/>
    </row>
    <row r="185" spans="1:8" ht="12.75" hidden="1" customHeight="1" x14ac:dyDescent="0.2">
      <c r="A185" s="133"/>
      <c r="B185" s="134" t="s">
        <v>144</v>
      </c>
      <c r="C185" s="135" t="s">
        <v>4</v>
      </c>
      <c r="D185" s="136">
        <v>0</v>
      </c>
      <c r="E185" s="137" t="s">
        <v>5</v>
      </c>
      <c r="F185" s="67">
        <v>0</v>
      </c>
      <c r="G185" s="138">
        <f t="shared" si="14"/>
        <v>0</v>
      </c>
      <c r="H185" s="286"/>
    </row>
    <row r="186" spans="1:8" ht="12.75" hidden="1" customHeight="1" thickBot="1" x14ac:dyDescent="0.25">
      <c r="A186" s="139"/>
      <c r="B186" s="140" t="s">
        <v>144</v>
      </c>
      <c r="C186" s="141" t="s">
        <v>4</v>
      </c>
      <c r="D186" s="142">
        <v>0</v>
      </c>
      <c r="E186" s="143" t="s">
        <v>5</v>
      </c>
      <c r="F186" s="68">
        <v>0</v>
      </c>
      <c r="G186" s="144">
        <f t="shared" si="14"/>
        <v>0</v>
      </c>
      <c r="H186" s="287"/>
    </row>
    <row r="187" spans="1:8" ht="20.100000000000001" hidden="1" customHeight="1" thickTop="1" thickBot="1" x14ac:dyDescent="0.25">
      <c r="A187" s="282" t="s">
        <v>133</v>
      </c>
      <c r="B187" s="283"/>
      <c r="C187" s="284"/>
      <c r="D187" s="145">
        <v>1</v>
      </c>
      <c r="E187" s="146" t="s">
        <v>132</v>
      </c>
      <c r="F187" s="69">
        <f>G187/D187</f>
        <v>0</v>
      </c>
      <c r="G187" s="147">
        <f>SUM(G179:G186)</f>
        <v>0</v>
      </c>
      <c r="H187" s="153"/>
    </row>
    <row r="188" spans="1:8" ht="30" hidden="1" customHeight="1" thickBot="1" x14ac:dyDescent="0.25">
      <c r="A188" s="157"/>
      <c r="B188" s="157"/>
      <c r="C188" s="157"/>
      <c r="D188" s="158"/>
      <c r="E188" s="158"/>
      <c r="F188" s="23"/>
      <c r="G188" s="159"/>
      <c r="H188" s="160"/>
    </row>
    <row r="189" spans="1:8" ht="30" hidden="1" customHeight="1" thickBot="1" x14ac:dyDescent="0.25">
      <c r="A189" s="288" t="s">
        <v>19</v>
      </c>
      <c r="B189" s="289"/>
      <c r="C189" s="116" t="s">
        <v>4</v>
      </c>
      <c r="D189" s="117" t="s">
        <v>11</v>
      </c>
      <c r="E189" s="118" t="s">
        <v>5</v>
      </c>
      <c r="F189" s="64" t="s">
        <v>6</v>
      </c>
      <c r="G189" s="119" t="s">
        <v>18</v>
      </c>
      <c r="H189" s="118" t="s">
        <v>22</v>
      </c>
    </row>
    <row r="190" spans="1:8" ht="14.25" hidden="1" thickTop="1" thickBot="1" x14ac:dyDescent="0.25">
      <c r="A190" s="121" t="s">
        <v>111</v>
      </c>
      <c r="B190" s="122"/>
      <c r="C190" s="123" t="s">
        <v>112</v>
      </c>
      <c r="D190" s="124"/>
      <c r="E190" s="125"/>
      <c r="F190" s="65"/>
      <c r="G190" s="126"/>
      <c r="H190" s="285"/>
    </row>
    <row r="191" spans="1:8" ht="12.75" hidden="1" customHeight="1" x14ac:dyDescent="0.2">
      <c r="A191" s="127"/>
      <c r="B191" s="128" t="s">
        <v>144</v>
      </c>
      <c r="C191" s="129" t="s">
        <v>4</v>
      </c>
      <c r="D191" s="130">
        <v>0</v>
      </c>
      <c r="E191" s="131" t="s">
        <v>5</v>
      </c>
      <c r="F191" s="66">
        <v>0</v>
      </c>
      <c r="G191" s="132">
        <f t="shared" ref="G191:G198" si="15">F191*D191</f>
        <v>0</v>
      </c>
      <c r="H191" s="286"/>
    </row>
    <row r="192" spans="1:8" ht="12.75" hidden="1" customHeight="1" x14ac:dyDescent="0.2">
      <c r="A192" s="133"/>
      <c r="B192" s="134" t="s">
        <v>144</v>
      </c>
      <c r="C192" s="135" t="s">
        <v>4</v>
      </c>
      <c r="D192" s="136">
        <v>0</v>
      </c>
      <c r="E192" s="137" t="s">
        <v>5</v>
      </c>
      <c r="F192" s="67">
        <v>0</v>
      </c>
      <c r="G192" s="138">
        <f t="shared" si="15"/>
        <v>0</v>
      </c>
      <c r="H192" s="286"/>
    </row>
    <row r="193" spans="1:8" ht="12.75" hidden="1" customHeight="1" x14ac:dyDescent="0.2">
      <c r="A193" s="133"/>
      <c r="B193" s="134" t="s">
        <v>144</v>
      </c>
      <c r="C193" s="135" t="s">
        <v>4</v>
      </c>
      <c r="D193" s="136">
        <v>0</v>
      </c>
      <c r="E193" s="137" t="s">
        <v>5</v>
      </c>
      <c r="F193" s="67">
        <v>0</v>
      </c>
      <c r="G193" s="138">
        <f t="shared" si="15"/>
        <v>0</v>
      </c>
      <c r="H193" s="286"/>
    </row>
    <row r="194" spans="1:8" ht="12.75" hidden="1" customHeight="1" x14ac:dyDescent="0.2">
      <c r="A194" s="133"/>
      <c r="B194" s="134" t="s">
        <v>144</v>
      </c>
      <c r="C194" s="135" t="s">
        <v>4</v>
      </c>
      <c r="D194" s="136">
        <v>0</v>
      </c>
      <c r="E194" s="137" t="s">
        <v>5</v>
      </c>
      <c r="F194" s="67">
        <v>0</v>
      </c>
      <c r="G194" s="138">
        <f t="shared" si="15"/>
        <v>0</v>
      </c>
      <c r="H194" s="286"/>
    </row>
    <row r="195" spans="1:8" ht="12.75" hidden="1" customHeight="1" x14ac:dyDescent="0.2">
      <c r="A195" s="133"/>
      <c r="B195" s="134" t="s">
        <v>144</v>
      </c>
      <c r="C195" s="135" t="s">
        <v>4</v>
      </c>
      <c r="D195" s="136">
        <v>0</v>
      </c>
      <c r="E195" s="137" t="s">
        <v>5</v>
      </c>
      <c r="F195" s="67">
        <v>0</v>
      </c>
      <c r="G195" s="138">
        <f t="shared" si="15"/>
        <v>0</v>
      </c>
      <c r="H195" s="286"/>
    </row>
    <row r="196" spans="1:8" ht="12.75" hidden="1" customHeight="1" x14ac:dyDescent="0.2">
      <c r="A196" s="133"/>
      <c r="B196" s="134" t="s">
        <v>144</v>
      </c>
      <c r="C196" s="135" t="s">
        <v>4</v>
      </c>
      <c r="D196" s="136">
        <v>0</v>
      </c>
      <c r="E196" s="137" t="s">
        <v>5</v>
      </c>
      <c r="F196" s="67">
        <v>0</v>
      </c>
      <c r="G196" s="138">
        <f t="shared" si="15"/>
        <v>0</v>
      </c>
      <c r="H196" s="286"/>
    </row>
    <row r="197" spans="1:8" ht="12.75" hidden="1" customHeight="1" x14ac:dyDescent="0.2">
      <c r="A197" s="133"/>
      <c r="B197" s="134" t="s">
        <v>144</v>
      </c>
      <c r="C197" s="135" t="s">
        <v>4</v>
      </c>
      <c r="D197" s="136">
        <v>0</v>
      </c>
      <c r="E197" s="137" t="s">
        <v>5</v>
      </c>
      <c r="F197" s="67">
        <v>0</v>
      </c>
      <c r="G197" s="138">
        <f t="shared" si="15"/>
        <v>0</v>
      </c>
      <c r="H197" s="286"/>
    </row>
    <row r="198" spans="1:8" ht="12.75" hidden="1" customHeight="1" thickBot="1" x14ac:dyDescent="0.25">
      <c r="A198" s="139"/>
      <c r="B198" s="140" t="s">
        <v>144</v>
      </c>
      <c r="C198" s="141" t="s">
        <v>4</v>
      </c>
      <c r="D198" s="142">
        <v>0</v>
      </c>
      <c r="E198" s="143" t="s">
        <v>5</v>
      </c>
      <c r="F198" s="68">
        <v>0</v>
      </c>
      <c r="G198" s="144">
        <f t="shared" si="15"/>
        <v>0</v>
      </c>
      <c r="H198" s="287"/>
    </row>
    <row r="199" spans="1:8" ht="20.100000000000001" hidden="1" customHeight="1" thickTop="1" thickBot="1" x14ac:dyDescent="0.25">
      <c r="A199" s="282" t="s">
        <v>117</v>
      </c>
      <c r="B199" s="283"/>
      <c r="C199" s="284"/>
      <c r="D199" s="145">
        <v>1</v>
      </c>
      <c r="E199" s="146" t="s">
        <v>132</v>
      </c>
      <c r="F199" s="69">
        <f>G199/D199</f>
        <v>0</v>
      </c>
      <c r="G199" s="147">
        <f>SUM(G191:G198)</f>
        <v>0</v>
      </c>
      <c r="H199" s="153"/>
    </row>
    <row r="200" spans="1:8" ht="9.9499999999999993" customHeight="1" thickBot="1" x14ac:dyDescent="0.25">
      <c r="A200" s="157"/>
      <c r="B200" s="157"/>
      <c r="C200" s="157"/>
      <c r="D200" s="158"/>
      <c r="E200" s="158"/>
      <c r="F200" s="23"/>
      <c r="G200" s="159"/>
      <c r="H200" s="160"/>
    </row>
    <row r="201" spans="1:8" ht="30" customHeight="1" thickBot="1" x14ac:dyDescent="0.25">
      <c r="A201" s="288" t="s">
        <v>19</v>
      </c>
      <c r="B201" s="289"/>
      <c r="C201" s="116" t="s">
        <v>4</v>
      </c>
      <c r="D201" s="117" t="s">
        <v>11</v>
      </c>
      <c r="E201" s="118" t="s">
        <v>5</v>
      </c>
      <c r="F201" s="64" t="s">
        <v>6</v>
      </c>
      <c r="G201" s="119" t="s">
        <v>18</v>
      </c>
      <c r="H201" s="118" t="s">
        <v>22</v>
      </c>
    </row>
    <row r="202" spans="1:8" ht="14.25" thickTop="1" thickBot="1" x14ac:dyDescent="0.25">
      <c r="A202" s="121" t="s">
        <v>113</v>
      </c>
      <c r="B202" s="122"/>
      <c r="C202" s="123" t="s">
        <v>114</v>
      </c>
      <c r="D202" s="124"/>
      <c r="E202" s="125"/>
      <c r="F202" s="65"/>
      <c r="G202" s="126"/>
      <c r="H202" s="294" t="s">
        <v>245</v>
      </c>
    </row>
    <row r="203" spans="1:8" ht="12.75" customHeight="1" x14ac:dyDescent="0.2">
      <c r="A203" s="127"/>
      <c r="B203" s="128" t="s">
        <v>220</v>
      </c>
      <c r="C203" s="129" t="s">
        <v>216</v>
      </c>
      <c r="D203" s="130">
        <v>1</v>
      </c>
      <c r="E203" s="131" t="s">
        <v>209</v>
      </c>
      <c r="F203" s="66">
        <v>2500</v>
      </c>
      <c r="G203" s="132">
        <f t="shared" ref="G203:G210" si="16">F203*D203</f>
        <v>2500</v>
      </c>
      <c r="H203" s="286"/>
    </row>
    <row r="204" spans="1:8" ht="12.75" customHeight="1" x14ac:dyDescent="0.2">
      <c r="A204" s="133"/>
      <c r="B204" s="134" t="s">
        <v>220</v>
      </c>
      <c r="C204" s="135" t="s">
        <v>219</v>
      </c>
      <c r="D204" s="136">
        <v>40000</v>
      </c>
      <c r="E204" s="137" t="s">
        <v>200</v>
      </c>
      <c r="F204" s="67">
        <v>0.25</v>
      </c>
      <c r="G204" s="138">
        <f t="shared" si="16"/>
        <v>10000</v>
      </c>
      <c r="H204" s="286"/>
    </row>
    <row r="205" spans="1:8" ht="12.75" customHeight="1" x14ac:dyDescent="0.2">
      <c r="A205" s="133"/>
      <c r="B205" s="134" t="s">
        <v>220</v>
      </c>
      <c r="C205" s="135" t="s">
        <v>221</v>
      </c>
      <c r="D205" s="136">
        <v>10</v>
      </c>
      <c r="E205" s="137" t="s">
        <v>184</v>
      </c>
      <c r="F205" s="67">
        <v>350</v>
      </c>
      <c r="G205" s="138">
        <f t="shared" si="16"/>
        <v>3500</v>
      </c>
      <c r="H205" s="286"/>
    </row>
    <row r="206" spans="1:8" ht="12.75" customHeight="1" x14ac:dyDescent="0.2">
      <c r="A206" s="133"/>
      <c r="B206" s="134" t="s">
        <v>223</v>
      </c>
      <c r="C206" s="135" t="s">
        <v>224</v>
      </c>
      <c r="D206" s="136">
        <v>1</v>
      </c>
      <c r="E206" s="137" t="s">
        <v>137</v>
      </c>
      <c r="F206" s="67">
        <v>1500</v>
      </c>
      <c r="G206" s="138">
        <f t="shared" si="16"/>
        <v>1500</v>
      </c>
      <c r="H206" s="286"/>
    </row>
    <row r="207" spans="1:8" ht="12.75" customHeight="1" x14ac:dyDescent="0.2">
      <c r="A207" s="133"/>
      <c r="B207" s="134" t="s">
        <v>185</v>
      </c>
      <c r="C207" s="135" t="s">
        <v>222</v>
      </c>
      <c r="D207" s="136">
        <v>1500</v>
      </c>
      <c r="E207" s="137" t="s">
        <v>186</v>
      </c>
      <c r="F207" s="67">
        <v>3.81</v>
      </c>
      <c r="G207" s="138">
        <f t="shared" si="16"/>
        <v>5715</v>
      </c>
      <c r="H207" s="286"/>
    </row>
    <row r="208" spans="1:8" ht="12.75" hidden="1" customHeight="1" x14ac:dyDescent="0.2">
      <c r="A208" s="133"/>
      <c r="B208" s="134" t="s">
        <v>144</v>
      </c>
      <c r="C208" s="135" t="s">
        <v>4</v>
      </c>
      <c r="D208" s="136">
        <v>0</v>
      </c>
      <c r="E208" s="137" t="s">
        <v>5</v>
      </c>
      <c r="F208" s="67">
        <v>0</v>
      </c>
      <c r="G208" s="138">
        <f t="shared" si="16"/>
        <v>0</v>
      </c>
      <c r="H208" s="286"/>
    </row>
    <row r="209" spans="1:8" ht="12.75" hidden="1" customHeight="1" x14ac:dyDescent="0.2">
      <c r="A209" s="133"/>
      <c r="B209" s="134" t="s">
        <v>144</v>
      </c>
      <c r="C209" s="135" t="s">
        <v>4</v>
      </c>
      <c r="D209" s="136">
        <v>0</v>
      </c>
      <c r="E209" s="137" t="s">
        <v>5</v>
      </c>
      <c r="F209" s="67">
        <v>0</v>
      </c>
      <c r="G209" s="138">
        <f t="shared" si="16"/>
        <v>0</v>
      </c>
      <c r="H209" s="286"/>
    </row>
    <row r="210" spans="1:8" ht="12.75" customHeight="1" thickBot="1" x14ac:dyDescent="0.25">
      <c r="A210" s="139"/>
      <c r="B210" s="140"/>
      <c r="C210" s="141"/>
      <c r="D210" s="142">
        <v>0</v>
      </c>
      <c r="E210" s="143" t="s">
        <v>5</v>
      </c>
      <c r="F210" s="68">
        <v>0</v>
      </c>
      <c r="G210" s="144">
        <f t="shared" si="16"/>
        <v>0</v>
      </c>
      <c r="H210" s="287"/>
    </row>
    <row r="211" spans="1:8" ht="20.100000000000001" customHeight="1" thickTop="1" thickBot="1" x14ac:dyDescent="0.25">
      <c r="A211" s="282" t="s">
        <v>118</v>
      </c>
      <c r="B211" s="283"/>
      <c r="C211" s="284"/>
      <c r="D211" s="145">
        <v>1</v>
      </c>
      <c r="E211" s="146" t="s">
        <v>137</v>
      </c>
      <c r="F211" s="69">
        <f>G211/D211</f>
        <v>23215</v>
      </c>
      <c r="G211" s="147">
        <f>SUM(G203:G210)</f>
        <v>23215</v>
      </c>
      <c r="H211" s="153"/>
    </row>
    <row r="212" spans="1:8" ht="30" customHeight="1" thickBot="1" x14ac:dyDescent="0.25">
      <c r="A212" s="157"/>
      <c r="B212" s="157"/>
      <c r="C212" s="157"/>
      <c r="D212" s="158"/>
      <c r="E212" s="158"/>
      <c r="F212" s="23"/>
      <c r="G212" s="159"/>
      <c r="H212" s="160"/>
    </row>
    <row r="213" spans="1:8" ht="30" customHeight="1" thickBot="1" x14ac:dyDescent="0.25">
      <c r="A213" s="288" t="s">
        <v>19</v>
      </c>
      <c r="B213" s="289"/>
      <c r="C213" s="116" t="s">
        <v>4</v>
      </c>
      <c r="D213" s="117" t="s">
        <v>11</v>
      </c>
      <c r="E213" s="118" t="s">
        <v>5</v>
      </c>
      <c r="F213" s="64" t="s">
        <v>6</v>
      </c>
      <c r="G213" s="119" t="s">
        <v>18</v>
      </c>
      <c r="H213" s="118" t="s">
        <v>22</v>
      </c>
    </row>
    <row r="214" spans="1:8" ht="14.25" thickTop="1" thickBot="1" x14ac:dyDescent="0.25">
      <c r="A214" s="121" t="s">
        <v>119</v>
      </c>
      <c r="B214" s="122"/>
      <c r="C214" s="123" t="s">
        <v>120</v>
      </c>
      <c r="D214" s="124"/>
      <c r="E214" s="125"/>
      <c r="F214" s="65"/>
      <c r="G214" s="126"/>
      <c r="H214" s="294" t="s">
        <v>229</v>
      </c>
    </row>
    <row r="215" spans="1:8" ht="12.75" customHeight="1" x14ac:dyDescent="0.2">
      <c r="A215" s="127"/>
      <c r="B215" s="128" t="s">
        <v>225</v>
      </c>
      <c r="C215" s="129" t="s">
        <v>226</v>
      </c>
      <c r="D215" s="130">
        <v>4050</v>
      </c>
      <c r="E215" s="131" t="s">
        <v>197</v>
      </c>
      <c r="F215" s="66">
        <v>0.75</v>
      </c>
      <c r="G215" s="132">
        <f t="shared" ref="G215:G225" si="17">F215*D215</f>
        <v>3037.5</v>
      </c>
      <c r="H215" s="286"/>
    </row>
    <row r="216" spans="1:8" ht="12.75" customHeight="1" x14ac:dyDescent="0.2">
      <c r="A216" s="133"/>
      <c r="B216" s="134" t="s">
        <v>225</v>
      </c>
      <c r="C216" s="135" t="s">
        <v>227</v>
      </c>
      <c r="D216" s="136">
        <v>4050</v>
      </c>
      <c r="E216" s="137" t="s">
        <v>197</v>
      </c>
      <c r="F216" s="67">
        <v>8.75</v>
      </c>
      <c r="G216" s="138">
        <f t="shared" si="17"/>
        <v>35437.5</v>
      </c>
      <c r="H216" s="286"/>
    </row>
    <row r="217" spans="1:8" ht="12.75" customHeight="1" x14ac:dyDescent="0.2">
      <c r="A217" s="133"/>
      <c r="B217" s="134" t="s">
        <v>225</v>
      </c>
      <c r="C217" s="135" t="s">
        <v>228</v>
      </c>
      <c r="D217" s="136">
        <v>4050</v>
      </c>
      <c r="E217" s="137" t="s">
        <v>197</v>
      </c>
      <c r="F217" s="67">
        <v>13.25</v>
      </c>
      <c r="G217" s="138">
        <f t="shared" si="17"/>
        <v>53662.5</v>
      </c>
      <c r="H217" s="286"/>
    </row>
    <row r="218" spans="1:8" ht="12.75" customHeight="1" x14ac:dyDescent="0.2">
      <c r="A218" s="133"/>
      <c r="B218" s="134" t="s">
        <v>225</v>
      </c>
      <c r="C218" s="135" t="s">
        <v>230</v>
      </c>
      <c r="D218" s="136">
        <v>46</v>
      </c>
      <c r="E218" s="137" t="s">
        <v>231</v>
      </c>
      <c r="F218" s="67">
        <v>42</v>
      </c>
      <c r="G218" s="138">
        <f t="shared" si="17"/>
        <v>1932</v>
      </c>
      <c r="H218" s="286"/>
    </row>
    <row r="219" spans="1:8" ht="12.75" customHeight="1" x14ac:dyDescent="0.2">
      <c r="A219" s="133"/>
      <c r="B219" s="134" t="s">
        <v>225</v>
      </c>
      <c r="C219" s="135" t="s">
        <v>232</v>
      </c>
      <c r="D219" s="136">
        <v>4</v>
      </c>
      <c r="E219" s="137" t="s">
        <v>184</v>
      </c>
      <c r="F219" s="67">
        <v>250</v>
      </c>
      <c r="G219" s="138">
        <f t="shared" si="17"/>
        <v>1000</v>
      </c>
      <c r="H219" s="286"/>
    </row>
    <row r="220" spans="1:8" ht="12.75" customHeight="1" x14ac:dyDescent="0.2">
      <c r="A220" s="133"/>
      <c r="B220" s="134" t="s">
        <v>225</v>
      </c>
      <c r="C220" s="135" t="s">
        <v>233</v>
      </c>
      <c r="D220" s="136">
        <v>1</v>
      </c>
      <c r="E220" s="137" t="s">
        <v>209</v>
      </c>
      <c r="F220" s="67">
        <v>2500</v>
      </c>
      <c r="G220" s="138">
        <f t="shared" si="17"/>
        <v>2500</v>
      </c>
      <c r="H220" s="286"/>
    </row>
    <row r="221" spans="1:8" ht="12.75" customHeight="1" x14ac:dyDescent="0.2">
      <c r="A221" s="133"/>
      <c r="B221" s="134" t="s">
        <v>225</v>
      </c>
      <c r="C221" s="135" t="s">
        <v>234</v>
      </c>
      <c r="D221" s="136">
        <v>1000</v>
      </c>
      <c r="E221" s="137" t="s">
        <v>235</v>
      </c>
      <c r="F221" s="67">
        <v>22.5</v>
      </c>
      <c r="G221" s="138">
        <f t="shared" si="17"/>
        <v>22500</v>
      </c>
      <c r="H221" s="286"/>
    </row>
    <row r="222" spans="1:8" ht="12.75" customHeight="1" x14ac:dyDescent="0.2">
      <c r="A222" s="172"/>
      <c r="B222" s="134" t="s">
        <v>217</v>
      </c>
      <c r="C222" s="135" t="s">
        <v>236</v>
      </c>
      <c r="D222" s="136">
        <v>3500</v>
      </c>
      <c r="E222" s="137" t="s">
        <v>200</v>
      </c>
      <c r="F222" s="67">
        <v>6.5</v>
      </c>
      <c r="G222" s="138">
        <f>F222*D222</f>
        <v>22750</v>
      </c>
      <c r="H222" s="286"/>
    </row>
    <row r="223" spans="1:8" ht="12.75" customHeight="1" x14ac:dyDescent="0.2">
      <c r="A223" s="172"/>
      <c r="B223" s="134" t="s">
        <v>217</v>
      </c>
      <c r="C223" s="135" t="s">
        <v>237</v>
      </c>
      <c r="D223" s="136">
        <v>2</v>
      </c>
      <c r="E223" s="137" t="s">
        <v>184</v>
      </c>
      <c r="F223" s="67">
        <v>850</v>
      </c>
      <c r="G223" s="138">
        <f>F223*D223</f>
        <v>1700</v>
      </c>
      <c r="H223" s="286"/>
    </row>
    <row r="224" spans="1:8" ht="12.75" customHeight="1" x14ac:dyDescent="0.2">
      <c r="A224" s="172"/>
      <c r="B224" s="134" t="s">
        <v>238</v>
      </c>
      <c r="C224" s="135" t="s">
        <v>239</v>
      </c>
      <c r="D224" s="136">
        <v>1</v>
      </c>
      <c r="E224" s="137" t="s">
        <v>209</v>
      </c>
      <c r="F224" s="67">
        <v>3500</v>
      </c>
      <c r="G224" s="138">
        <f>F224*D224</f>
        <v>3500</v>
      </c>
      <c r="H224" s="286"/>
    </row>
    <row r="225" spans="1:8" ht="12.75" customHeight="1" thickBot="1" x14ac:dyDescent="0.25">
      <c r="A225" s="139"/>
      <c r="B225" s="140" t="s">
        <v>240</v>
      </c>
      <c r="C225" s="141" t="s">
        <v>241</v>
      </c>
      <c r="D225" s="142">
        <v>1</v>
      </c>
      <c r="E225" s="143" t="s">
        <v>137</v>
      </c>
      <c r="F225" s="68">
        <v>20000</v>
      </c>
      <c r="G225" s="144">
        <f t="shared" si="17"/>
        <v>20000</v>
      </c>
      <c r="H225" s="287"/>
    </row>
    <row r="226" spans="1:8" ht="20.100000000000001" customHeight="1" thickTop="1" thickBot="1" x14ac:dyDescent="0.25">
      <c r="A226" s="282" t="s">
        <v>130</v>
      </c>
      <c r="B226" s="283"/>
      <c r="C226" s="284"/>
      <c r="D226" s="145">
        <v>50</v>
      </c>
      <c r="E226" s="146" t="s">
        <v>231</v>
      </c>
      <c r="F226" s="69">
        <f>G226/D226</f>
        <v>3360.39</v>
      </c>
      <c r="G226" s="147">
        <f>SUM(G215:G225)</f>
        <v>168019.5</v>
      </c>
      <c r="H226" s="153"/>
    </row>
    <row r="227" spans="1:8" ht="9.9499999999999993" customHeight="1" thickBot="1" x14ac:dyDescent="0.25">
      <c r="A227" s="157"/>
      <c r="B227" s="157"/>
      <c r="C227" s="157"/>
      <c r="D227" s="158"/>
      <c r="E227" s="158"/>
      <c r="F227" s="23"/>
      <c r="G227" s="159"/>
      <c r="H227" s="160"/>
    </row>
    <row r="228" spans="1:8" ht="30" customHeight="1" thickBot="1" x14ac:dyDescent="0.25">
      <c r="A228" s="288" t="s">
        <v>19</v>
      </c>
      <c r="B228" s="289"/>
      <c r="C228" s="116" t="s">
        <v>4</v>
      </c>
      <c r="D228" s="117" t="s">
        <v>11</v>
      </c>
      <c r="E228" s="118" t="s">
        <v>5</v>
      </c>
      <c r="F228" s="64" t="s">
        <v>6</v>
      </c>
      <c r="G228" s="119" t="s">
        <v>18</v>
      </c>
      <c r="H228" s="118" t="s">
        <v>22</v>
      </c>
    </row>
    <row r="229" spans="1:8" ht="14.25" thickTop="1" thickBot="1" x14ac:dyDescent="0.25">
      <c r="A229" s="121" t="s">
        <v>121</v>
      </c>
      <c r="B229" s="122"/>
      <c r="C229" s="123" t="s">
        <v>122</v>
      </c>
      <c r="D229" s="124"/>
      <c r="E229" s="125"/>
      <c r="F229" s="65"/>
      <c r="G229" s="126"/>
      <c r="H229" s="285"/>
    </row>
    <row r="230" spans="1:8" ht="12.75" customHeight="1" x14ac:dyDescent="0.2">
      <c r="A230" s="127"/>
      <c r="B230" s="128" t="s">
        <v>242</v>
      </c>
      <c r="C230" s="129" t="s">
        <v>243</v>
      </c>
      <c r="D230" s="130">
        <v>1</v>
      </c>
      <c r="E230" s="131" t="s">
        <v>209</v>
      </c>
      <c r="F230" s="66">
        <v>5000</v>
      </c>
      <c r="G230" s="132">
        <f t="shared" ref="G230:G237" si="18">F230*D230</f>
        <v>5000</v>
      </c>
      <c r="H230" s="286"/>
    </row>
    <row r="231" spans="1:8" ht="12.75" hidden="1" customHeight="1" x14ac:dyDescent="0.2">
      <c r="A231" s="133"/>
      <c r="B231" s="134" t="s">
        <v>144</v>
      </c>
      <c r="C231" s="135" t="s">
        <v>4</v>
      </c>
      <c r="D231" s="136">
        <v>0</v>
      </c>
      <c r="E231" s="137" t="s">
        <v>5</v>
      </c>
      <c r="F231" s="67">
        <v>0</v>
      </c>
      <c r="G231" s="138">
        <f t="shared" si="18"/>
        <v>0</v>
      </c>
      <c r="H231" s="286"/>
    </row>
    <row r="232" spans="1:8" ht="12.75" hidden="1" customHeight="1" x14ac:dyDescent="0.2">
      <c r="A232" s="133"/>
      <c r="B232" s="134" t="s">
        <v>144</v>
      </c>
      <c r="C232" s="135" t="s">
        <v>4</v>
      </c>
      <c r="D232" s="136">
        <v>0</v>
      </c>
      <c r="E232" s="137" t="s">
        <v>5</v>
      </c>
      <c r="F232" s="67">
        <v>0</v>
      </c>
      <c r="G232" s="138">
        <f t="shared" si="18"/>
        <v>0</v>
      </c>
      <c r="H232" s="286"/>
    </row>
    <row r="233" spans="1:8" ht="12.75" hidden="1" customHeight="1" x14ac:dyDescent="0.2">
      <c r="A233" s="133"/>
      <c r="B233" s="134" t="s">
        <v>144</v>
      </c>
      <c r="C233" s="135" t="s">
        <v>4</v>
      </c>
      <c r="D233" s="136">
        <v>0</v>
      </c>
      <c r="E233" s="137" t="s">
        <v>5</v>
      </c>
      <c r="F233" s="67">
        <v>0</v>
      </c>
      <c r="G233" s="138">
        <f t="shared" si="18"/>
        <v>0</v>
      </c>
      <c r="H233" s="286"/>
    </row>
    <row r="234" spans="1:8" ht="12.75" hidden="1" customHeight="1" x14ac:dyDescent="0.2">
      <c r="A234" s="133"/>
      <c r="B234" s="134" t="s">
        <v>144</v>
      </c>
      <c r="C234" s="135" t="s">
        <v>4</v>
      </c>
      <c r="D234" s="136">
        <v>0</v>
      </c>
      <c r="E234" s="137" t="s">
        <v>5</v>
      </c>
      <c r="F234" s="67">
        <v>0</v>
      </c>
      <c r="G234" s="138">
        <f t="shared" si="18"/>
        <v>0</v>
      </c>
      <c r="H234" s="286"/>
    </row>
    <row r="235" spans="1:8" ht="12.75" hidden="1" customHeight="1" x14ac:dyDescent="0.2">
      <c r="A235" s="133"/>
      <c r="B235" s="134" t="s">
        <v>144</v>
      </c>
      <c r="C235" s="135" t="s">
        <v>4</v>
      </c>
      <c r="D235" s="136">
        <v>0</v>
      </c>
      <c r="E235" s="137" t="s">
        <v>5</v>
      </c>
      <c r="F235" s="67">
        <v>0</v>
      </c>
      <c r="G235" s="138">
        <f t="shared" si="18"/>
        <v>0</v>
      </c>
      <c r="H235" s="286"/>
    </row>
    <row r="236" spans="1:8" ht="12.75" hidden="1" customHeight="1" x14ac:dyDescent="0.2">
      <c r="A236" s="133"/>
      <c r="B236" s="134" t="s">
        <v>144</v>
      </c>
      <c r="C236" s="135" t="s">
        <v>4</v>
      </c>
      <c r="D236" s="136">
        <v>0</v>
      </c>
      <c r="E236" s="137" t="s">
        <v>5</v>
      </c>
      <c r="F236" s="67">
        <v>0</v>
      </c>
      <c r="G236" s="138">
        <f t="shared" si="18"/>
        <v>0</v>
      </c>
      <c r="H236" s="286"/>
    </row>
    <row r="237" spans="1:8" ht="12.75" customHeight="1" thickBot="1" x14ac:dyDescent="0.25">
      <c r="A237" s="139"/>
      <c r="B237" s="140"/>
      <c r="C237" s="141"/>
      <c r="D237" s="142">
        <v>0</v>
      </c>
      <c r="E237" s="143" t="s">
        <v>5</v>
      </c>
      <c r="F237" s="68">
        <v>0</v>
      </c>
      <c r="G237" s="144">
        <f t="shared" si="18"/>
        <v>0</v>
      </c>
      <c r="H237" s="287"/>
    </row>
    <row r="238" spans="1:8" ht="20.100000000000001" customHeight="1" thickTop="1" thickBot="1" x14ac:dyDescent="0.25">
      <c r="A238" s="282" t="s">
        <v>129</v>
      </c>
      <c r="B238" s="283"/>
      <c r="C238" s="284"/>
      <c r="D238" s="145">
        <v>1</v>
      </c>
      <c r="E238" s="146" t="s">
        <v>209</v>
      </c>
      <c r="F238" s="69">
        <f>G238/D238</f>
        <v>5000</v>
      </c>
      <c r="G238" s="147">
        <f>SUM(G230:G237)</f>
        <v>5000</v>
      </c>
      <c r="H238" s="153"/>
    </row>
    <row r="239" spans="1:8" ht="30" hidden="1" customHeight="1" thickBot="1" x14ac:dyDescent="0.25">
      <c r="A239" s="157"/>
      <c r="B239" s="157"/>
      <c r="C239" s="157"/>
      <c r="D239" s="158"/>
      <c r="E239" s="158"/>
      <c r="F239" s="23"/>
      <c r="G239" s="159"/>
      <c r="H239" s="160"/>
    </row>
    <row r="240" spans="1:8" ht="30" hidden="1" customHeight="1" thickBot="1" x14ac:dyDescent="0.25">
      <c r="A240" s="288" t="s">
        <v>19</v>
      </c>
      <c r="B240" s="289"/>
      <c r="C240" s="116" t="s">
        <v>4</v>
      </c>
      <c r="D240" s="117" t="s">
        <v>11</v>
      </c>
      <c r="E240" s="118" t="s">
        <v>5</v>
      </c>
      <c r="F240" s="64" t="s">
        <v>6</v>
      </c>
      <c r="G240" s="119" t="s">
        <v>18</v>
      </c>
      <c r="H240" s="118" t="s">
        <v>22</v>
      </c>
    </row>
    <row r="241" spans="1:8" ht="14.25" hidden="1" thickTop="1" thickBot="1" x14ac:dyDescent="0.25">
      <c r="A241" s="121" t="s">
        <v>123</v>
      </c>
      <c r="B241" s="122"/>
      <c r="C241" s="123" t="s">
        <v>124</v>
      </c>
      <c r="D241" s="124"/>
      <c r="E241" s="125"/>
      <c r="F241" s="65"/>
      <c r="G241" s="126"/>
      <c r="H241" s="285"/>
    </row>
    <row r="242" spans="1:8" ht="12.75" hidden="1" customHeight="1" x14ac:dyDescent="0.2">
      <c r="A242" s="127"/>
      <c r="B242" s="128" t="s">
        <v>144</v>
      </c>
      <c r="C242" s="129" t="s">
        <v>4</v>
      </c>
      <c r="D242" s="130">
        <v>0</v>
      </c>
      <c r="E242" s="131" t="s">
        <v>5</v>
      </c>
      <c r="F242" s="66">
        <v>0</v>
      </c>
      <c r="G242" s="132">
        <f t="shared" ref="G242:G249" si="19">F242*D242</f>
        <v>0</v>
      </c>
      <c r="H242" s="286"/>
    </row>
    <row r="243" spans="1:8" ht="12.75" hidden="1" customHeight="1" x14ac:dyDescent="0.2">
      <c r="A243" s="133"/>
      <c r="B243" s="134" t="s">
        <v>144</v>
      </c>
      <c r="C243" s="135" t="s">
        <v>4</v>
      </c>
      <c r="D243" s="136">
        <v>0</v>
      </c>
      <c r="E243" s="137" t="s">
        <v>5</v>
      </c>
      <c r="F243" s="67">
        <v>0</v>
      </c>
      <c r="G243" s="138">
        <f t="shared" si="19"/>
        <v>0</v>
      </c>
      <c r="H243" s="286"/>
    </row>
    <row r="244" spans="1:8" ht="12.75" hidden="1" customHeight="1" x14ac:dyDescent="0.2">
      <c r="A244" s="133"/>
      <c r="B244" s="134" t="s">
        <v>144</v>
      </c>
      <c r="C244" s="135" t="s">
        <v>4</v>
      </c>
      <c r="D244" s="136">
        <v>0</v>
      </c>
      <c r="E244" s="137" t="s">
        <v>5</v>
      </c>
      <c r="F244" s="67">
        <v>0</v>
      </c>
      <c r="G244" s="138">
        <f t="shared" si="19"/>
        <v>0</v>
      </c>
      <c r="H244" s="286"/>
    </row>
    <row r="245" spans="1:8" ht="12.75" hidden="1" customHeight="1" x14ac:dyDescent="0.2">
      <c r="A245" s="133"/>
      <c r="B245" s="134" t="s">
        <v>144</v>
      </c>
      <c r="C245" s="135" t="s">
        <v>4</v>
      </c>
      <c r="D245" s="136">
        <v>0</v>
      </c>
      <c r="E245" s="137" t="s">
        <v>5</v>
      </c>
      <c r="F245" s="67">
        <v>0</v>
      </c>
      <c r="G245" s="138">
        <f t="shared" si="19"/>
        <v>0</v>
      </c>
      <c r="H245" s="286"/>
    </row>
    <row r="246" spans="1:8" ht="12.75" hidden="1" customHeight="1" x14ac:dyDescent="0.2">
      <c r="A246" s="133"/>
      <c r="B246" s="134" t="s">
        <v>144</v>
      </c>
      <c r="C246" s="135" t="s">
        <v>4</v>
      </c>
      <c r="D246" s="136">
        <v>0</v>
      </c>
      <c r="E246" s="137" t="s">
        <v>5</v>
      </c>
      <c r="F246" s="67">
        <v>0</v>
      </c>
      <c r="G246" s="138">
        <f t="shared" si="19"/>
        <v>0</v>
      </c>
      <c r="H246" s="286"/>
    </row>
    <row r="247" spans="1:8" ht="12.75" hidden="1" customHeight="1" x14ac:dyDescent="0.2">
      <c r="A247" s="133"/>
      <c r="B247" s="134" t="s">
        <v>144</v>
      </c>
      <c r="C247" s="135" t="s">
        <v>4</v>
      </c>
      <c r="D247" s="136">
        <v>0</v>
      </c>
      <c r="E247" s="137" t="s">
        <v>5</v>
      </c>
      <c r="F247" s="67">
        <v>0</v>
      </c>
      <c r="G247" s="138">
        <f t="shared" si="19"/>
        <v>0</v>
      </c>
      <c r="H247" s="286"/>
    </row>
    <row r="248" spans="1:8" ht="12.75" hidden="1" customHeight="1" x14ac:dyDescent="0.2">
      <c r="A248" s="133"/>
      <c r="B248" s="134" t="s">
        <v>144</v>
      </c>
      <c r="C248" s="135" t="s">
        <v>4</v>
      </c>
      <c r="D248" s="136">
        <v>0</v>
      </c>
      <c r="E248" s="137" t="s">
        <v>5</v>
      </c>
      <c r="F248" s="67">
        <v>0</v>
      </c>
      <c r="G248" s="138">
        <f t="shared" si="19"/>
        <v>0</v>
      </c>
      <c r="H248" s="286"/>
    </row>
    <row r="249" spans="1:8" ht="12.75" hidden="1" customHeight="1" thickBot="1" x14ac:dyDescent="0.25">
      <c r="A249" s="139"/>
      <c r="B249" s="140" t="s">
        <v>144</v>
      </c>
      <c r="C249" s="141" t="s">
        <v>4</v>
      </c>
      <c r="D249" s="142">
        <v>0</v>
      </c>
      <c r="E249" s="143" t="s">
        <v>5</v>
      </c>
      <c r="F249" s="68">
        <v>0</v>
      </c>
      <c r="G249" s="144">
        <f t="shared" si="19"/>
        <v>0</v>
      </c>
      <c r="H249" s="287"/>
    </row>
    <row r="250" spans="1:8" ht="20.100000000000001" hidden="1" customHeight="1" thickTop="1" thickBot="1" x14ac:dyDescent="0.25">
      <c r="A250" s="282" t="s">
        <v>128</v>
      </c>
      <c r="B250" s="283"/>
      <c r="C250" s="284"/>
      <c r="D250" s="145">
        <v>1</v>
      </c>
      <c r="E250" s="146" t="s">
        <v>132</v>
      </c>
      <c r="F250" s="69">
        <f>G250/D250</f>
        <v>0</v>
      </c>
      <c r="G250" s="147">
        <f>SUM(G242:G249)</f>
        <v>0</v>
      </c>
      <c r="H250" s="153"/>
    </row>
    <row r="251" spans="1:8" ht="9.9499999999999993" hidden="1" customHeight="1" thickBot="1" x14ac:dyDescent="0.25">
      <c r="A251" s="157"/>
      <c r="B251" s="157"/>
      <c r="C251" s="157"/>
      <c r="D251" s="158"/>
      <c r="E251" s="158"/>
      <c r="F251" s="23"/>
      <c r="G251" s="159"/>
      <c r="H251" s="160"/>
    </row>
    <row r="252" spans="1:8" ht="30" hidden="1" customHeight="1" thickBot="1" x14ac:dyDescent="0.25">
      <c r="A252" s="288" t="s">
        <v>19</v>
      </c>
      <c r="B252" s="289"/>
      <c r="C252" s="116" t="s">
        <v>4</v>
      </c>
      <c r="D252" s="117" t="s">
        <v>11</v>
      </c>
      <c r="E252" s="118" t="s">
        <v>5</v>
      </c>
      <c r="F252" s="64" t="s">
        <v>6</v>
      </c>
      <c r="G252" s="119" t="s">
        <v>18</v>
      </c>
      <c r="H252" s="118" t="s">
        <v>22</v>
      </c>
    </row>
    <row r="253" spans="1:8" ht="14.25" hidden="1" thickTop="1" thickBot="1" x14ac:dyDescent="0.25">
      <c r="A253" s="121" t="s">
        <v>125</v>
      </c>
      <c r="B253" s="122"/>
      <c r="C253" s="123" t="s">
        <v>126</v>
      </c>
      <c r="D253" s="124"/>
      <c r="E253" s="125"/>
      <c r="F253" s="65"/>
      <c r="G253" s="126"/>
      <c r="H253" s="285"/>
    </row>
    <row r="254" spans="1:8" ht="12.75" hidden="1" customHeight="1" x14ac:dyDescent="0.2">
      <c r="A254" s="127"/>
      <c r="B254" s="128" t="s">
        <v>144</v>
      </c>
      <c r="C254" s="129" t="s">
        <v>4</v>
      </c>
      <c r="D254" s="130">
        <v>0</v>
      </c>
      <c r="E254" s="131" t="s">
        <v>5</v>
      </c>
      <c r="F254" s="66">
        <v>0</v>
      </c>
      <c r="G254" s="132">
        <f t="shared" ref="G254:G261" si="20">F254*D254</f>
        <v>0</v>
      </c>
      <c r="H254" s="286"/>
    </row>
    <row r="255" spans="1:8" ht="12.75" hidden="1" customHeight="1" x14ac:dyDescent="0.2">
      <c r="A255" s="133"/>
      <c r="B255" s="134" t="s">
        <v>144</v>
      </c>
      <c r="C255" s="135" t="s">
        <v>4</v>
      </c>
      <c r="D255" s="136">
        <v>0</v>
      </c>
      <c r="E255" s="137" t="s">
        <v>5</v>
      </c>
      <c r="F255" s="67">
        <v>0</v>
      </c>
      <c r="G255" s="138">
        <f t="shared" si="20"/>
        <v>0</v>
      </c>
      <c r="H255" s="286"/>
    </row>
    <row r="256" spans="1:8" ht="12.75" hidden="1" customHeight="1" x14ac:dyDescent="0.2">
      <c r="A256" s="133"/>
      <c r="B256" s="134" t="s">
        <v>144</v>
      </c>
      <c r="C256" s="135" t="s">
        <v>4</v>
      </c>
      <c r="D256" s="136">
        <v>0</v>
      </c>
      <c r="E256" s="137" t="s">
        <v>5</v>
      </c>
      <c r="F256" s="67">
        <v>0</v>
      </c>
      <c r="G256" s="138">
        <f t="shared" si="20"/>
        <v>0</v>
      </c>
      <c r="H256" s="286"/>
    </row>
    <row r="257" spans="1:8" ht="12.75" hidden="1" customHeight="1" x14ac:dyDescent="0.2">
      <c r="A257" s="133"/>
      <c r="B257" s="134" t="s">
        <v>144</v>
      </c>
      <c r="C257" s="135" t="s">
        <v>4</v>
      </c>
      <c r="D257" s="136">
        <v>0</v>
      </c>
      <c r="E257" s="137" t="s">
        <v>5</v>
      </c>
      <c r="F257" s="67">
        <v>0</v>
      </c>
      <c r="G257" s="138">
        <f t="shared" si="20"/>
        <v>0</v>
      </c>
      <c r="H257" s="286"/>
    </row>
    <row r="258" spans="1:8" ht="12.75" hidden="1" customHeight="1" x14ac:dyDescent="0.2">
      <c r="A258" s="133"/>
      <c r="B258" s="134" t="s">
        <v>144</v>
      </c>
      <c r="C258" s="135" t="s">
        <v>4</v>
      </c>
      <c r="D258" s="136">
        <v>0</v>
      </c>
      <c r="E258" s="137" t="s">
        <v>5</v>
      </c>
      <c r="F258" s="67">
        <v>0</v>
      </c>
      <c r="G258" s="138">
        <f t="shared" si="20"/>
        <v>0</v>
      </c>
      <c r="H258" s="286"/>
    </row>
    <row r="259" spans="1:8" ht="12.75" hidden="1" customHeight="1" x14ac:dyDescent="0.2">
      <c r="A259" s="133"/>
      <c r="B259" s="134" t="s">
        <v>144</v>
      </c>
      <c r="C259" s="135" t="s">
        <v>4</v>
      </c>
      <c r="D259" s="136">
        <v>0</v>
      </c>
      <c r="E259" s="137" t="s">
        <v>5</v>
      </c>
      <c r="F259" s="67">
        <v>0</v>
      </c>
      <c r="G259" s="138">
        <f t="shared" si="20"/>
        <v>0</v>
      </c>
      <c r="H259" s="286"/>
    </row>
    <row r="260" spans="1:8" ht="12.75" hidden="1" customHeight="1" x14ac:dyDescent="0.2">
      <c r="A260" s="133"/>
      <c r="B260" s="134" t="s">
        <v>144</v>
      </c>
      <c r="C260" s="135" t="s">
        <v>4</v>
      </c>
      <c r="D260" s="136">
        <v>0</v>
      </c>
      <c r="E260" s="137" t="s">
        <v>5</v>
      </c>
      <c r="F260" s="67">
        <v>0</v>
      </c>
      <c r="G260" s="138">
        <f t="shared" si="20"/>
        <v>0</v>
      </c>
      <c r="H260" s="286"/>
    </row>
    <row r="261" spans="1:8" ht="12.75" hidden="1" customHeight="1" thickBot="1" x14ac:dyDescent="0.25">
      <c r="A261" s="139"/>
      <c r="B261" s="140" t="s">
        <v>144</v>
      </c>
      <c r="C261" s="141" t="s">
        <v>4</v>
      </c>
      <c r="D261" s="142">
        <v>0</v>
      </c>
      <c r="E261" s="143" t="s">
        <v>5</v>
      </c>
      <c r="F261" s="68">
        <v>0</v>
      </c>
      <c r="G261" s="144">
        <f t="shared" si="20"/>
        <v>0</v>
      </c>
      <c r="H261" s="287"/>
    </row>
    <row r="262" spans="1:8" ht="20.100000000000001" hidden="1" customHeight="1" thickTop="1" thickBot="1" x14ac:dyDescent="0.25">
      <c r="A262" s="282" t="s">
        <v>127</v>
      </c>
      <c r="B262" s="283"/>
      <c r="C262" s="284"/>
      <c r="D262" s="145">
        <v>1</v>
      </c>
      <c r="E262" s="146" t="s">
        <v>132</v>
      </c>
      <c r="F262" s="69">
        <f>G262/D262</f>
        <v>0</v>
      </c>
      <c r="G262" s="147">
        <f>SUM(G254:G261)</f>
        <v>0</v>
      </c>
      <c r="H262" s="153"/>
    </row>
    <row r="263" spans="1:8" ht="30" customHeight="1" thickBot="1" x14ac:dyDescent="0.25">
      <c r="F263" s="33"/>
    </row>
    <row r="264" spans="1:8" ht="30" customHeight="1" thickTop="1" thickBot="1" x14ac:dyDescent="0.25">
      <c r="A264" s="290" t="s">
        <v>19</v>
      </c>
      <c r="B264" s="291"/>
      <c r="C264" s="161" t="s">
        <v>4</v>
      </c>
      <c r="D264" s="162" t="s">
        <v>11</v>
      </c>
      <c r="E264" s="163" t="s">
        <v>5</v>
      </c>
      <c r="F264" s="74" t="s">
        <v>6</v>
      </c>
      <c r="G264" s="164" t="s">
        <v>18</v>
      </c>
      <c r="H264" s="165" t="s">
        <v>22</v>
      </c>
    </row>
    <row r="265" spans="1:8" ht="20.100000000000001" customHeight="1" thickTop="1" thickBot="1" x14ac:dyDescent="0.25">
      <c r="A265" s="166"/>
      <c r="B265" s="167"/>
      <c r="C265" s="167"/>
      <c r="D265" s="167"/>
      <c r="E265" s="167"/>
      <c r="F265" s="168"/>
      <c r="G265" s="169"/>
      <c r="H265" s="292"/>
    </row>
    <row r="266" spans="1:8" ht="20.100000000000001" customHeight="1" thickBot="1" x14ac:dyDescent="0.3">
      <c r="A266" s="92" t="s">
        <v>131</v>
      </c>
      <c r="B266" s="93"/>
      <c r="C266" s="94" t="str">
        <f>C6</f>
        <v>Construct 50 space paved parking lot</v>
      </c>
      <c r="D266" s="170">
        <v>50</v>
      </c>
      <c r="E266" s="171" t="s">
        <v>231</v>
      </c>
      <c r="F266" s="96">
        <f>G266/D266</f>
        <v>3924.69</v>
      </c>
      <c r="G266" s="95">
        <f>G19+G31+G43+G55+G67+G79+G91+G103+G115+G127+G139+G151+G163+G175+G187+G199+G211+G226+G238+G250+G262</f>
        <v>196234.5</v>
      </c>
      <c r="H266" s="293"/>
    </row>
    <row r="267" spans="1:8" ht="13.5" thickTop="1" x14ac:dyDescent="0.2">
      <c r="F267" s="33"/>
    </row>
  </sheetData>
  <sheetProtection algorithmName="SHA-512" hashValue="icHyvopnhkymJwECok5r35/oUNdQEC0PLVk2IyjZij6NjpCRM3Q+i8I1p+BWvrABSp3ybmkKECBU95PzU1kEag==" saltValue="b76qFC9zgoJO0kbl4AqDtw==" spinCount="100000" sheet="1" formatCells="0" formatRows="0" selectLockedCells="1"/>
  <mergeCells count="65">
    <mergeCell ref="A264:B264"/>
    <mergeCell ref="H265:H266"/>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6:C226"/>
    <mergeCell ref="A177:B177"/>
    <mergeCell ref="H178:H186"/>
    <mergeCell ref="A187:C187"/>
    <mergeCell ref="A189:B189"/>
    <mergeCell ref="H190:H198"/>
    <mergeCell ref="A199:C199"/>
    <mergeCell ref="A201:B201"/>
    <mergeCell ref="H202:H210"/>
    <mergeCell ref="A211:C211"/>
    <mergeCell ref="A213:B213"/>
    <mergeCell ref="H214:H225"/>
    <mergeCell ref="A252:B252"/>
    <mergeCell ref="H253:H261"/>
    <mergeCell ref="A262:C262"/>
    <mergeCell ref="A228:B228"/>
    <mergeCell ref="H229:H237"/>
    <mergeCell ref="A238:C238"/>
    <mergeCell ref="A240:B240"/>
    <mergeCell ref="H241:H249"/>
    <mergeCell ref="A250:C250"/>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 manualBreakCount="1">
    <brk id="22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64"/>
  <sheetViews>
    <sheetView view="pageBreakPreview" zoomScaleNormal="70" zoomScaleSheetLayoutView="100" workbookViewId="0">
      <selection activeCell="A5" sqref="A5"/>
    </sheetView>
  </sheetViews>
  <sheetFormatPr defaultRowHeight="12.75" x14ac:dyDescent="0.2"/>
  <cols>
    <col min="1" max="1" width="4.7109375" style="32" customWidth="1"/>
    <col min="2" max="2" width="10.7109375" style="32" customWidth="1"/>
    <col min="3" max="3" width="44.7109375" style="32" customWidth="1"/>
    <col min="4" max="4" width="12.7109375" style="32" customWidth="1"/>
    <col min="5" max="5" width="7.7109375" style="32" customWidth="1"/>
    <col min="6" max="6" width="12.7109375" style="41" customWidth="1"/>
    <col min="7" max="7" width="15.7109375" style="32" customWidth="1"/>
    <col min="8" max="8" width="20.28515625" style="32" customWidth="1"/>
    <col min="9" max="16384" width="9.140625" style="32"/>
  </cols>
  <sheetData>
    <row r="1" spans="1:8" x14ac:dyDescent="0.2">
      <c r="A1" s="31" t="s">
        <v>16</v>
      </c>
      <c r="C1" s="88" t="str">
        <f>'Basis of Estimate'!$D$4</f>
        <v>Oso Comida Trailhead Improvements</v>
      </c>
      <c r="G1" s="34" t="s">
        <v>148</v>
      </c>
      <c r="H1" s="97" t="str">
        <f>'Basis of Estimate'!D9</f>
        <v>YtB</v>
      </c>
    </row>
    <row r="2" spans="1:8" x14ac:dyDescent="0.2">
      <c r="A2" s="31" t="s">
        <v>15</v>
      </c>
      <c r="C2" s="88" t="str">
        <f>'Basis of Estimate'!$D$5</f>
        <v>Bear Arbor NRA</v>
      </c>
      <c r="G2" s="34" t="s">
        <v>149</v>
      </c>
      <c r="H2" s="98">
        <f>'Basis of Estimate'!D8</f>
        <v>40528</v>
      </c>
    </row>
    <row r="3" spans="1:8" x14ac:dyDescent="0.2">
      <c r="A3" s="31" t="s">
        <v>147</v>
      </c>
      <c r="C3" s="88" t="str">
        <f>'Basis of Estimate'!$D$6</f>
        <v>BEAR</v>
      </c>
      <c r="G3" s="34" t="s">
        <v>150</v>
      </c>
      <c r="H3" s="114" t="s">
        <v>244</v>
      </c>
    </row>
    <row r="4" spans="1:8" x14ac:dyDescent="0.2">
      <c r="A4" s="31" t="s">
        <v>146</v>
      </c>
      <c r="C4" s="88" t="str">
        <f>'Basis of Estimate'!D7</f>
        <v>XXXXXX</v>
      </c>
      <c r="G4" s="34" t="s">
        <v>149</v>
      </c>
      <c r="H4" s="115">
        <v>40529</v>
      </c>
    </row>
    <row r="5" spans="1:8" ht="8.1" customHeight="1" x14ac:dyDescent="0.2">
      <c r="A5" s="35"/>
      <c r="B5" s="35"/>
      <c r="G5" s="34"/>
      <c r="H5" s="36"/>
    </row>
    <row r="6" spans="1:8" x14ac:dyDescent="0.2">
      <c r="A6" s="37" t="s">
        <v>20</v>
      </c>
      <c r="C6" s="38" t="str">
        <f>'Project Cost Summary'!B13</f>
        <v>Rehabilitate existing 5-table picnic area</v>
      </c>
      <c r="G6" s="39" t="s">
        <v>21</v>
      </c>
      <c r="H6" s="40">
        <f>G263</f>
        <v>30000</v>
      </c>
    </row>
    <row r="7" spans="1:8" ht="5.0999999999999996" customHeight="1" x14ac:dyDescent="0.2">
      <c r="A7" s="37"/>
      <c r="C7" s="38"/>
      <c r="G7" s="39"/>
      <c r="H7" s="40"/>
    </row>
    <row r="8" spans="1:8" ht="5.0999999999999996" customHeight="1" thickBot="1" x14ac:dyDescent="0.25">
      <c r="A8" s="37"/>
      <c r="F8" s="33"/>
    </row>
    <row r="9" spans="1:8" s="120" customFormat="1" ht="30" hidden="1" customHeight="1" thickBot="1" x14ac:dyDescent="0.25">
      <c r="A9" s="288" t="s">
        <v>19</v>
      </c>
      <c r="B9" s="289"/>
      <c r="C9" s="116" t="s">
        <v>4</v>
      </c>
      <c r="D9" s="117" t="s">
        <v>11</v>
      </c>
      <c r="E9" s="118" t="s">
        <v>5</v>
      </c>
      <c r="F9" s="64" t="s">
        <v>6</v>
      </c>
      <c r="G9" s="119" t="s">
        <v>18</v>
      </c>
      <c r="H9" s="118" t="s">
        <v>22</v>
      </c>
    </row>
    <row r="10" spans="1:8" ht="14.25" hidden="1" thickTop="1" thickBot="1" x14ac:dyDescent="0.25">
      <c r="A10" s="121" t="s">
        <v>69</v>
      </c>
      <c r="B10" s="122"/>
      <c r="C10" s="123" t="s">
        <v>70</v>
      </c>
      <c r="D10" s="124"/>
      <c r="E10" s="125"/>
      <c r="F10" s="65"/>
      <c r="G10" s="126"/>
      <c r="H10" s="285"/>
    </row>
    <row r="11" spans="1:8" s="102" customFormat="1" ht="12.75" hidden="1" customHeight="1" x14ac:dyDescent="0.2">
      <c r="A11" s="127"/>
      <c r="B11" s="128" t="s">
        <v>144</v>
      </c>
      <c r="C11" s="129" t="s">
        <v>4</v>
      </c>
      <c r="D11" s="130">
        <v>0</v>
      </c>
      <c r="E11" s="131" t="s">
        <v>5</v>
      </c>
      <c r="F11" s="66">
        <v>0</v>
      </c>
      <c r="G11" s="132">
        <f t="shared" ref="G11:G18" si="0">F11*D11</f>
        <v>0</v>
      </c>
      <c r="H11" s="286"/>
    </row>
    <row r="12" spans="1:8" s="102" customFormat="1" ht="12.75" hidden="1" customHeight="1" x14ac:dyDescent="0.2">
      <c r="A12" s="133"/>
      <c r="B12" s="134" t="s">
        <v>144</v>
      </c>
      <c r="C12" s="135" t="s">
        <v>4</v>
      </c>
      <c r="D12" s="136">
        <v>0</v>
      </c>
      <c r="E12" s="137" t="s">
        <v>5</v>
      </c>
      <c r="F12" s="67">
        <v>0</v>
      </c>
      <c r="G12" s="138">
        <f t="shared" si="0"/>
        <v>0</v>
      </c>
      <c r="H12" s="286"/>
    </row>
    <row r="13" spans="1:8" s="102" customFormat="1" ht="12.75" hidden="1" customHeight="1" x14ac:dyDescent="0.2">
      <c r="A13" s="133"/>
      <c r="B13" s="134" t="s">
        <v>144</v>
      </c>
      <c r="C13" s="135" t="s">
        <v>4</v>
      </c>
      <c r="D13" s="136">
        <v>0</v>
      </c>
      <c r="E13" s="137" t="s">
        <v>5</v>
      </c>
      <c r="F13" s="67">
        <v>0</v>
      </c>
      <c r="G13" s="138">
        <f t="shared" si="0"/>
        <v>0</v>
      </c>
      <c r="H13" s="286"/>
    </row>
    <row r="14" spans="1:8" s="102" customFormat="1" ht="12.75" hidden="1" customHeight="1" x14ac:dyDescent="0.2">
      <c r="A14" s="133"/>
      <c r="B14" s="134" t="s">
        <v>144</v>
      </c>
      <c r="C14" s="135" t="s">
        <v>4</v>
      </c>
      <c r="D14" s="136">
        <v>0</v>
      </c>
      <c r="E14" s="137" t="s">
        <v>5</v>
      </c>
      <c r="F14" s="67">
        <v>0</v>
      </c>
      <c r="G14" s="138">
        <f t="shared" si="0"/>
        <v>0</v>
      </c>
      <c r="H14" s="286"/>
    </row>
    <row r="15" spans="1:8" s="102" customFormat="1" ht="12.75" hidden="1" customHeight="1" x14ac:dyDescent="0.2">
      <c r="A15" s="133"/>
      <c r="B15" s="134" t="s">
        <v>144</v>
      </c>
      <c r="C15" s="135" t="s">
        <v>4</v>
      </c>
      <c r="D15" s="136">
        <v>0</v>
      </c>
      <c r="E15" s="137" t="s">
        <v>5</v>
      </c>
      <c r="F15" s="67">
        <v>0</v>
      </c>
      <c r="G15" s="138">
        <f t="shared" si="0"/>
        <v>0</v>
      </c>
      <c r="H15" s="286"/>
    </row>
    <row r="16" spans="1:8" s="102" customFormat="1" ht="12.75" hidden="1" customHeight="1" x14ac:dyDescent="0.2">
      <c r="A16" s="133"/>
      <c r="B16" s="134" t="s">
        <v>144</v>
      </c>
      <c r="C16" s="135" t="s">
        <v>4</v>
      </c>
      <c r="D16" s="136">
        <v>0</v>
      </c>
      <c r="E16" s="137" t="s">
        <v>5</v>
      </c>
      <c r="F16" s="67">
        <v>0</v>
      </c>
      <c r="G16" s="138">
        <f t="shared" si="0"/>
        <v>0</v>
      </c>
      <c r="H16" s="286"/>
    </row>
    <row r="17" spans="1:8" s="102" customFormat="1" ht="12.75" hidden="1" customHeight="1" x14ac:dyDescent="0.2">
      <c r="A17" s="133"/>
      <c r="B17" s="134" t="s">
        <v>144</v>
      </c>
      <c r="C17" s="135" t="s">
        <v>4</v>
      </c>
      <c r="D17" s="136">
        <v>0</v>
      </c>
      <c r="E17" s="137" t="s">
        <v>5</v>
      </c>
      <c r="F17" s="67">
        <v>0</v>
      </c>
      <c r="G17" s="138">
        <f t="shared" si="0"/>
        <v>0</v>
      </c>
      <c r="H17" s="286"/>
    </row>
    <row r="18" spans="1:8" s="102" customFormat="1" ht="12.75" hidden="1" customHeight="1" thickBot="1" x14ac:dyDescent="0.25">
      <c r="A18" s="139"/>
      <c r="B18" s="140" t="s">
        <v>144</v>
      </c>
      <c r="C18" s="141" t="s">
        <v>4</v>
      </c>
      <c r="D18" s="142">
        <v>0</v>
      </c>
      <c r="E18" s="143" t="s">
        <v>5</v>
      </c>
      <c r="F18" s="68">
        <v>0</v>
      </c>
      <c r="G18" s="144">
        <f t="shared" si="0"/>
        <v>0</v>
      </c>
      <c r="H18" s="287"/>
    </row>
    <row r="19" spans="1:8" ht="20.100000000000001" hidden="1" customHeight="1" thickTop="1" thickBot="1" x14ac:dyDescent="0.25">
      <c r="A19" s="282" t="s">
        <v>83</v>
      </c>
      <c r="B19" s="283"/>
      <c r="C19" s="284"/>
      <c r="D19" s="145">
        <v>1</v>
      </c>
      <c r="E19" s="146" t="s">
        <v>132</v>
      </c>
      <c r="F19" s="69">
        <f>G19/D19</f>
        <v>0</v>
      </c>
      <c r="G19" s="147">
        <f>SUM(G11:G18)</f>
        <v>0</v>
      </c>
      <c r="H19" s="148"/>
    </row>
    <row r="20" spans="1:8" ht="30" hidden="1" customHeight="1" thickBot="1" x14ac:dyDescent="0.25">
      <c r="A20" s="149" t="s">
        <v>17</v>
      </c>
      <c r="B20" s="149"/>
      <c r="C20" s="150"/>
      <c r="D20" s="151"/>
      <c r="E20" s="151"/>
      <c r="F20" s="14"/>
      <c r="G20" s="152"/>
    </row>
    <row r="21" spans="1:8" ht="30" hidden="1" customHeight="1" thickBot="1" x14ac:dyDescent="0.25">
      <c r="A21" s="288" t="s">
        <v>19</v>
      </c>
      <c r="B21" s="289"/>
      <c r="C21" s="116" t="s">
        <v>4</v>
      </c>
      <c r="D21" s="117" t="s">
        <v>11</v>
      </c>
      <c r="E21" s="118" t="s">
        <v>5</v>
      </c>
      <c r="F21" s="64" t="s">
        <v>6</v>
      </c>
      <c r="G21" s="119" t="s">
        <v>18</v>
      </c>
      <c r="H21" s="118" t="s">
        <v>22</v>
      </c>
    </row>
    <row r="22" spans="1:8" ht="14.25" hidden="1" thickTop="1" thickBot="1" x14ac:dyDescent="0.25">
      <c r="A22" s="121" t="s">
        <v>71</v>
      </c>
      <c r="B22" s="122"/>
      <c r="C22" s="123" t="s">
        <v>72</v>
      </c>
      <c r="D22" s="124"/>
      <c r="E22" s="125"/>
      <c r="F22" s="65"/>
      <c r="G22" s="126"/>
      <c r="H22" s="285"/>
    </row>
    <row r="23" spans="1:8" s="102" customFormat="1" ht="12.75" hidden="1" customHeight="1" x14ac:dyDescent="0.2">
      <c r="A23" s="127"/>
      <c r="B23" s="128" t="s">
        <v>144</v>
      </c>
      <c r="C23" s="129" t="s">
        <v>4</v>
      </c>
      <c r="D23" s="130">
        <v>0</v>
      </c>
      <c r="E23" s="131" t="s">
        <v>5</v>
      </c>
      <c r="F23" s="66">
        <v>0</v>
      </c>
      <c r="G23" s="132">
        <f t="shared" ref="G23:G30" si="1">F23*D23</f>
        <v>0</v>
      </c>
      <c r="H23" s="286"/>
    </row>
    <row r="24" spans="1:8" s="102" customFormat="1" ht="12.75" hidden="1" customHeight="1" x14ac:dyDescent="0.2">
      <c r="A24" s="133"/>
      <c r="B24" s="134" t="s">
        <v>144</v>
      </c>
      <c r="C24" s="135" t="s">
        <v>4</v>
      </c>
      <c r="D24" s="136">
        <v>0</v>
      </c>
      <c r="E24" s="137" t="s">
        <v>5</v>
      </c>
      <c r="F24" s="67">
        <v>0</v>
      </c>
      <c r="G24" s="138">
        <f t="shared" si="1"/>
        <v>0</v>
      </c>
      <c r="H24" s="286"/>
    </row>
    <row r="25" spans="1:8" s="102" customFormat="1" ht="12.75" hidden="1" customHeight="1" x14ac:dyDescent="0.2">
      <c r="A25" s="133"/>
      <c r="B25" s="134" t="s">
        <v>144</v>
      </c>
      <c r="C25" s="135" t="s">
        <v>4</v>
      </c>
      <c r="D25" s="136">
        <v>0</v>
      </c>
      <c r="E25" s="137" t="s">
        <v>5</v>
      </c>
      <c r="F25" s="67">
        <v>0</v>
      </c>
      <c r="G25" s="138">
        <f t="shared" si="1"/>
        <v>0</v>
      </c>
      <c r="H25" s="286"/>
    </row>
    <row r="26" spans="1:8" s="102" customFormat="1" ht="12.75" hidden="1" customHeight="1" x14ac:dyDescent="0.2">
      <c r="A26" s="133"/>
      <c r="B26" s="134" t="s">
        <v>144</v>
      </c>
      <c r="C26" s="135" t="s">
        <v>4</v>
      </c>
      <c r="D26" s="136">
        <v>0</v>
      </c>
      <c r="E26" s="137" t="s">
        <v>5</v>
      </c>
      <c r="F26" s="67">
        <v>0</v>
      </c>
      <c r="G26" s="138">
        <f t="shared" si="1"/>
        <v>0</v>
      </c>
      <c r="H26" s="286"/>
    </row>
    <row r="27" spans="1:8" s="102" customFormat="1" ht="12.75" hidden="1" customHeight="1" x14ac:dyDescent="0.2">
      <c r="A27" s="133"/>
      <c r="B27" s="134" t="s">
        <v>144</v>
      </c>
      <c r="C27" s="135" t="s">
        <v>4</v>
      </c>
      <c r="D27" s="136">
        <v>0</v>
      </c>
      <c r="E27" s="137" t="s">
        <v>5</v>
      </c>
      <c r="F27" s="67">
        <v>0</v>
      </c>
      <c r="G27" s="138">
        <f t="shared" si="1"/>
        <v>0</v>
      </c>
      <c r="H27" s="286"/>
    </row>
    <row r="28" spans="1:8" s="102" customFormat="1" ht="12.75" hidden="1" customHeight="1" x14ac:dyDescent="0.2">
      <c r="A28" s="133"/>
      <c r="B28" s="134" t="s">
        <v>144</v>
      </c>
      <c r="C28" s="135" t="s">
        <v>4</v>
      </c>
      <c r="D28" s="136">
        <v>0</v>
      </c>
      <c r="E28" s="137" t="s">
        <v>5</v>
      </c>
      <c r="F28" s="67">
        <v>0</v>
      </c>
      <c r="G28" s="138">
        <f t="shared" si="1"/>
        <v>0</v>
      </c>
      <c r="H28" s="286"/>
    </row>
    <row r="29" spans="1:8" s="102" customFormat="1" ht="12.75" hidden="1" customHeight="1" x14ac:dyDescent="0.2">
      <c r="A29" s="133"/>
      <c r="B29" s="134" t="s">
        <v>144</v>
      </c>
      <c r="C29" s="135" t="s">
        <v>4</v>
      </c>
      <c r="D29" s="136">
        <v>0</v>
      </c>
      <c r="E29" s="137" t="s">
        <v>5</v>
      </c>
      <c r="F29" s="67">
        <v>0</v>
      </c>
      <c r="G29" s="138">
        <f t="shared" si="1"/>
        <v>0</v>
      </c>
      <c r="H29" s="286"/>
    </row>
    <row r="30" spans="1:8" s="102" customFormat="1" ht="12.75" hidden="1" customHeight="1" thickBot="1" x14ac:dyDescent="0.25">
      <c r="A30" s="139"/>
      <c r="B30" s="140" t="s">
        <v>144</v>
      </c>
      <c r="C30" s="141" t="s">
        <v>4</v>
      </c>
      <c r="D30" s="142">
        <v>0</v>
      </c>
      <c r="E30" s="143" t="s">
        <v>5</v>
      </c>
      <c r="F30" s="68">
        <v>0</v>
      </c>
      <c r="G30" s="144">
        <f t="shared" si="1"/>
        <v>0</v>
      </c>
      <c r="H30" s="287"/>
    </row>
    <row r="31" spans="1:8" ht="20.100000000000001" hidden="1" customHeight="1" thickTop="1" thickBot="1" x14ac:dyDescent="0.25">
      <c r="A31" s="282" t="s">
        <v>82</v>
      </c>
      <c r="B31" s="283"/>
      <c r="C31" s="284"/>
      <c r="D31" s="145">
        <v>1</v>
      </c>
      <c r="E31" s="146" t="s">
        <v>132</v>
      </c>
      <c r="F31" s="69">
        <f>G31/D31</f>
        <v>0</v>
      </c>
      <c r="G31" s="147">
        <f>SUM(G23:G30)</f>
        <v>0</v>
      </c>
      <c r="H31" s="153"/>
    </row>
    <row r="32" spans="1:8" ht="9.9499999999999993" hidden="1" customHeight="1" thickBot="1" x14ac:dyDescent="0.25">
      <c r="F32" s="33"/>
    </row>
    <row r="33" spans="1:8" ht="30" hidden="1" customHeight="1" thickBot="1" x14ac:dyDescent="0.25">
      <c r="A33" s="288" t="s">
        <v>19</v>
      </c>
      <c r="B33" s="289"/>
      <c r="C33" s="116" t="s">
        <v>4</v>
      </c>
      <c r="D33" s="117" t="s">
        <v>11</v>
      </c>
      <c r="E33" s="118" t="s">
        <v>5</v>
      </c>
      <c r="F33" s="64" t="s">
        <v>6</v>
      </c>
      <c r="G33" s="119" t="s">
        <v>18</v>
      </c>
      <c r="H33" s="118" t="s">
        <v>22</v>
      </c>
    </row>
    <row r="34" spans="1:8" ht="14.25" hidden="1" thickTop="1" thickBot="1" x14ac:dyDescent="0.25">
      <c r="A34" s="121" t="s">
        <v>73</v>
      </c>
      <c r="B34" s="122"/>
      <c r="C34" s="123" t="s">
        <v>74</v>
      </c>
      <c r="D34" s="124"/>
      <c r="E34" s="125"/>
      <c r="F34" s="65"/>
      <c r="G34" s="126"/>
      <c r="H34" s="285"/>
    </row>
    <row r="35" spans="1:8" s="102" customFormat="1" ht="12.75" hidden="1" customHeight="1" x14ac:dyDescent="0.2">
      <c r="A35" s="127"/>
      <c r="B35" s="128" t="s">
        <v>144</v>
      </c>
      <c r="C35" s="129" t="s">
        <v>4</v>
      </c>
      <c r="D35" s="130">
        <v>0</v>
      </c>
      <c r="E35" s="131" t="s">
        <v>5</v>
      </c>
      <c r="F35" s="66">
        <v>0</v>
      </c>
      <c r="G35" s="132">
        <f t="shared" ref="G35:G42" si="2">F35*D35</f>
        <v>0</v>
      </c>
      <c r="H35" s="286"/>
    </row>
    <row r="36" spans="1:8" s="102" customFormat="1" ht="12.75" hidden="1" customHeight="1" x14ac:dyDescent="0.2">
      <c r="A36" s="133"/>
      <c r="B36" s="134" t="s">
        <v>144</v>
      </c>
      <c r="C36" s="135" t="s">
        <v>4</v>
      </c>
      <c r="D36" s="136">
        <v>0</v>
      </c>
      <c r="E36" s="137" t="s">
        <v>5</v>
      </c>
      <c r="F36" s="67">
        <v>0</v>
      </c>
      <c r="G36" s="138">
        <f t="shared" si="2"/>
        <v>0</v>
      </c>
      <c r="H36" s="286"/>
    </row>
    <row r="37" spans="1:8" s="102" customFormat="1" ht="12.75" hidden="1" customHeight="1" x14ac:dyDescent="0.2">
      <c r="A37" s="133"/>
      <c r="B37" s="134" t="s">
        <v>144</v>
      </c>
      <c r="C37" s="135" t="s">
        <v>4</v>
      </c>
      <c r="D37" s="136">
        <v>0</v>
      </c>
      <c r="E37" s="137" t="s">
        <v>5</v>
      </c>
      <c r="F37" s="67">
        <v>0</v>
      </c>
      <c r="G37" s="138">
        <f t="shared" si="2"/>
        <v>0</v>
      </c>
      <c r="H37" s="286"/>
    </row>
    <row r="38" spans="1:8" s="102" customFormat="1" ht="12.75" hidden="1" customHeight="1" x14ac:dyDescent="0.2">
      <c r="A38" s="133"/>
      <c r="B38" s="134" t="s">
        <v>144</v>
      </c>
      <c r="C38" s="135" t="s">
        <v>4</v>
      </c>
      <c r="D38" s="136">
        <v>0</v>
      </c>
      <c r="E38" s="137" t="s">
        <v>5</v>
      </c>
      <c r="F38" s="67">
        <v>0</v>
      </c>
      <c r="G38" s="138">
        <f t="shared" si="2"/>
        <v>0</v>
      </c>
      <c r="H38" s="286"/>
    </row>
    <row r="39" spans="1:8" s="102" customFormat="1" ht="12.75" hidden="1" customHeight="1" x14ac:dyDescent="0.2">
      <c r="A39" s="133"/>
      <c r="B39" s="134" t="s">
        <v>144</v>
      </c>
      <c r="C39" s="135" t="s">
        <v>4</v>
      </c>
      <c r="D39" s="136">
        <v>0</v>
      </c>
      <c r="E39" s="137" t="s">
        <v>5</v>
      </c>
      <c r="F39" s="67">
        <v>0</v>
      </c>
      <c r="G39" s="138">
        <f t="shared" si="2"/>
        <v>0</v>
      </c>
      <c r="H39" s="286"/>
    </row>
    <row r="40" spans="1:8" s="102" customFormat="1" ht="12.75" hidden="1" customHeight="1" x14ac:dyDescent="0.2">
      <c r="A40" s="133"/>
      <c r="B40" s="134" t="s">
        <v>144</v>
      </c>
      <c r="C40" s="135" t="s">
        <v>4</v>
      </c>
      <c r="D40" s="136">
        <v>0</v>
      </c>
      <c r="E40" s="137" t="s">
        <v>5</v>
      </c>
      <c r="F40" s="67">
        <v>0</v>
      </c>
      <c r="G40" s="138">
        <f t="shared" si="2"/>
        <v>0</v>
      </c>
      <c r="H40" s="286"/>
    </row>
    <row r="41" spans="1:8" s="102" customFormat="1" ht="12.75" hidden="1" customHeight="1" x14ac:dyDescent="0.2">
      <c r="A41" s="133"/>
      <c r="B41" s="134" t="s">
        <v>144</v>
      </c>
      <c r="C41" s="135" t="s">
        <v>4</v>
      </c>
      <c r="D41" s="136">
        <v>0</v>
      </c>
      <c r="E41" s="137" t="s">
        <v>5</v>
      </c>
      <c r="F41" s="67">
        <v>0</v>
      </c>
      <c r="G41" s="138">
        <f t="shared" si="2"/>
        <v>0</v>
      </c>
      <c r="H41" s="286"/>
    </row>
    <row r="42" spans="1:8" s="102" customFormat="1" ht="12.75" hidden="1" customHeight="1" thickBot="1" x14ac:dyDescent="0.25">
      <c r="A42" s="139"/>
      <c r="B42" s="140" t="s">
        <v>144</v>
      </c>
      <c r="C42" s="141" t="s">
        <v>4</v>
      </c>
      <c r="D42" s="142">
        <v>0</v>
      </c>
      <c r="E42" s="143" t="s">
        <v>5</v>
      </c>
      <c r="F42" s="68">
        <v>0</v>
      </c>
      <c r="G42" s="144">
        <f t="shared" si="2"/>
        <v>0</v>
      </c>
      <c r="H42" s="287"/>
    </row>
    <row r="43" spans="1:8" ht="20.100000000000001" hidden="1" customHeight="1" thickTop="1" thickBot="1" x14ac:dyDescent="0.25">
      <c r="A43" s="282" t="s">
        <v>81</v>
      </c>
      <c r="B43" s="283"/>
      <c r="C43" s="284"/>
      <c r="D43" s="154">
        <v>1</v>
      </c>
      <c r="E43" s="155" t="s">
        <v>137</v>
      </c>
      <c r="F43" s="73">
        <f>G43/D43</f>
        <v>0</v>
      </c>
      <c r="G43" s="147">
        <f>SUM(G35:G42)</f>
        <v>0</v>
      </c>
      <c r="H43" s="153"/>
    </row>
    <row r="44" spans="1:8" ht="30" hidden="1" customHeight="1" thickBot="1" x14ac:dyDescent="0.25">
      <c r="F44" s="33"/>
    </row>
    <row r="45" spans="1:8" ht="30" hidden="1" customHeight="1" thickBot="1" x14ac:dyDescent="0.25">
      <c r="A45" s="288" t="s">
        <v>19</v>
      </c>
      <c r="B45" s="289"/>
      <c r="C45" s="116" t="s">
        <v>4</v>
      </c>
      <c r="D45" s="117" t="s">
        <v>11</v>
      </c>
      <c r="E45" s="118" t="s">
        <v>5</v>
      </c>
      <c r="F45" s="64" t="s">
        <v>6</v>
      </c>
      <c r="G45" s="119" t="s">
        <v>18</v>
      </c>
      <c r="H45" s="118" t="s">
        <v>22</v>
      </c>
    </row>
    <row r="46" spans="1:8" ht="14.25" hidden="1" thickTop="1" thickBot="1" x14ac:dyDescent="0.25">
      <c r="A46" s="121" t="s">
        <v>75</v>
      </c>
      <c r="B46" s="122"/>
      <c r="C46" s="123" t="s">
        <v>76</v>
      </c>
      <c r="D46" s="124"/>
      <c r="E46" s="125"/>
      <c r="F46" s="65"/>
      <c r="G46" s="126"/>
      <c r="H46" s="285"/>
    </row>
    <row r="47" spans="1:8" s="102" customFormat="1" ht="12.75" hidden="1" customHeight="1" x14ac:dyDescent="0.2">
      <c r="A47" s="127"/>
      <c r="B47" s="128" t="s">
        <v>144</v>
      </c>
      <c r="C47" s="129" t="s">
        <v>4</v>
      </c>
      <c r="D47" s="130">
        <v>0</v>
      </c>
      <c r="E47" s="131" t="s">
        <v>5</v>
      </c>
      <c r="F47" s="66">
        <v>0</v>
      </c>
      <c r="G47" s="132">
        <f t="shared" ref="G47:G54" si="3">F47*D47</f>
        <v>0</v>
      </c>
      <c r="H47" s="286"/>
    </row>
    <row r="48" spans="1:8" s="102" customFormat="1" ht="12.75" hidden="1" customHeight="1" x14ac:dyDescent="0.2">
      <c r="A48" s="133"/>
      <c r="B48" s="134" t="s">
        <v>144</v>
      </c>
      <c r="C48" s="135" t="s">
        <v>4</v>
      </c>
      <c r="D48" s="136">
        <v>0</v>
      </c>
      <c r="E48" s="137" t="s">
        <v>5</v>
      </c>
      <c r="F48" s="67">
        <v>0</v>
      </c>
      <c r="G48" s="138">
        <f t="shared" si="3"/>
        <v>0</v>
      </c>
      <c r="H48" s="286"/>
    </row>
    <row r="49" spans="1:8" s="102" customFormat="1" ht="12.75" hidden="1" customHeight="1" x14ac:dyDescent="0.2">
      <c r="A49" s="133"/>
      <c r="B49" s="134" t="s">
        <v>144</v>
      </c>
      <c r="C49" s="135" t="s">
        <v>4</v>
      </c>
      <c r="D49" s="136">
        <v>0</v>
      </c>
      <c r="E49" s="137" t="s">
        <v>5</v>
      </c>
      <c r="F49" s="67">
        <v>0</v>
      </c>
      <c r="G49" s="138">
        <f t="shared" si="3"/>
        <v>0</v>
      </c>
      <c r="H49" s="286"/>
    </row>
    <row r="50" spans="1:8" s="102" customFormat="1" ht="12.75" hidden="1" customHeight="1" x14ac:dyDescent="0.2">
      <c r="A50" s="133"/>
      <c r="B50" s="134" t="s">
        <v>144</v>
      </c>
      <c r="C50" s="135" t="s">
        <v>4</v>
      </c>
      <c r="D50" s="136">
        <v>0</v>
      </c>
      <c r="E50" s="137" t="s">
        <v>5</v>
      </c>
      <c r="F50" s="67">
        <v>0</v>
      </c>
      <c r="G50" s="138">
        <f t="shared" si="3"/>
        <v>0</v>
      </c>
      <c r="H50" s="286"/>
    </row>
    <row r="51" spans="1:8" s="102" customFormat="1" ht="12.75" hidden="1" customHeight="1" x14ac:dyDescent="0.2">
      <c r="A51" s="133"/>
      <c r="B51" s="134" t="s">
        <v>144</v>
      </c>
      <c r="C51" s="135" t="s">
        <v>4</v>
      </c>
      <c r="D51" s="136">
        <v>0</v>
      </c>
      <c r="E51" s="137" t="s">
        <v>5</v>
      </c>
      <c r="F51" s="67">
        <v>0</v>
      </c>
      <c r="G51" s="138">
        <f t="shared" si="3"/>
        <v>0</v>
      </c>
      <c r="H51" s="286"/>
    </row>
    <row r="52" spans="1:8" s="102" customFormat="1" ht="12.75" hidden="1" customHeight="1" x14ac:dyDescent="0.2">
      <c r="A52" s="133"/>
      <c r="B52" s="134" t="s">
        <v>144</v>
      </c>
      <c r="C52" s="135" t="s">
        <v>4</v>
      </c>
      <c r="D52" s="136">
        <v>0</v>
      </c>
      <c r="E52" s="137" t="s">
        <v>5</v>
      </c>
      <c r="F52" s="156">
        <v>0.02</v>
      </c>
      <c r="G52" s="138">
        <f t="shared" si="3"/>
        <v>0</v>
      </c>
      <c r="H52" s="286"/>
    </row>
    <row r="53" spans="1:8" s="102" customFormat="1" ht="12.75" hidden="1" customHeight="1" x14ac:dyDescent="0.2">
      <c r="A53" s="133"/>
      <c r="B53" s="134" t="s">
        <v>144</v>
      </c>
      <c r="C53" s="135" t="s">
        <v>4</v>
      </c>
      <c r="D53" s="136">
        <v>0</v>
      </c>
      <c r="E53" s="137" t="s">
        <v>5</v>
      </c>
      <c r="F53" s="67">
        <v>0</v>
      </c>
      <c r="G53" s="138">
        <f t="shared" si="3"/>
        <v>0</v>
      </c>
      <c r="H53" s="286"/>
    </row>
    <row r="54" spans="1:8" s="102" customFormat="1" ht="12.75" hidden="1" customHeight="1" thickBot="1" x14ac:dyDescent="0.25">
      <c r="A54" s="139"/>
      <c r="B54" s="140" t="s">
        <v>144</v>
      </c>
      <c r="C54" s="141" t="s">
        <v>4</v>
      </c>
      <c r="D54" s="142">
        <v>0</v>
      </c>
      <c r="E54" s="143" t="s">
        <v>5</v>
      </c>
      <c r="F54" s="68">
        <v>0</v>
      </c>
      <c r="G54" s="144">
        <f t="shared" si="3"/>
        <v>0</v>
      </c>
      <c r="H54" s="287"/>
    </row>
    <row r="55" spans="1:8" ht="20.100000000000001" hidden="1" customHeight="1" thickTop="1" thickBot="1" x14ac:dyDescent="0.25">
      <c r="A55" s="282" t="s">
        <v>80</v>
      </c>
      <c r="B55" s="283"/>
      <c r="C55" s="284"/>
      <c r="D55" s="145">
        <v>1</v>
      </c>
      <c r="E55" s="146" t="s">
        <v>132</v>
      </c>
      <c r="F55" s="69">
        <v>44</v>
      </c>
      <c r="G55" s="147">
        <f>SUM(G47:G54)</f>
        <v>0</v>
      </c>
      <c r="H55" s="153"/>
    </row>
    <row r="56" spans="1:8" ht="9.9499999999999993" hidden="1" customHeight="1" thickBot="1" x14ac:dyDescent="0.25">
      <c r="F56" s="33"/>
    </row>
    <row r="57" spans="1:8" ht="30" hidden="1" customHeight="1" thickBot="1" x14ac:dyDescent="0.25">
      <c r="A57" s="288" t="s">
        <v>19</v>
      </c>
      <c r="B57" s="289"/>
      <c r="C57" s="116" t="s">
        <v>4</v>
      </c>
      <c r="D57" s="117" t="s">
        <v>11</v>
      </c>
      <c r="E57" s="118" t="s">
        <v>5</v>
      </c>
      <c r="F57" s="64" t="s">
        <v>6</v>
      </c>
      <c r="G57" s="119" t="s">
        <v>18</v>
      </c>
      <c r="H57" s="118" t="s">
        <v>22</v>
      </c>
    </row>
    <row r="58" spans="1:8" ht="14.25" hidden="1" thickTop="1" thickBot="1" x14ac:dyDescent="0.25">
      <c r="A58" s="121" t="s">
        <v>77</v>
      </c>
      <c r="B58" s="122"/>
      <c r="C58" s="123" t="s">
        <v>78</v>
      </c>
      <c r="D58" s="124"/>
      <c r="E58" s="125"/>
      <c r="F58" s="65"/>
      <c r="G58" s="126"/>
      <c r="H58" s="285"/>
    </row>
    <row r="59" spans="1:8" s="102" customFormat="1" ht="12.75" hidden="1" customHeight="1" x14ac:dyDescent="0.2">
      <c r="A59" s="127"/>
      <c r="B59" s="128" t="s">
        <v>144</v>
      </c>
      <c r="C59" s="129" t="s">
        <v>4</v>
      </c>
      <c r="D59" s="130">
        <v>0</v>
      </c>
      <c r="E59" s="131" t="s">
        <v>5</v>
      </c>
      <c r="F59" s="66">
        <v>0</v>
      </c>
      <c r="G59" s="132">
        <f t="shared" ref="G59:G66" si="4">F59*D59</f>
        <v>0</v>
      </c>
      <c r="H59" s="286"/>
    </row>
    <row r="60" spans="1:8" s="102" customFormat="1" ht="12.75" hidden="1" customHeight="1" x14ac:dyDescent="0.2">
      <c r="A60" s="133"/>
      <c r="B60" s="134" t="s">
        <v>144</v>
      </c>
      <c r="C60" s="135" t="s">
        <v>4</v>
      </c>
      <c r="D60" s="136">
        <v>0</v>
      </c>
      <c r="E60" s="137" t="s">
        <v>5</v>
      </c>
      <c r="F60" s="67">
        <v>0</v>
      </c>
      <c r="G60" s="138">
        <f t="shared" si="4"/>
        <v>0</v>
      </c>
      <c r="H60" s="286"/>
    </row>
    <row r="61" spans="1:8" s="102" customFormat="1" ht="12.75" hidden="1" customHeight="1" x14ac:dyDescent="0.2">
      <c r="A61" s="133"/>
      <c r="B61" s="134" t="s">
        <v>144</v>
      </c>
      <c r="C61" s="135" t="s">
        <v>4</v>
      </c>
      <c r="D61" s="136">
        <v>0</v>
      </c>
      <c r="E61" s="137" t="s">
        <v>5</v>
      </c>
      <c r="F61" s="67">
        <v>0</v>
      </c>
      <c r="G61" s="138">
        <f t="shared" si="4"/>
        <v>0</v>
      </c>
      <c r="H61" s="286"/>
    </row>
    <row r="62" spans="1:8" s="102" customFormat="1" ht="12.75" hidden="1" customHeight="1" x14ac:dyDescent="0.2">
      <c r="A62" s="133"/>
      <c r="B62" s="134" t="s">
        <v>144</v>
      </c>
      <c r="C62" s="135" t="s">
        <v>4</v>
      </c>
      <c r="D62" s="136">
        <v>0</v>
      </c>
      <c r="E62" s="137" t="s">
        <v>5</v>
      </c>
      <c r="F62" s="67">
        <v>0</v>
      </c>
      <c r="G62" s="138">
        <f t="shared" si="4"/>
        <v>0</v>
      </c>
      <c r="H62" s="286"/>
    </row>
    <row r="63" spans="1:8" s="102" customFormat="1" ht="12.75" hidden="1" customHeight="1" x14ac:dyDescent="0.2">
      <c r="A63" s="133"/>
      <c r="B63" s="134" t="s">
        <v>144</v>
      </c>
      <c r="C63" s="135" t="s">
        <v>4</v>
      </c>
      <c r="D63" s="136">
        <v>0</v>
      </c>
      <c r="E63" s="137" t="s">
        <v>5</v>
      </c>
      <c r="F63" s="67">
        <v>0</v>
      </c>
      <c r="G63" s="138">
        <f t="shared" si="4"/>
        <v>0</v>
      </c>
      <c r="H63" s="286"/>
    </row>
    <row r="64" spans="1:8" s="102" customFormat="1" ht="12.75" hidden="1" customHeight="1" x14ac:dyDescent="0.2">
      <c r="A64" s="133"/>
      <c r="B64" s="134" t="s">
        <v>144</v>
      </c>
      <c r="C64" s="135" t="s">
        <v>4</v>
      </c>
      <c r="D64" s="136">
        <v>0</v>
      </c>
      <c r="E64" s="137" t="s">
        <v>5</v>
      </c>
      <c r="F64" s="67">
        <v>0</v>
      </c>
      <c r="G64" s="138">
        <f t="shared" si="4"/>
        <v>0</v>
      </c>
      <c r="H64" s="286"/>
    </row>
    <row r="65" spans="1:8" s="102" customFormat="1" ht="12.75" hidden="1" customHeight="1" x14ac:dyDescent="0.2">
      <c r="A65" s="133"/>
      <c r="B65" s="134" t="s">
        <v>144</v>
      </c>
      <c r="C65" s="135" t="s">
        <v>4</v>
      </c>
      <c r="D65" s="136">
        <v>0</v>
      </c>
      <c r="E65" s="137" t="s">
        <v>5</v>
      </c>
      <c r="F65" s="67">
        <v>0</v>
      </c>
      <c r="G65" s="138">
        <f t="shared" si="4"/>
        <v>0</v>
      </c>
      <c r="H65" s="286"/>
    </row>
    <row r="66" spans="1:8" s="102" customFormat="1" ht="12.75" hidden="1" customHeight="1" thickBot="1" x14ac:dyDescent="0.25">
      <c r="A66" s="139"/>
      <c r="B66" s="140" t="s">
        <v>144</v>
      </c>
      <c r="C66" s="141" t="s">
        <v>4</v>
      </c>
      <c r="D66" s="142">
        <v>0</v>
      </c>
      <c r="E66" s="143" t="s">
        <v>5</v>
      </c>
      <c r="F66" s="68">
        <v>0</v>
      </c>
      <c r="G66" s="144">
        <f t="shared" si="4"/>
        <v>0</v>
      </c>
      <c r="H66" s="287"/>
    </row>
    <row r="67" spans="1:8" ht="20.100000000000001" hidden="1" customHeight="1" thickTop="1" thickBot="1" x14ac:dyDescent="0.25">
      <c r="A67" s="282" t="s">
        <v>79</v>
      </c>
      <c r="B67" s="283"/>
      <c r="C67" s="284"/>
      <c r="D67" s="145">
        <v>1</v>
      </c>
      <c r="E67" s="146" t="s">
        <v>132</v>
      </c>
      <c r="F67" s="69">
        <f>G67/D67</f>
        <v>0</v>
      </c>
      <c r="G67" s="147">
        <f>SUM(G59:G66)</f>
        <v>0</v>
      </c>
      <c r="H67" s="153"/>
    </row>
    <row r="68" spans="1:8" ht="30" hidden="1" customHeight="1" thickBot="1" x14ac:dyDescent="0.25">
      <c r="A68" s="157"/>
      <c r="B68" s="157"/>
      <c r="C68" s="157"/>
      <c r="D68" s="158"/>
      <c r="E68" s="158"/>
      <c r="F68" s="23"/>
      <c r="G68" s="159"/>
      <c r="H68" s="160"/>
    </row>
    <row r="69" spans="1:8" ht="30" hidden="1" customHeight="1" thickBot="1" x14ac:dyDescent="0.25">
      <c r="A69" s="288" t="s">
        <v>19</v>
      </c>
      <c r="B69" s="289"/>
      <c r="C69" s="116" t="s">
        <v>4</v>
      </c>
      <c r="D69" s="117" t="s">
        <v>11</v>
      </c>
      <c r="E69" s="118" t="s">
        <v>5</v>
      </c>
      <c r="F69" s="64" t="s">
        <v>6</v>
      </c>
      <c r="G69" s="119" t="s">
        <v>18</v>
      </c>
      <c r="H69" s="118" t="s">
        <v>22</v>
      </c>
    </row>
    <row r="70" spans="1:8" ht="14.25" hidden="1" thickTop="1" thickBot="1" x14ac:dyDescent="0.25">
      <c r="A70" s="121" t="s">
        <v>84</v>
      </c>
      <c r="B70" s="122"/>
      <c r="C70" s="123" t="s">
        <v>85</v>
      </c>
      <c r="D70" s="124"/>
      <c r="E70" s="125"/>
      <c r="F70" s="65"/>
      <c r="G70" s="126"/>
      <c r="H70" s="285"/>
    </row>
    <row r="71" spans="1:8" s="102" customFormat="1" ht="12.75" hidden="1" customHeight="1" x14ac:dyDescent="0.2">
      <c r="A71" s="127"/>
      <c r="B71" s="128" t="s">
        <v>144</v>
      </c>
      <c r="C71" s="129" t="s">
        <v>4</v>
      </c>
      <c r="D71" s="130">
        <v>0</v>
      </c>
      <c r="E71" s="131" t="s">
        <v>5</v>
      </c>
      <c r="F71" s="66">
        <v>0</v>
      </c>
      <c r="G71" s="132">
        <f t="shared" ref="G71:G78" si="5">F71*D71</f>
        <v>0</v>
      </c>
      <c r="H71" s="286"/>
    </row>
    <row r="72" spans="1:8" s="102" customFormat="1" ht="12.75" hidden="1" customHeight="1" x14ac:dyDescent="0.2">
      <c r="A72" s="133"/>
      <c r="B72" s="134" t="s">
        <v>144</v>
      </c>
      <c r="C72" s="135" t="s">
        <v>4</v>
      </c>
      <c r="D72" s="136">
        <v>0</v>
      </c>
      <c r="E72" s="137" t="s">
        <v>5</v>
      </c>
      <c r="F72" s="67">
        <v>0</v>
      </c>
      <c r="G72" s="138">
        <f t="shared" si="5"/>
        <v>0</v>
      </c>
      <c r="H72" s="286"/>
    </row>
    <row r="73" spans="1:8" s="102" customFormat="1" ht="12.75" hidden="1" customHeight="1" x14ac:dyDescent="0.2">
      <c r="A73" s="133"/>
      <c r="B73" s="134" t="s">
        <v>144</v>
      </c>
      <c r="C73" s="135" t="s">
        <v>4</v>
      </c>
      <c r="D73" s="136">
        <v>0</v>
      </c>
      <c r="E73" s="137" t="s">
        <v>5</v>
      </c>
      <c r="F73" s="67">
        <v>0</v>
      </c>
      <c r="G73" s="138">
        <f t="shared" si="5"/>
        <v>0</v>
      </c>
      <c r="H73" s="286"/>
    </row>
    <row r="74" spans="1:8" s="102" customFormat="1" ht="12.75" hidden="1" customHeight="1" x14ac:dyDescent="0.2">
      <c r="A74" s="133"/>
      <c r="B74" s="134" t="s">
        <v>144</v>
      </c>
      <c r="C74" s="135" t="s">
        <v>4</v>
      </c>
      <c r="D74" s="136">
        <v>0</v>
      </c>
      <c r="E74" s="137" t="s">
        <v>5</v>
      </c>
      <c r="F74" s="67">
        <v>0</v>
      </c>
      <c r="G74" s="138">
        <f t="shared" si="5"/>
        <v>0</v>
      </c>
      <c r="H74" s="286"/>
    </row>
    <row r="75" spans="1:8" s="102" customFormat="1" ht="12.75" hidden="1" customHeight="1" x14ac:dyDescent="0.2">
      <c r="A75" s="133"/>
      <c r="B75" s="134" t="s">
        <v>144</v>
      </c>
      <c r="C75" s="135" t="s">
        <v>4</v>
      </c>
      <c r="D75" s="136">
        <v>0</v>
      </c>
      <c r="E75" s="137" t="s">
        <v>5</v>
      </c>
      <c r="F75" s="67">
        <v>0</v>
      </c>
      <c r="G75" s="138">
        <f t="shared" si="5"/>
        <v>0</v>
      </c>
      <c r="H75" s="286"/>
    </row>
    <row r="76" spans="1:8" s="102" customFormat="1" ht="12.75" hidden="1" customHeight="1" x14ac:dyDescent="0.2">
      <c r="A76" s="133"/>
      <c r="B76" s="134" t="s">
        <v>144</v>
      </c>
      <c r="C76" s="135" t="s">
        <v>4</v>
      </c>
      <c r="D76" s="136">
        <v>0</v>
      </c>
      <c r="E76" s="137" t="s">
        <v>5</v>
      </c>
      <c r="F76" s="67">
        <v>0</v>
      </c>
      <c r="G76" s="138">
        <f t="shared" si="5"/>
        <v>0</v>
      </c>
      <c r="H76" s="286"/>
    </row>
    <row r="77" spans="1:8" s="102" customFormat="1" ht="12.75" hidden="1" customHeight="1" x14ac:dyDescent="0.2">
      <c r="A77" s="133"/>
      <c r="B77" s="134" t="s">
        <v>144</v>
      </c>
      <c r="C77" s="135" t="s">
        <v>4</v>
      </c>
      <c r="D77" s="136">
        <v>0</v>
      </c>
      <c r="E77" s="137" t="s">
        <v>5</v>
      </c>
      <c r="F77" s="67">
        <v>0</v>
      </c>
      <c r="G77" s="138">
        <f t="shared" si="5"/>
        <v>0</v>
      </c>
      <c r="H77" s="286"/>
    </row>
    <row r="78" spans="1:8" s="102" customFormat="1" ht="12.75" hidden="1" customHeight="1" thickBot="1" x14ac:dyDescent="0.25">
      <c r="A78" s="139"/>
      <c r="B78" s="140" t="s">
        <v>144</v>
      </c>
      <c r="C78" s="141" t="s">
        <v>4</v>
      </c>
      <c r="D78" s="142">
        <v>0</v>
      </c>
      <c r="E78" s="143" t="s">
        <v>5</v>
      </c>
      <c r="F78" s="68">
        <v>0</v>
      </c>
      <c r="G78" s="144">
        <f t="shared" si="5"/>
        <v>0</v>
      </c>
      <c r="H78" s="287"/>
    </row>
    <row r="79" spans="1:8" ht="20.100000000000001" hidden="1" customHeight="1" thickTop="1" thickBot="1" x14ac:dyDescent="0.25">
      <c r="A79" s="282" t="s">
        <v>88</v>
      </c>
      <c r="B79" s="283"/>
      <c r="C79" s="284"/>
      <c r="D79" s="154">
        <v>1</v>
      </c>
      <c r="E79" s="155" t="s">
        <v>132</v>
      </c>
      <c r="F79" s="73">
        <f>G79/D79</f>
        <v>0</v>
      </c>
      <c r="G79" s="147">
        <f>SUM(G71:G78)</f>
        <v>0</v>
      </c>
      <c r="H79" s="153"/>
    </row>
    <row r="80" spans="1:8" ht="9.9499999999999993" hidden="1" customHeight="1" thickBot="1" x14ac:dyDescent="0.25">
      <c r="A80" s="157"/>
      <c r="B80" s="157"/>
      <c r="C80" s="157"/>
      <c r="D80" s="158"/>
      <c r="E80" s="158"/>
      <c r="F80" s="23"/>
      <c r="G80" s="159"/>
      <c r="H80" s="160"/>
    </row>
    <row r="81" spans="1:8" ht="30" hidden="1" customHeight="1" thickBot="1" x14ac:dyDescent="0.25">
      <c r="A81" s="288" t="s">
        <v>19</v>
      </c>
      <c r="B81" s="289"/>
      <c r="C81" s="116" t="s">
        <v>4</v>
      </c>
      <c r="D81" s="117" t="s">
        <v>11</v>
      </c>
      <c r="E81" s="118" t="s">
        <v>5</v>
      </c>
      <c r="F81" s="64" t="s">
        <v>6</v>
      </c>
      <c r="G81" s="119" t="s">
        <v>18</v>
      </c>
      <c r="H81" s="118" t="s">
        <v>22</v>
      </c>
    </row>
    <row r="82" spans="1:8" ht="14.25" hidden="1" thickTop="1" thickBot="1" x14ac:dyDescent="0.25">
      <c r="A82" s="121" t="s">
        <v>86</v>
      </c>
      <c r="B82" s="122"/>
      <c r="C82" s="123" t="s">
        <v>87</v>
      </c>
      <c r="D82" s="124"/>
      <c r="E82" s="125"/>
      <c r="F82" s="65"/>
      <c r="G82" s="126"/>
      <c r="H82" s="285"/>
    </row>
    <row r="83" spans="1:8" ht="12.75" hidden="1" customHeight="1" x14ac:dyDescent="0.2">
      <c r="A83" s="127"/>
      <c r="B83" s="128" t="s">
        <v>144</v>
      </c>
      <c r="C83" s="129" t="s">
        <v>4</v>
      </c>
      <c r="D83" s="130">
        <v>0</v>
      </c>
      <c r="E83" s="131" t="s">
        <v>5</v>
      </c>
      <c r="F83" s="66">
        <v>0</v>
      </c>
      <c r="G83" s="132">
        <f t="shared" ref="G83:G90" si="6">F83*D83</f>
        <v>0</v>
      </c>
      <c r="H83" s="286"/>
    </row>
    <row r="84" spans="1:8" ht="12.75" hidden="1" customHeight="1" x14ac:dyDescent="0.2">
      <c r="A84" s="133"/>
      <c r="B84" s="134" t="s">
        <v>144</v>
      </c>
      <c r="C84" s="135" t="s">
        <v>4</v>
      </c>
      <c r="D84" s="136">
        <v>0</v>
      </c>
      <c r="E84" s="137" t="s">
        <v>5</v>
      </c>
      <c r="F84" s="67">
        <v>0</v>
      </c>
      <c r="G84" s="138">
        <f t="shared" si="6"/>
        <v>0</v>
      </c>
      <c r="H84" s="286"/>
    </row>
    <row r="85" spans="1:8" ht="12.75" hidden="1" customHeight="1" x14ac:dyDescent="0.2">
      <c r="A85" s="133"/>
      <c r="B85" s="134" t="s">
        <v>144</v>
      </c>
      <c r="C85" s="135" t="s">
        <v>4</v>
      </c>
      <c r="D85" s="136">
        <v>0</v>
      </c>
      <c r="E85" s="137" t="s">
        <v>5</v>
      </c>
      <c r="F85" s="67">
        <v>0</v>
      </c>
      <c r="G85" s="138">
        <f t="shared" si="6"/>
        <v>0</v>
      </c>
      <c r="H85" s="286"/>
    </row>
    <row r="86" spans="1:8" ht="12.75" hidden="1" customHeight="1" x14ac:dyDescent="0.2">
      <c r="A86" s="133"/>
      <c r="B86" s="134" t="s">
        <v>144</v>
      </c>
      <c r="C86" s="135" t="s">
        <v>4</v>
      </c>
      <c r="D86" s="136">
        <v>0</v>
      </c>
      <c r="E86" s="137" t="s">
        <v>5</v>
      </c>
      <c r="F86" s="67">
        <v>0</v>
      </c>
      <c r="G86" s="138">
        <f t="shared" si="6"/>
        <v>0</v>
      </c>
      <c r="H86" s="286"/>
    </row>
    <row r="87" spans="1:8" ht="12.75" hidden="1" customHeight="1" x14ac:dyDescent="0.2">
      <c r="A87" s="133"/>
      <c r="B87" s="134" t="s">
        <v>144</v>
      </c>
      <c r="C87" s="135" t="s">
        <v>4</v>
      </c>
      <c r="D87" s="136">
        <v>0</v>
      </c>
      <c r="E87" s="137" t="s">
        <v>5</v>
      </c>
      <c r="F87" s="67">
        <v>0</v>
      </c>
      <c r="G87" s="138">
        <f t="shared" si="6"/>
        <v>0</v>
      </c>
      <c r="H87" s="286"/>
    </row>
    <row r="88" spans="1:8" ht="12.75" hidden="1" customHeight="1" x14ac:dyDescent="0.2">
      <c r="A88" s="133"/>
      <c r="B88" s="134" t="s">
        <v>144</v>
      </c>
      <c r="C88" s="135" t="s">
        <v>4</v>
      </c>
      <c r="D88" s="136">
        <v>0</v>
      </c>
      <c r="E88" s="137" t="s">
        <v>5</v>
      </c>
      <c r="F88" s="67">
        <v>0</v>
      </c>
      <c r="G88" s="138">
        <f t="shared" si="6"/>
        <v>0</v>
      </c>
      <c r="H88" s="286"/>
    </row>
    <row r="89" spans="1:8" ht="12.75" hidden="1" customHeight="1" x14ac:dyDescent="0.2">
      <c r="A89" s="133"/>
      <c r="B89" s="134" t="s">
        <v>144</v>
      </c>
      <c r="C89" s="135" t="s">
        <v>4</v>
      </c>
      <c r="D89" s="136">
        <v>0</v>
      </c>
      <c r="E89" s="137" t="s">
        <v>5</v>
      </c>
      <c r="F89" s="67">
        <v>0</v>
      </c>
      <c r="G89" s="138">
        <f t="shared" si="6"/>
        <v>0</v>
      </c>
      <c r="H89" s="286"/>
    </row>
    <row r="90" spans="1:8" ht="12.75" hidden="1" customHeight="1" thickBot="1" x14ac:dyDescent="0.25">
      <c r="A90" s="139"/>
      <c r="B90" s="140" t="s">
        <v>144</v>
      </c>
      <c r="C90" s="141" t="s">
        <v>4</v>
      </c>
      <c r="D90" s="142">
        <v>0</v>
      </c>
      <c r="E90" s="143" t="s">
        <v>5</v>
      </c>
      <c r="F90" s="68">
        <v>0</v>
      </c>
      <c r="G90" s="144">
        <f t="shared" si="6"/>
        <v>0</v>
      </c>
      <c r="H90" s="287"/>
    </row>
    <row r="91" spans="1:8" ht="20.100000000000001" hidden="1" customHeight="1" thickTop="1" thickBot="1" x14ac:dyDescent="0.25">
      <c r="A91" s="282" t="s">
        <v>89</v>
      </c>
      <c r="B91" s="283"/>
      <c r="C91" s="284"/>
      <c r="D91" s="145">
        <v>1</v>
      </c>
      <c r="E91" s="146" t="s">
        <v>132</v>
      </c>
      <c r="F91" s="69">
        <f>G91/D91</f>
        <v>0</v>
      </c>
      <c r="G91" s="147">
        <f>SUM(G83:G90)</f>
        <v>0</v>
      </c>
      <c r="H91" s="153"/>
    </row>
    <row r="92" spans="1:8" ht="30" hidden="1" customHeight="1" thickBot="1" x14ac:dyDescent="0.25">
      <c r="A92" s="157"/>
      <c r="B92" s="157"/>
      <c r="C92" s="157"/>
      <c r="D92" s="158"/>
      <c r="E92" s="158"/>
      <c r="F92" s="23"/>
      <c r="G92" s="159"/>
      <c r="H92" s="160"/>
    </row>
    <row r="93" spans="1:8" ht="30" hidden="1" customHeight="1" thickBot="1" x14ac:dyDescent="0.25">
      <c r="A93" s="288" t="s">
        <v>19</v>
      </c>
      <c r="B93" s="289"/>
      <c r="C93" s="116" t="s">
        <v>4</v>
      </c>
      <c r="D93" s="117" t="s">
        <v>11</v>
      </c>
      <c r="E93" s="118" t="s">
        <v>5</v>
      </c>
      <c r="F93" s="64" t="s">
        <v>6</v>
      </c>
      <c r="G93" s="119" t="s">
        <v>18</v>
      </c>
      <c r="H93" s="118" t="s">
        <v>22</v>
      </c>
    </row>
    <row r="94" spans="1:8" ht="14.25" hidden="1" thickTop="1" thickBot="1" x14ac:dyDescent="0.25">
      <c r="A94" s="121" t="s">
        <v>90</v>
      </c>
      <c r="B94" s="122"/>
      <c r="C94" s="123" t="s">
        <v>91</v>
      </c>
      <c r="D94" s="124"/>
      <c r="E94" s="125"/>
      <c r="F94" s="65"/>
      <c r="G94" s="126"/>
      <c r="H94" s="285"/>
    </row>
    <row r="95" spans="1:8" ht="12.75" hidden="1" customHeight="1" x14ac:dyDescent="0.2">
      <c r="A95" s="127"/>
      <c r="B95" s="128" t="s">
        <v>144</v>
      </c>
      <c r="C95" s="129" t="s">
        <v>4</v>
      </c>
      <c r="D95" s="130">
        <v>0</v>
      </c>
      <c r="E95" s="131" t="s">
        <v>5</v>
      </c>
      <c r="F95" s="66">
        <v>0</v>
      </c>
      <c r="G95" s="132">
        <f t="shared" ref="G95:G102" si="7">F95*D95</f>
        <v>0</v>
      </c>
      <c r="H95" s="286"/>
    </row>
    <row r="96" spans="1:8" ht="12.75" hidden="1" customHeight="1" x14ac:dyDescent="0.2">
      <c r="A96" s="133"/>
      <c r="B96" s="134" t="s">
        <v>144</v>
      </c>
      <c r="C96" s="135" t="s">
        <v>4</v>
      </c>
      <c r="D96" s="136">
        <v>0</v>
      </c>
      <c r="E96" s="137" t="s">
        <v>5</v>
      </c>
      <c r="F96" s="67">
        <v>0</v>
      </c>
      <c r="G96" s="138">
        <f t="shared" si="7"/>
        <v>0</v>
      </c>
      <c r="H96" s="286"/>
    </row>
    <row r="97" spans="1:8" ht="12.75" hidden="1" customHeight="1" x14ac:dyDescent="0.2">
      <c r="A97" s="133"/>
      <c r="B97" s="134" t="s">
        <v>144</v>
      </c>
      <c r="C97" s="135" t="s">
        <v>4</v>
      </c>
      <c r="D97" s="136">
        <v>0</v>
      </c>
      <c r="E97" s="137" t="s">
        <v>5</v>
      </c>
      <c r="F97" s="67">
        <v>0</v>
      </c>
      <c r="G97" s="138">
        <f t="shared" si="7"/>
        <v>0</v>
      </c>
      <c r="H97" s="286"/>
    </row>
    <row r="98" spans="1:8" ht="12.75" hidden="1" customHeight="1" x14ac:dyDescent="0.2">
      <c r="A98" s="133"/>
      <c r="B98" s="134" t="s">
        <v>144</v>
      </c>
      <c r="C98" s="135" t="s">
        <v>4</v>
      </c>
      <c r="D98" s="136">
        <v>0</v>
      </c>
      <c r="E98" s="137" t="s">
        <v>5</v>
      </c>
      <c r="F98" s="67">
        <v>0</v>
      </c>
      <c r="G98" s="138">
        <f t="shared" si="7"/>
        <v>0</v>
      </c>
      <c r="H98" s="286"/>
    </row>
    <row r="99" spans="1:8" ht="12.75" hidden="1" customHeight="1" x14ac:dyDescent="0.2">
      <c r="A99" s="133"/>
      <c r="B99" s="134" t="s">
        <v>144</v>
      </c>
      <c r="C99" s="135" t="s">
        <v>4</v>
      </c>
      <c r="D99" s="136">
        <v>0</v>
      </c>
      <c r="E99" s="137" t="s">
        <v>5</v>
      </c>
      <c r="F99" s="67">
        <v>0</v>
      </c>
      <c r="G99" s="138">
        <f t="shared" si="7"/>
        <v>0</v>
      </c>
      <c r="H99" s="286"/>
    </row>
    <row r="100" spans="1:8" ht="12.75" hidden="1" customHeight="1" x14ac:dyDescent="0.2">
      <c r="A100" s="133"/>
      <c r="B100" s="134" t="s">
        <v>144</v>
      </c>
      <c r="C100" s="135" t="s">
        <v>4</v>
      </c>
      <c r="D100" s="136">
        <v>0</v>
      </c>
      <c r="E100" s="137" t="s">
        <v>5</v>
      </c>
      <c r="F100" s="67">
        <v>0</v>
      </c>
      <c r="G100" s="138">
        <f t="shared" si="7"/>
        <v>0</v>
      </c>
      <c r="H100" s="286"/>
    </row>
    <row r="101" spans="1:8" ht="12.75" hidden="1" customHeight="1" x14ac:dyDescent="0.2">
      <c r="A101" s="133"/>
      <c r="B101" s="134" t="s">
        <v>144</v>
      </c>
      <c r="C101" s="135" t="s">
        <v>4</v>
      </c>
      <c r="D101" s="136">
        <v>0</v>
      </c>
      <c r="E101" s="137" t="s">
        <v>5</v>
      </c>
      <c r="F101" s="67">
        <v>0</v>
      </c>
      <c r="G101" s="138">
        <f t="shared" si="7"/>
        <v>0</v>
      </c>
      <c r="H101" s="286"/>
    </row>
    <row r="102" spans="1:8" ht="12.75" hidden="1" customHeight="1" thickBot="1" x14ac:dyDescent="0.25">
      <c r="A102" s="139"/>
      <c r="B102" s="140" t="s">
        <v>144</v>
      </c>
      <c r="C102" s="141" t="s">
        <v>4</v>
      </c>
      <c r="D102" s="142">
        <v>0</v>
      </c>
      <c r="E102" s="143" t="s">
        <v>5</v>
      </c>
      <c r="F102" s="68">
        <v>0</v>
      </c>
      <c r="G102" s="144">
        <f t="shared" si="7"/>
        <v>0</v>
      </c>
      <c r="H102" s="287"/>
    </row>
    <row r="103" spans="1:8" ht="20.100000000000001" hidden="1" customHeight="1" thickTop="1" thickBot="1" x14ac:dyDescent="0.25">
      <c r="A103" s="282" t="s">
        <v>92</v>
      </c>
      <c r="B103" s="283"/>
      <c r="C103" s="284"/>
      <c r="D103" s="145">
        <v>1</v>
      </c>
      <c r="E103" s="146" t="s">
        <v>132</v>
      </c>
      <c r="F103" s="69">
        <f>G103/D103</f>
        <v>0</v>
      </c>
      <c r="G103" s="147">
        <f>SUM(G95:G102)</f>
        <v>0</v>
      </c>
      <c r="H103" s="153"/>
    </row>
    <row r="104" spans="1:8" ht="9.9499999999999993" hidden="1" customHeight="1" thickBot="1" x14ac:dyDescent="0.25">
      <c r="A104" s="157"/>
      <c r="B104" s="157"/>
      <c r="C104" s="157"/>
      <c r="D104" s="158"/>
      <c r="E104" s="158"/>
      <c r="F104" s="23"/>
      <c r="G104" s="159"/>
      <c r="H104" s="160"/>
    </row>
    <row r="105" spans="1:8" ht="30" hidden="1" customHeight="1" thickBot="1" x14ac:dyDescent="0.25">
      <c r="A105" s="288" t="s">
        <v>19</v>
      </c>
      <c r="B105" s="289"/>
      <c r="C105" s="116" t="s">
        <v>4</v>
      </c>
      <c r="D105" s="117" t="s">
        <v>11</v>
      </c>
      <c r="E105" s="118" t="s">
        <v>5</v>
      </c>
      <c r="F105" s="64" t="s">
        <v>6</v>
      </c>
      <c r="G105" s="119" t="s">
        <v>18</v>
      </c>
      <c r="H105" s="118" t="s">
        <v>22</v>
      </c>
    </row>
    <row r="106" spans="1:8" ht="14.25" hidden="1" thickTop="1" thickBot="1" x14ac:dyDescent="0.25">
      <c r="A106" s="121" t="s">
        <v>93</v>
      </c>
      <c r="B106" s="122"/>
      <c r="C106" s="123" t="s">
        <v>94</v>
      </c>
      <c r="D106" s="124"/>
      <c r="E106" s="125"/>
      <c r="F106" s="65"/>
      <c r="G106" s="126"/>
      <c r="H106" s="285"/>
    </row>
    <row r="107" spans="1:8" ht="12.75" hidden="1" customHeight="1" x14ac:dyDescent="0.2">
      <c r="A107" s="127"/>
      <c r="B107" s="128" t="s">
        <v>144</v>
      </c>
      <c r="C107" s="129" t="s">
        <v>4</v>
      </c>
      <c r="D107" s="130">
        <v>0</v>
      </c>
      <c r="E107" s="131" t="s">
        <v>5</v>
      </c>
      <c r="F107" s="66">
        <v>0</v>
      </c>
      <c r="G107" s="132">
        <f t="shared" ref="G107:G114" si="8">F107*D107</f>
        <v>0</v>
      </c>
      <c r="H107" s="286"/>
    </row>
    <row r="108" spans="1:8" ht="12.75" hidden="1" customHeight="1" x14ac:dyDescent="0.2">
      <c r="A108" s="133"/>
      <c r="B108" s="134" t="s">
        <v>144</v>
      </c>
      <c r="C108" s="135" t="s">
        <v>4</v>
      </c>
      <c r="D108" s="136">
        <v>0</v>
      </c>
      <c r="E108" s="137" t="s">
        <v>5</v>
      </c>
      <c r="F108" s="67">
        <v>0</v>
      </c>
      <c r="G108" s="138">
        <f t="shared" si="8"/>
        <v>0</v>
      </c>
      <c r="H108" s="286"/>
    </row>
    <row r="109" spans="1:8" ht="12.75" hidden="1" customHeight="1" x14ac:dyDescent="0.2">
      <c r="A109" s="133"/>
      <c r="B109" s="134" t="s">
        <v>144</v>
      </c>
      <c r="C109" s="135" t="s">
        <v>4</v>
      </c>
      <c r="D109" s="136">
        <v>0</v>
      </c>
      <c r="E109" s="137" t="s">
        <v>5</v>
      </c>
      <c r="F109" s="67">
        <v>0</v>
      </c>
      <c r="G109" s="138">
        <f t="shared" si="8"/>
        <v>0</v>
      </c>
      <c r="H109" s="286"/>
    </row>
    <row r="110" spans="1:8" ht="12.75" hidden="1" customHeight="1" x14ac:dyDescent="0.2">
      <c r="A110" s="133"/>
      <c r="B110" s="134" t="s">
        <v>144</v>
      </c>
      <c r="C110" s="135" t="s">
        <v>4</v>
      </c>
      <c r="D110" s="136">
        <v>0</v>
      </c>
      <c r="E110" s="137" t="s">
        <v>5</v>
      </c>
      <c r="F110" s="67">
        <v>0</v>
      </c>
      <c r="G110" s="138">
        <f t="shared" si="8"/>
        <v>0</v>
      </c>
      <c r="H110" s="286"/>
    </row>
    <row r="111" spans="1:8" ht="12.75" hidden="1" customHeight="1" x14ac:dyDescent="0.2">
      <c r="A111" s="133"/>
      <c r="B111" s="134" t="s">
        <v>144</v>
      </c>
      <c r="C111" s="135" t="s">
        <v>4</v>
      </c>
      <c r="D111" s="136">
        <v>0</v>
      </c>
      <c r="E111" s="137" t="s">
        <v>5</v>
      </c>
      <c r="F111" s="67">
        <v>0</v>
      </c>
      <c r="G111" s="138">
        <f t="shared" si="8"/>
        <v>0</v>
      </c>
      <c r="H111" s="286"/>
    </row>
    <row r="112" spans="1:8" ht="12.75" hidden="1" customHeight="1" x14ac:dyDescent="0.2">
      <c r="A112" s="133"/>
      <c r="B112" s="134" t="s">
        <v>144</v>
      </c>
      <c r="C112" s="135" t="s">
        <v>4</v>
      </c>
      <c r="D112" s="136">
        <v>0</v>
      </c>
      <c r="E112" s="137" t="s">
        <v>5</v>
      </c>
      <c r="F112" s="67">
        <v>0</v>
      </c>
      <c r="G112" s="138">
        <f t="shared" si="8"/>
        <v>0</v>
      </c>
      <c r="H112" s="286"/>
    </row>
    <row r="113" spans="1:8" ht="12.75" hidden="1" customHeight="1" x14ac:dyDescent="0.2">
      <c r="A113" s="133"/>
      <c r="B113" s="134" t="s">
        <v>144</v>
      </c>
      <c r="C113" s="135" t="s">
        <v>4</v>
      </c>
      <c r="D113" s="136">
        <v>0</v>
      </c>
      <c r="E113" s="137" t="s">
        <v>5</v>
      </c>
      <c r="F113" s="67">
        <v>0</v>
      </c>
      <c r="G113" s="138">
        <f t="shared" si="8"/>
        <v>0</v>
      </c>
      <c r="H113" s="286"/>
    </row>
    <row r="114" spans="1:8" ht="12.75" hidden="1" customHeight="1" thickBot="1" x14ac:dyDescent="0.25">
      <c r="A114" s="139"/>
      <c r="B114" s="140" t="s">
        <v>144</v>
      </c>
      <c r="C114" s="141" t="s">
        <v>4</v>
      </c>
      <c r="D114" s="142">
        <v>0</v>
      </c>
      <c r="E114" s="143" t="s">
        <v>5</v>
      </c>
      <c r="F114" s="68">
        <v>0</v>
      </c>
      <c r="G114" s="144">
        <f t="shared" si="8"/>
        <v>0</v>
      </c>
      <c r="H114" s="287"/>
    </row>
    <row r="115" spans="1:8" ht="20.100000000000001" hidden="1" customHeight="1" thickTop="1" thickBot="1" x14ac:dyDescent="0.25">
      <c r="A115" s="282" t="s">
        <v>101</v>
      </c>
      <c r="B115" s="283"/>
      <c r="C115" s="284"/>
      <c r="D115" s="145">
        <v>1</v>
      </c>
      <c r="E115" s="146" t="s">
        <v>132</v>
      </c>
      <c r="F115" s="69">
        <f>G115/D115</f>
        <v>0</v>
      </c>
      <c r="G115" s="147">
        <f>SUM(G107:G114)</f>
        <v>0</v>
      </c>
      <c r="H115" s="153"/>
    </row>
    <row r="116" spans="1:8" ht="30" hidden="1" customHeight="1" thickBot="1" x14ac:dyDescent="0.25">
      <c r="A116" s="157"/>
      <c r="B116" s="157"/>
      <c r="C116" s="157"/>
      <c r="D116" s="158"/>
      <c r="E116" s="158"/>
      <c r="F116" s="23"/>
      <c r="G116" s="159"/>
      <c r="H116" s="160"/>
    </row>
    <row r="117" spans="1:8" ht="30" hidden="1" customHeight="1" thickBot="1" x14ac:dyDescent="0.25">
      <c r="A117" s="288" t="s">
        <v>19</v>
      </c>
      <c r="B117" s="289"/>
      <c r="C117" s="116" t="s">
        <v>4</v>
      </c>
      <c r="D117" s="117" t="s">
        <v>11</v>
      </c>
      <c r="E117" s="118" t="s">
        <v>5</v>
      </c>
      <c r="F117" s="64" t="s">
        <v>6</v>
      </c>
      <c r="G117" s="119" t="s">
        <v>18</v>
      </c>
      <c r="H117" s="118" t="s">
        <v>22</v>
      </c>
    </row>
    <row r="118" spans="1:8" ht="14.25" hidden="1" thickTop="1" thickBot="1" x14ac:dyDescent="0.25">
      <c r="A118" s="121" t="s">
        <v>95</v>
      </c>
      <c r="B118" s="122"/>
      <c r="C118" s="123" t="s">
        <v>96</v>
      </c>
      <c r="D118" s="124"/>
      <c r="E118" s="125"/>
      <c r="F118" s="65"/>
      <c r="G118" s="126"/>
      <c r="H118" s="285"/>
    </row>
    <row r="119" spans="1:8" ht="12.75" hidden="1" customHeight="1" x14ac:dyDescent="0.2">
      <c r="A119" s="127"/>
      <c r="B119" s="128" t="s">
        <v>144</v>
      </c>
      <c r="C119" s="129" t="s">
        <v>4</v>
      </c>
      <c r="D119" s="130">
        <v>0</v>
      </c>
      <c r="E119" s="131" t="s">
        <v>5</v>
      </c>
      <c r="F119" s="66">
        <v>0</v>
      </c>
      <c r="G119" s="132">
        <f t="shared" ref="G119:G126" si="9">F119*D119</f>
        <v>0</v>
      </c>
      <c r="H119" s="286"/>
    </row>
    <row r="120" spans="1:8" ht="12.75" hidden="1" customHeight="1" x14ac:dyDescent="0.2">
      <c r="A120" s="133"/>
      <c r="B120" s="134" t="s">
        <v>144</v>
      </c>
      <c r="C120" s="135" t="s">
        <v>4</v>
      </c>
      <c r="D120" s="136">
        <v>0</v>
      </c>
      <c r="E120" s="137" t="s">
        <v>5</v>
      </c>
      <c r="F120" s="67">
        <v>0</v>
      </c>
      <c r="G120" s="138">
        <f t="shared" si="9"/>
        <v>0</v>
      </c>
      <c r="H120" s="286"/>
    </row>
    <row r="121" spans="1:8" ht="12.75" hidden="1" customHeight="1" x14ac:dyDescent="0.2">
      <c r="A121" s="133"/>
      <c r="B121" s="134" t="s">
        <v>144</v>
      </c>
      <c r="C121" s="135" t="s">
        <v>4</v>
      </c>
      <c r="D121" s="136">
        <v>0</v>
      </c>
      <c r="E121" s="137" t="s">
        <v>5</v>
      </c>
      <c r="F121" s="67">
        <v>0</v>
      </c>
      <c r="G121" s="138">
        <f t="shared" si="9"/>
        <v>0</v>
      </c>
      <c r="H121" s="286"/>
    </row>
    <row r="122" spans="1:8" ht="12.75" hidden="1" customHeight="1" x14ac:dyDescent="0.2">
      <c r="A122" s="133"/>
      <c r="B122" s="134" t="s">
        <v>144</v>
      </c>
      <c r="C122" s="135" t="s">
        <v>4</v>
      </c>
      <c r="D122" s="136">
        <v>0</v>
      </c>
      <c r="E122" s="137" t="s">
        <v>5</v>
      </c>
      <c r="F122" s="67">
        <v>0</v>
      </c>
      <c r="G122" s="138">
        <f t="shared" si="9"/>
        <v>0</v>
      </c>
      <c r="H122" s="286"/>
    </row>
    <row r="123" spans="1:8" ht="12.75" hidden="1" customHeight="1" x14ac:dyDescent="0.2">
      <c r="A123" s="133"/>
      <c r="B123" s="134" t="s">
        <v>144</v>
      </c>
      <c r="C123" s="135" t="s">
        <v>4</v>
      </c>
      <c r="D123" s="136">
        <v>0</v>
      </c>
      <c r="E123" s="137" t="s">
        <v>5</v>
      </c>
      <c r="F123" s="67">
        <v>0</v>
      </c>
      <c r="G123" s="138">
        <f t="shared" si="9"/>
        <v>0</v>
      </c>
      <c r="H123" s="286"/>
    </row>
    <row r="124" spans="1:8" ht="12.75" hidden="1" customHeight="1" x14ac:dyDescent="0.2">
      <c r="A124" s="133"/>
      <c r="B124" s="134" t="s">
        <v>144</v>
      </c>
      <c r="C124" s="135" t="s">
        <v>4</v>
      </c>
      <c r="D124" s="136">
        <v>0</v>
      </c>
      <c r="E124" s="137" t="s">
        <v>5</v>
      </c>
      <c r="F124" s="67">
        <v>0</v>
      </c>
      <c r="G124" s="138">
        <f t="shared" si="9"/>
        <v>0</v>
      </c>
      <c r="H124" s="286"/>
    </row>
    <row r="125" spans="1:8" ht="12.75" hidden="1" customHeight="1" x14ac:dyDescent="0.2">
      <c r="A125" s="133"/>
      <c r="B125" s="134" t="s">
        <v>144</v>
      </c>
      <c r="C125" s="135" t="s">
        <v>4</v>
      </c>
      <c r="D125" s="136">
        <v>0</v>
      </c>
      <c r="E125" s="137" t="s">
        <v>5</v>
      </c>
      <c r="F125" s="67">
        <v>0</v>
      </c>
      <c r="G125" s="138">
        <f t="shared" si="9"/>
        <v>0</v>
      </c>
      <c r="H125" s="286"/>
    </row>
    <row r="126" spans="1:8" ht="12.75" hidden="1" customHeight="1" thickBot="1" x14ac:dyDescent="0.25">
      <c r="A126" s="139"/>
      <c r="B126" s="140" t="s">
        <v>144</v>
      </c>
      <c r="C126" s="141" t="s">
        <v>4</v>
      </c>
      <c r="D126" s="142">
        <v>0</v>
      </c>
      <c r="E126" s="143" t="s">
        <v>5</v>
      </c>
      <c r="F126" s="68">
        <v>0</v>
      </c>
      <c r="G126" s="144">
        <f t="shared" si="9"/>
        <v>0</v>
      </c>
      <c r="H126" s="287"/>
    </row>
    <row r="127" spans="1:8" ht="20.100000000000001" hidden="1" customHeight="1" thickTop="1" thickBot="1" x14ac:dyDescent="0.25">
      <c r="A127" s="282" t="s">
        <v>102</v>
      </c>
      <c r="B127" s="283"/>
      <c r="C127" s="284"/>
      <c r="D127" s="145">
        <v>1</v>
      </c>
      <c r="E127" s="146" t="s">
        <v>132</v>
      </c>
      <c r="F127" s="69">
        <f>G127/D127</f>
        <v>0</v>
      </c>
      <c r="G127" s="147">
        <f>SUM(G119:G126)</f>
        <v>0</v>
      </c>
      <c r="H127" s="153"/>
    </row>
    <row r="128" spans="1:8" ht="9.9499999999999993" hidden="1" customHeight="1" thickBot="1" x14ac:dyDescent="0.25">
      <c r="A128" s="157"/>
      <c r="B128" s="157"/>
      <c r="C128" s="157"/>
      <c r="D128" s="158"/>
      <c r="E128" s="158"/>
      <c r="F128" s="23"/>
      <c r="G128" s="159"/>
      <c r="H128" s="160"/>
    </row>
    <row r="129" spans="1:8" ht="30" hidden="1" customHeight="1" thickBot="1" x14ac:dyDescent="0.25">
      <c r="A129" s="288" t="s">
        <v>19</v>
      </c>
      <c r="B129" s="289"/>
      <c r="C129" s="116" t="s">
        <v>4</v>
      </c>
      <c r="D129" s="117" t="s">
        <v>11</v>
      </c>
      <c r="E129" s="118" t="s">
        <v>5</v>
      </c>
      <c r="F129" s="64" t="s">
        <v>6</v>
      </c>
      <c r="G129" s="119" t="s">
        <v>18</v>
      </c>
      <c r="H129" s="118" t="s">
        <v>22</v>
      </c>
    </row>
    <row r="130" spans="1:8" ht="14.25" hidden="1" thickTop="1" thickBot="1" x14ac:dyDescent="0.25">
      <c r="A130" s="121" t="s">
        <v>97</v>
      </c>
      <c r="B130" s="122"/>
      <c r="C130" s="123" t="s">
        <v>98</v>
      </c>
      <c r="D130" s="124"/>
      <c r="E130" s="125"/>
      <c r="F130" s="65"/>
      <c r="G130" s="126"/>
      <c r="H130" s="285"/>
    </row>
    <row r="131" spans="1:8" ht="12.75" hidden="1" customHeight="1" x14ac:dyDescent="0.2">
      <c r="A131" s="127"/>
      <c r="B131" s="128" t="s">
        <v>144</v>
      </c>
      <c r="C131" s="129" t="s">
        <v>4</v>
      </c>
      <c r="D131" s="130">
        <v>0</v>
      </c>
      <c r="E131" s="131" t="s">
        <v>5</v>
      </c>
      <c r="F131" s="66">
        <v>0</v>
      </c>
      <c r="G131" s="132">
        <f t="shared" ref="G131:G138" si="10">F131*D131</f>
        <v>0</v>
      </c>
      <c r="H131" s="286"/>
    </row>
    <row r="132" spans="1:8" ht="12.75" hidden="1" customHeight="1" x14ac:dyDescent="0.2">
      <c r="A132" s="133"/>
      <c r="B132" s="134" t="s">
        <v>144</v>
      </c>
      <c r="C132" s="135" t="s">
        <v>4</v>
      </c>
      <c r="D132" s="136">
        <v>0</v>
      </c>
      <c r="E132" s="137" t="s">
        <v>5</v>
      </c>
      <c r="F132" s="67">
        <v>0</v>
      </c>
      <c r="G132" s="138">
        <f t="shared" si="10"/>
        <v>0</v>
      </c>
      <c r="H132" s="286"/>
    </row>
    <row r="133" spans="1:8" ht="12.75" hidden="1" customHeight="1" x14ac:dyDescent="0.2">
      <c r="A133" s="133"/>
      <c r="B133" s="134" t="s">
        <v>144</v>
      </c>
      <c r="C133" s="135" t="s">
        <v>4</v>
      </c>
      <c r="D133" s="136">
        <v>0</v>
      </c>
      <c r="E133" s="137" t="s">
        <v>5</v>
      </c>
      <c r="F133" s="67">
        <v>0</v>
      </c>
      <c r="G133" s="138">
        <f t="shared" si="10"/>
        <v>0</v>
      </c>
      <c r="H133" s="286"/>
    </row>
    <row r="134" spans="1:8" ht="12.75" hidden="1" customHeight="1" x14ac:dyDescent="0.2">
      <c r="A134" s="133"/>
      <c r="B134" s="134" t="s">
        <v>144</v>
      </c>
      <c r="C134" s="135" t="s">
        <v>4</v>
      </c>
      <c r="D134" s="136">
        <v>0</v>
      </c>
      <c r="E134" s="137" t="s">
        <v>5</v>
      </c>
      <c r="F134" s="67">
        <v>0</v>
      </c>
      <c r="G134" s="138">
        <f t="shared" si="10"/>
        <v>0</v>
      </c>
      <c r="H134" s="286"/>
    </row>
    <row r="135" spans="1:8" ht="12.75" hidden="1" customHeight="1" x14ac:dyDescent="0.2">
      <c r="A135" s="133"/>
      <c r="B135" s="134" t="s">
        <v>144</v>
      </c>
      <c r="C135" s="135" t="s">
        <v>4</v>
      </c>
      <c r="D135" s="136">
        <v>0</v>
      </c>
      <c r="E135" s="137" t="s">
        <v>5</v>
      </c>
      <c r="F135" s="67">
        <v>0</v>
      </c>
      <c r="G135" s="138">
        <f t="shared" si="10"/>
        <v>0</v>
      </c>
      <c r="H135" s="286"/>
    </row>
    <row r="136" spans="1:8" ht="12.75" hidden="1" customHeight="1" x14ac:dyDescent="0.2">
      <c r="A136" s="133"/>
      <c r="B136" s="134" t="s">
        <v>144</v>
      </c>
      <c r="C136" s="135" t="s">
        <v>4</v>
      </c>
      <c r="D136" s="136">
        <v>0</v>
      </c>
      <c r="E136" s="137" t="s">
        <v>5</v>
      </c>
      <c r="F136" s="67">
        <v>0</v>
      </c>
      <c r="G136" s="138">
        <f t="shared" si="10"/>
        <v>0</v>
      </c>
      <c r="H136" s="286"/>
    </row>
    <row r="137" spans="1:8" ht="12.75" hidden="1" customHeight="1" x14ac:dyDescent="0.2">
      <c r="A137" s="133"/>
      <c r="B137" s="134" t="s">
        <v>144</v>
      </c>
      <c r="C137" s="135" t="s">
        <v>4</v>
      </c>
      <c r="D137" s="136">
        <v>0</v>
      </c>
      <c r="E137" s="137" t="s">
        <v>5</v>
      </c>
      <c r="F137" s="67">
        <v>0</v>
      </c>
      <c r="G137" s="138">
        <f t="shared" si="10"/>
        <v>0</v>
      </c>
      <c r="H137" s="286"/>
    </row>
    <row r="138" spans="1:8" ht="12.75" hidden="1" customHeight="1" thickBot="1" x14ac:dyDescent="0.25">
      <c r="A138" s="139"/>
      <c r="B138" s="140" t="s">
        <v>144</v>
      </c>
      <c r="C138" s="141" t="s">
        <v>4</v>
      </c>
      <c r="D138" s="142">
        <v>0</v>
      </c>
      <c r="E138" s="143" t="s">
        <v>5</v>
      </c>
      <c r="F138" s="68">
        <v>0</v>
      </c>
      <c r="G138" s="144">
        <f t="shared" si="10"/>
        <v>0</v>
      </c>
      <c r="H138" s="287"/>
    </row>
    <row r="139" spans="1:8" ht="20.100000000000001" hidden="1" customHeight="1" thickTop="1" thickBot="1" x14ac:dyDescent="0.25">
      <c r="A139" s="282" t="s">
        <v>103</v>
      </c>
      <c r="B139" s="283"/>
      <c r="C139" s="284"/>
      <c r="D139" s="145">
        <v>1</v>
      </c>
      <c r="E139" s="146" t="s">
        <v>132</v>
      </c>
      <c r="F139" s="69">
        <f>G139/D139</f>
        <v>0</v>
      </c>
      <c r="G139" s="147">
        <f>SUM(G131:G138)</f>
        <v>0</v>
      </c>
      <c r="H139" s="153"/>
    </row>
    <row r="140" spans="1:8" ht="30" hidden="1" customHeight="1" thickBot="1" x14ac:dyDescent="0.25">
      <c r="A140" s="157"/>
      <c r="B140" s="157"/>
      <c r="C140" s="157"/>
      <c r="D140" s="158"/>
      <c r="E140" s="158"/>
      <c r="F140" s="23"/>
      <c r="G140" s="159"/>
      <c r="H140" s="160"/>
    </row>
    <row r="141" spans="1:8" ht="30" hidden="1" customHeight="1" thickBot="1" x14ac:dyDescent="0.25">
      <c r="A141" s="288" t="s">
        <v>19</v>
      </c>
      <c r="B141" s="289"/>
      <c r="C141" s="116" t="s">
        <v>4</v>
      </c>
      <c r="D141" s="117" t="s">
        <v>11</v>
      </c>
      <c r="E141" s="118" t="s">
        <v>5</v>
      </c>
      <c r="F141" s="64" t="s">
        <v>6</v>
      </c>
      <c r="G141" s="119" t="s">
        <v>18</v>
      </c>
      <c r="H141" s="118" t="s">
        <v>22</v>
      </c>
    </row>
    <row r="142" spans="1:8" ht="14.25" hidden="1" thickTop="1" thickBot="1" x14ac:dyDescent="0.25">
      <c r="A142" s="121" t="s">
        <v>99</v>
      </c>
      <c r="B142" s="122"/>
      <c r="C142" s="123" t="s">
        <v>100</v>
      </c>
      <c r="D142" s="124"/>
      <c r="E142" s="125"/>
      <c r="F142" s="65"/>
      <c r="G142" s="126"/>
      <c r="H142" s="285"/>
    </row>
    <row r="143" spans="1:8" ht="12.75" hidden="1" customHeight="1" x14ac:dyDescent="0.2">
      <c r="A143" s="127"/>
      <c r="B143" s="128" t="s">
        <v>144</v>
      </c>
      <c r="C143" s="129" t="s">
        <v>4</v>
      </c>
      <c r="D143" s="130">
        <v>0</v>
      </c>
      <c r="E143" s="131" t="s">
        <v>5</v>
      </c>
      <c r="F143" s="66">
        <v>0</v>
      </c>
      <c r="G143" s="132">
        <f t="shared" ref="G143:G150" si="11">F143*D143</f>
        <v>0</v>
      </c>
      <c r="H143" s="286"/>
    </row>
    <row r="144" spans="1:8" ht="12.75" hidden="1" customHeight="1" x14ac:dyDescent="0.2">
      <c r="A144" s="133"/>
      <c r="B144" s="134" t="s">
        <v>144</v>
      </c>
      <c r="C144" s="135" t="s">
        <v>4</v>
      </c>
      <c r="D144" s="136">
        <v>0</v>
      </c>
      <c r="E144" s="137" t="s">
        <v>5</v>
      </c>
      <c r="F144" s="67">
        <v>0</v>
      </c>
      <c r="G144" s="138">
        <f t="shared" si="11"/>
        <v>0</v>
      </c>
      <c r="H144" s="286"/>
    </row>
    <row r="145" spans="1:8" ht="12.75" hidden="1" customHeight="1" x14ac:dyDescent="0.2">
      <c r="A145" s="133"/>
      <c r="B145" s="134" t="s">
        <v>144</v>
      </c>
      <c r="C145" s="135" t="s">
        <v>4</v>
      </c>
      <c r="D145" s="136">
        <v>0</v>
      </c>
      <c r="E145" s="137" t="s">
        <v>5</v>
      </c>
      <c r="F145" s="67">
        <v>0</v>
      </c>
      <c r="G145" s="138">
        <f t="shared" si="11"/>
        <v>0</v>
      </c>
      <c r="H145" s="286"/>
    </row>
    <row r="146" spans="1:8" ht="12.75" hidden="1" customHeight="1" x14ac:dyDescent="0.2">
      <c r="A146" s="133"/>
      <c r="B146" s="134" t="s">
        <v>144</v>
      </c>
      <c r="C146" s="135" t="s">
        <v>4</v>
      </c>
      <c r="D146" s="136">
        <v>0</v>
      </c>
      <c r="E146" s="137" t="s">
        <v>5</v>
      </c>
      <c r="F146" s="67">
        <v>0</v>
      </c>
      <c r="G146" s="138">
        <f t="shared" si="11"/>
        <v>0</v>
      </c>
      <c r="H146" s="286"/>
    </row>
    <row r="147" spans="1:8" ht="12.75" hidden="1" customHeight="1" x14ac:dyDescent="0.2">
      <c r="A147" s="133"/>
      <c r="B147" s="134" t="s">
        <v>144</v>
      </c>
      <c r="C147" s="135" t="s">
        <v>4</v>
      </c>
      <c r="D147" s="136">
        <v>0</v>
      </c>
      <c r="E147" s="137" t="s">
        <v>5</v>
      </c>
      <c r="F147" s="67">
        <v>0</v>
      </c>
      <c r="G147" s="138">
        <f t="shared" si="11"/>
        <v>0</v>
      </c>
      <c r="H147" s="286"/>
    </row>
    <row r="148" spans="1:8" ht="12.75" hidden="1" customHeight="1" x14ac:dyDescent="0.2">
      <c r="A148" s="133"/>
      <c r="B148" s="134" t="s">
        <v>144</v>
      </c>
      <c r="C148" s="135" t="s">
        <v>4</v>
      </c>
      <c r="D148" s="136">
        <v>0</v>
      </c>
      <c r="E148" s="137" t="s">
        <v>5</v>
      </c>
      <c r="F148" s="67">
        <v>0</v>
      </c>
      <c r="G148" s="138">
        <f t="shared" si="11"/>
        <v>0</v>
      </c>
      <c r="H148" s="286"/>
    </row>
    <row r="149" spans="1:8" ht="12.75" hidden="1" customHeight="1" x14ac:dyDescent="0.2">
      <c r="A149" s="133"/>
      <c r="B149" s="134" t="s">
        <v>144</v>
      </c>
      <c r="C149" s="135" t="s">
        <v>4</v>
      </c>
      <c r="D149" s="136">
        <v>0</v>
      </c>
      <c r="E149" s="137" t="s">
        <v>5</v>
      </c>
      <c r="F149" s="67">
        <v>0</v>
      </c>
      <c r="G149" s="138">
        <f t="shared" si="11"/>
        <v>0</v>
      </c>
      <c r="H149" s="286"/>
    </row>
    <row r="150" spans="1:8" ht="12.75" hidden="1" customHeight="1" thickBot="1" x14ac:dyDescent="0.25">
      <c r="A150" s="139"/>
      <c r="B150" s="140" t="s">
        <v>144</v>
      </c>
      <c r="C150" s="141" t="s">
        <v>4</v>
      </c>
      <c r="D150" s="142">
        <v>0</v>
      </c>
      <c r="E150" s="143" t="s">
        <v>5</v>
      </c>
      <c r="F150" s="68">
        <v>0</v>
      </c>
      <c r="G150" s="144">
        <f t="shared" si="11"/>
        <v>0</v>
      </c>
      <c r="H150" s="287"/>
    </row>
    <row r="151" spans="1:8" ht="20.100000000000001" hidden="1" customHeight="1" thickTop="1" thickBot="1" x14ac:dyDescent="0.25">
      <c r="A151" s="282" t="s">
        <v>104</v>
      </c>
      <c r="B151" s="283"/>
      <c r="C151" s="284"/>
      <c r="D151" s="145">
        <v>1</v>
      </c>
      <c r="E151" s="146" t="s">
        <v>132</v>
      </c>
      <c r="F151" s="69">
        <f>G151/D151</f>
        <v>0</v>
      </c>
      <c r="G151" s="147">
        <f>SUM(G143:G150)</f>
        <v>0</v>
      </c>
      <c r="H151" s="153"/>
    </row>
    <row r="152" spans="1:8" ht="9.9499999999999993" hidden="1" customHeight="1" thickBot="1" x14ac:dyDescent="0.25">
      <c r="A152" s="157"/>
      <c r="B152" s="157"/>
      <c r="C152" s="157"/>
      <c r="D152" s="158"/>
      <c r="E152" s="158"/>
      <c r="F152" s="23"/>
      <c r="G152" s="159"/>
      <c r="H152" s="160"/>
    </row>
    <row r="153" spans="1:8" ht="30" hidden="1" customHeight="1" thickBot="1" x14ac:dyDescent="0.25">
      <c r="A153" s="288" t="s">
        <v>19</v>
      </c>
      <c r="B153" s="289"/>
      <c r="C153" s="116" t="s">
        <v>4</v>
      </c>
      <c r="D153" s="117" t="s">
        <v>11</v>
      </c>
      <c r="E153" s="118" t="s">
        <v>5</v>
      </c>
      <c r="F153" s="64" t="s">
        <v>6</v>
      </c>
      <c r="G153" s="119" t="s">
        <v>18</v>
      </c>
      <c r="H153" s="118" t="s">
        <v>22</v>
      </c>
    </row>
    <row r="154" spans="1:8" ht="14.25" hidden="1" thickTop="1" thickBot="1" x14ac:dyDescent="0.25">
      <c r="A154" s="121" t="s">
        <v>105</v>
      </c>
      <c r="B154" s="122"/>
      <c r="C154" s="123" t="s">
        <v>106</v>
      </c>
      <c r="D154" s="124"/>
      <c r="E154" s="125"/>
      <c r="F154" s="65"/>
      <c r="G154" s="126"/>
      <c r="H154" s="285"/>
    </row>
    <row r="155" spans="1:8" ht="12.75" hidden="1" customHeight="1" x14ac:dyDescent="0.2">
      <c r="A155" s="127"/>
      <c r="B155" s="128" t="s">
        <v>144</v>
      </c>
      <c r="C155" s="129" t="s">
        <v>4</v>
      </c>
      <c r="D155" s="130">
        <v>0</v>
      </c>
      <c r="E155" s="131" t="s">
        <v>5</v>
      </c>
      <c r="F155" s="66">
        <v>0</v>
      </c>
      <c r="G155" s="132">
        <f t="shared" ref="G155:G162" si="12">F155*D155</f>
        <v>0</v>
      </c>
      <c r="H155" s="286"/>
    </row>
    <row r="156" spans="1:8" ht="12.75" hidden="1" customHeight="1" x14ac:dyDescent="0.2">
      <c r="A156" s="133"/>
      <c r="B156" s="134" t="s">
        <v>144</v>
      </c>
      <c r="C156" s="135" t="s">
        <v>4</v>
      </c>
      <c r="D156" s="136">
        <v>0</v>
      </c>
      <c r="E156" s="137" t="s">
        <v>5</v>
      </c>
      <c r="F156" s="67">
        <v>0</v>
      </c>
      <c r="G156" s="138">
        <f t="shared" si="12"/>
        <v>0</v>
      </c>
      <c r="H156" s="286"/>
    </row>
    <row r="157" spans="1:8" ht="12.75" hidden="1" customHeight="1" x14ac:dyDescent="0.2">
      <c r="A157" s="133"/>
      <c r="B157" s="134" t="s">
        <v>144</v>
      </c>
      <c r="C157" s="135" t="s">
        <v>4</v>
      </c>
      <c r="D157" s="136">
        <v>0</v>
      </c>
      <c r="E157" s="137" t="s">
        <v>5</v>
      </c>
      <c r="F157" s="67">
        <v>0</v>
      </c>
      <c r="G157" s="138">
        <f t="shared" si="12"/>
        <v>0</v>
      </c>
      <c r="H157" s="286"/>
    </row>
    <row r="158" spans="1:8" ht="12.75" hidden="1" customHeight="1" x14ac:dyDescent="0.2">
      <c r="A158" s="133"/>
      <c r="B158" s="134" t="s">
        <v>144</v>
      </c>
      <c r="C158" s="135" t="s">
        <v>4</v>
      </c>
      <c r="D158" s="136">
        <v>0</v>
      </c>
      <c r="E158" s="137" t="s">
        <v>5</v>
      </c>
      <c r="F158" s="67">
        <v>0</v>
      </c>
      <c r="G158" s="138">
        <f t="shared" si="12"/>
        <v>0</v>
      </c>
      <c r="H158" s="286"/>
    </row>
    <row r="159" spans="1:8" ht="12.75" hidden="1" customHeight="1" x14ac:dyDescent="0.2">
      <c r="A159" s="133"/>
      <c r="B159" s="134" t="s">
        <v>144</v>
      </c>
      <c r="C159" s="135" t="s">
        <v>4</v>
      </c>
      <c r="D159" s="136">
        <v>0</v>
      </c>
      <c r="E159" s="137" t="s">
        <v>5</v>
      </c>
      <c r="F159" s="67">
        <v>0</v>
      </c>
      <c r="G159" s="138">
        <f t="shared" si="12"/>
        <v>0</v>
      </c>
      <c r="H159" s="286"/>
    </row>
    <row r="160" spans="1:8" ht="12.75" hidden="1" customHeight="1" x14ac:dyDescent="0.2">
      <c r="A160" s="133"/>
      <c r="B160" s="134" t="s">
        <v>144</v>
      </c>
      <c r="C160" s="135" t="s">
        <v>4</v>
      </c>
      <c r="D160" s="136">
        <v>0</v>
      </c>
      <c r="E160" s="137" t="s">
        <v>5</v>
      </c>
      <c r="F160" s="67">
        <v>0</v>
      </c>
      <c r="G160" s="138">
        <f t="shared" si="12"/>
        <v>0</v>
      </c>
      <c r="H160" s="286"/>
    </row>
    <row r="161" spans="1:8" ht="12.75" hidden="1" customHeight="1" x14ac:dyDescent="0.2">
      <c r="A161" s="133"/>
      <c r="B161" s="134" t="s">
        <v>144</v>
      </c>
      <c r="C161" s="135" t="s">
        <v>4</v>
      </c>
      <c r="D161" s="136">
        <v>0</v>
      </c>
      <c r="E161" s="137" t="s">
        <v>5</v>
      </c>
      <c r="F161" s="67">
        <v>0</v>
      </c>
      <c r="G161" s="138">
        <f t="shared" si="12"/>
        <v>0</v>
      </c>
      <c r="H161" s="286"/>
    </row>
    <row r="162" spans="1:8" ht="12.75" hidden="1" customHeight="1" thickBot="1" x14ac:dyDescent="0.25">
      <c r="A162" s="139"/>
      <c r="B162" s="140" t="s">
        <v>144</v>
      </c>
      <c r="C162" s="141" t="s">
        <v>4</v>
      </c>
      <c r="D162" s="142">
        <v>0</v>
      </c>
      <c r="E162" s="143" t="s">
        <v>5</v>
      </c>
      <c r="F162" s="68">
        <v>0</v>
      </c>
      <c r="G162" s="144">
        <f t="shared" si="12"/>
        <v>0</v>
      </c>
      <c r="H162" s="287"/>
    </row>
    <row r="163" spans="1:8" ht="20.100000000000001" hidden="1" customHeight="1" thickTop="1" thickBot="1" x14ac:dyDescent="0.25">
      <c r="A163" s="282" t="s">
        <v>115</v>
      </c>
      <c r="B163" s="283"/>
      <c r="C163" s="284"/>
      <c r="D163" s="145">
        <v>1</v>
      </c>
      <c r="E163" s="146" t="s">
        <v>132</v>
      </c>
      <c r="F163" s="69">
        <f>G163/D163</f>
        <v>0</v>
      </c>
      <c r="G163" s="147">
        <f>SUM(G155:G162)</f>
        <v>0</v>
      </c>
      <c r="H163" s="153"/>
    </row>
    <row r="164" spans="1:8" ht="30" hidden="1" customHeight="1" thickBot="1" x14ac:dyDescent="0.25">
      <c r="A164" s="157"/>
      <c r="B164" s="157"/>
      <c r="C164" s="157"/>
      <c r="D164" s="158"/>
      <c r="E164" s="158"/>
      <c r="F164" s="23"/>
      <c r="G164" s="159"/>
      <c r="H164" s="160"/>
    </row>
    <row r="165" spans="1:8" ht="30" hidden="1" customHeight="1" thickBot="1" x14ac:dyDescent="0.25">
      <c r="A165" s="288" t="s">
        <v>19</v>
      </c>
      <c r="B165" s="289"/>
      <c r="C165" s="116" t="s">
        <v>4</v>
      </c>
      <c r="D165" s="117" t="s">
        <v>11</v>
      </c>
      <c r="E165" s="118" t="s">
        <v>5</v>
      </c>
      <c r="F165" s="64" t="s">
        <v>6</v>
      </c>
      <c r="G165" s="119" t="s">
        <v>18</v>
      </c>
      <c r="H165" s="118" t="s">
        <v>22</v>
      </c>
    </row>
    <row r="166" spans="1:8" ht="14.25" hidden="1" thickTop="1" thickBot="1" x14ac:dyDescent="0.25">
      <c r="A166" s="121" t="s">
        <v>107</v>
      </c>
      <c r="B166" s="122"/>
      <c r="C166" s="123" t="s">
        <v>108</v>
      </c>
      <c r="D166" s="124"/>
      <c r="E166" s="125"/>
      <c r="F166" s="65"/>
      <c r="G166" s="126"/>
      <c r="H166" s="285"/>
    </row>
    <row r="167" spans="1:8" ht="12.75" hidden="1" customHeight="1" x14ac:dyDescent="0.2">
      <c r="A167" s="127"/>
      <c r="B167" s="128" t="s">
        <v>144</v>
      </c>
      <c r="C167" s="129" t="s">
        <v>4</v>
      </c>
      <c r="D167" s="130">
        <v>0</v>
      </c>
      <c r="E167" s="131" t="s">
        <v>5</v>
      </c>
      <c r="F167" s="66">
        <v>0</v>
      </c>
      <c r="G167" s="132">
        <f t="shared" ref="G167:G174" si="13">F167*D167</f>
        <v>0</v>
      </c>
      <c r="H167" s="286"/>
    </row>
    <row r="168" spans="1:8" ht="12.75" hidden="1" customHeight="1" x14ac:dyDescent="0.2">
      <c r="A168" s="133"/>
      <c r="B168" s="134" t="s">
        <v>144</v>
      </c>
      <c r="C168" s="135" t="s">
        <v>4</v>
      </c>
      <c r="D168" s="136">
        <v>0</v>
      </c>
      <c r="E168" s="137" t="s">
        <v>5</v>
      </c>
      <c r="F168" s="67">
        <v>0</v>
      </c>
      <c r="G168" s="138">
        <f t="shared" si="13"/>
        <v>0</v>
      </c>
      <c r="H168" s="286"/>
    </row>
    <row r="169" spans="1:8" ht="12.75" hidden="1" customHeight="1" x14ac:dyDescent="0.2">
      <c r="A169" s="133"/>
      <c r="B169" s="134" t="s">
        <v>144</v>
      </c>
      <c r="C169" s="135" t="s">
        <v>4</v>
      </c>
      <c r="D169" s="136">
        <v>0</v>
      </c>
      <c r="E169" s="137" t="s">
        <v>5</v>
      </c>
      <c r="F169" s="67">
        <v>0</v>
      </c>
      <c r="G169" s="138">
        <f t="shared" si="13"/>
        <v>0</v>
      </c>
      <c r="H169" s="286"/>
    </row>
    <row r="170" spans="1:8" ht="12.75" hidden="1" customHeight="1" x14ac:dyDescent="0.2">
      <c r="A170" s="133"/>
      <c r="B170" s="134" t="s">
        <v>144</v>
      </c>
      <c r="C170" s="135" t="s">
        <v>4</v>
      </c>
      <c r="D170" s="136">
        <v>0</v>
      </c>
      <c r="E170" s="137" t="s">
        <v>5</v>
      </c>
      <c r="F170" s="67">
        <v>0</v>
      </c>
      <c r="G170" s="138">
        <f t="shared" si="13"/>
        <v>0</v>
      </c>
      <c r="H170" s="286"/>
    </row>
    <row r="171" spans="1:8" ht="12.75" hidden="1" customHeight="1" x14ac:dyDescent="0.2">
      <c r="A171" s="133"/>
      <c r="B171" s="134" t="s">
        <v>144</v>
      </c>
      <c r="C171" s="135" t="s">
        <v>4</v>
      </c>
      <c r="D171" s="136">
        <v>0</v>
      </c>
      <c r="E171" s="137" t="s">
        <v>5</v>
      </c>
      <c r="F171" s="67">
        <v>0</v>
      </c>
      <c r="G171" s="138">
        <f t="shared" si="13"/>
        <v>0</v>
      </c>
      <c r="H171" s="286"/>
    </row>
    <row r="172" spans="1:8" ht="12.75" hidden="1" customHeight="1" x14ac:dyDescent="0.2">
      <c r="A172" s="133"/>
      <c r="B172" s="134" t="s">
        <v>144</v>
      </c>
      <c r="C172" s="135" t="s">
        <v>4</v>
      </c>
      <c r="D172" s="136">
        <v>0</v>
      </c>
      <c r="E172" s="137" t="s">
        <v>5</v>
      </c>
      <c r="F172" s="67">
        <v>0</v>
      </c>
      <c r="G172" s="138">
        <f t="shared" si="13"/>
        <v>0</v>
      </c>
      <c r="H172" s="286"/>
    </row>
    <row r="173" spans="1:8" ht="12.75" hidden="1" customHeight="1" x14ac:dyDescent="0.2">
      <c r="A173" s="133"/>
      <c r="B173" s="134" t="s">
        <v>144</v>
      </c>
      <c r="C173" s="135" t="s">
        <v>4</v>
      </c>
      <c r="D173" s="136">
        <v>0</v>
      </c>
      <c r="E173" s="137" t="s">
        <v>5</v>
      </c>
      <c r="F173" s="67">
        <v>0</v>
      </c>
      <c r="G173" s="138">
        <f t="shared" si="13"/>
        <v>0</v>
      </c>
      <c r="H173" s="286"/>
    </row>
    <row r="174" spans="1:8" ht="12.75" hidden="1" customHeight="1" thickBot="1" x14ac:dyDescent="0.25">
      <c r="A174" s="139"/>
      <c r="B174" s="140" t="s">
        <v>144</v>
      </c>
      <c r="C174" s="141" t="s">
        <v>4</v>
      </c>
      <c r="D174" s="142">
        <v>0</v>
      </c>
      <c r="E174" s="143" t="s">
        <v>5</v>
      </c>
      <c r="F174" s="68">
        <v>0</v>
      </c>
      <c r="G174" s="144">
        <f t="shared" si="13"/>
        <v>0</v>
      </c>
      <c r="H174" s="287"/>
    </row>
    <row r="175" spans="1:8" ht="20.100000000000001" hidden="1" customHeight="1" thickTop="1" thickBot="1" x14ac:dyDescent="0.25">
      <c r="A175" s="282" t="s">
        <v>116</v>
      </c>
      <c r="B175" s="283"/>
      <c r="C175" s="284"/>
      <c r="D175" s="145">
        <v>1</v>
      </c>
      <c r="E175" s="146" t="s">
        <v>132</v>
      </c>
      <c r="F175" s="69">
        <f>G175/D175</f>
        <v>0</v>
      </c>
      <c r="G175" s="147">
        <f>SUM(G167:G174)</f>
        <v>0</v>
      </c>
      <c r="H175" s="153"/>
    </row>
    <row r="176" spans="1:8" ht="9.9499999999999993" hidden="1" customHeight="1" thickBot="1" x14ac:dyDescent="0.25">
      <c r="A176" s="157"/>
      <c r="B176" s="157"/>
      <c r="C176" s="157"/>
      <c r="D176" s="158"/>
      <c r="E176" s="158"/>
      <c r="F176" s="23"/>
      <c r="G176" s="159"/>
      <c r="H176" s="160"/>
    </row>
    <row r="177" spans="1:8" ht="30" hidden="1" customHeight="1" thickBot="1" x14ac:dyDescent="0.25">
      <c r="A177" s="288" t="s">
        <v>19</v>
      </c>
      <c r="B177" s="289"/>
      <c r="C177" s="116" t="s">
        <v>4</v>
      </c>
      <c r="D177" s="117" t="s">
        <v>11</v>
      </c>
      <c r="E177" s="118" t="s">
        <v>5</v>
      </c>
      <c r="F177" s="64" t="s">
        <v>6</v>
      </c>
      <c r="G177" s="119" t="s">
        <v>18</v>
      </c>
      <c r="H177" s="118" t="s">
        <v>22</v>
      </c>
    </row>
    <row r="178" spans="1:8" ht="14.25" hidden="1" thickTop="1" thickBot="1" x14ac:dyDescent="0.25">
      <c r="A178" s="121" t="s">
        <v>109</v>
      </c>
      <c r="B178" s="122"/>
      <c r="C178" s="123" t="s">
        <v>110</v>
      </c>
      <c r="D178" s="124"/>
      <c r="E178" s="125"/>
      <c r="F178" s="65"/>
      <c r="G178" s="126"/>
      <c r="H178" s="285"/>
    </row>
    <row r="179" spans="1:8" ht="12.75" hidden="1" customHeight="1" x14ac:dyDescent="0.2">
      <c r="A179" s="127"/>
      <c r="B179" s="128" t="s">
        <v>144</v>
      </c>
      <c r="C179" s="129" t="s">
        <v>4</v>
      </c>
      <c r="D179" s="130">
        <v>0</v>
      </c>
      <c r="E179" s="131" t="s">
        <v>5</v>
      </c>
      <c r="F179" s="66">
        <v>0</v>
      </c>
      <c r="G179" s="132">
        <f t="shared" ref="G179:G186" si="14">F179*D179</f>
        <v>0</v>
      </c>
      <c r="H179" s="286"/>
    </row>
    <row r="180" spans="1:8" ht="12.75" hidden="1" customHeight="1" x14ac:dyDescent="0.2">
      <c r="A180" s="133"/>
      <c r="B180" s="134" t="s">
        <v>144</v>
      </c>
      <c r="C180" s="135" t="s">
        <v>4</v>
      </c>
      <c r="D180" s="136">
        <v>0</v>
      </c>
      <c r="E180" s="137" t="s">
        <v>5</v>
      </c>
      <c r="F180" s="67">
        <v>0</v>
      </c>
      <c r="G180" s="138">
        <f t="shared" si="14"/>
        <v>0</v>
      </c>
      <c r="H180" s="286"/>
    </row>
    <row r="181" spans="1:8" ht="12.75" hidden="1" customHeight="1" x14ac:dyDescent="0.2">
      <c r="A181" s="133"/>
      <c r="B181" s="134" t="s">
        <v>144</v>
      </c>
      <c r="C181" s="135" t="s">
        <v>4</v>
      </c>
      <c r="D181" s="136">
        <v>0</v>
      </c>
      <c r="E181" s="137" t="s">
        <v>5</v>
      </c>
      <c r="F181" s="67">
        <v>0</v>
      </c>
      <c r="G181" s="138">
        <f t="shared" si="14"/>
        <v>0</v>
      </c>
      <c r="H181" s="286"/>
    </row>
    <row r="182" spans="1:8" ht="12.75" hidden="1" customHeight="1" x14ac:dyDescent="0.2">
      <c r="A182" s="133"/>
      <c r="B182" s="134" t="s">
        <v>144</v>
      </c>
      <c r="C182" s="135" t="s">
        <v>4</v>
      </c>
      <c r="D182" s="136">
        <v>0</v>
      </c>
      <c r="E182" s="137" t="s">
        <v>5</v>
      </c>
      <c r="F182" s="67">
        <v>0</v>
      </c>
      <c r="G182" s="138">
        <f t="shared" si="14"/>
        <v>0</v>
      </c>
      <c r="H182" s="286"/>
    </row>
    <row r="183" spans="1:8" ht="12.75" hidden="1" customHeight="1" x14ac:dyDescent="0.2">
      <c r="A183" s="133"/>
      <c r="B183" s="134" t="s">
        <v>144</v>
      </c>
      <c r="C183" s="135" t="s">
        <v>4</v>
      </c>
      <c r="D183" s="136">
        <v>0</v>
      </c>
      <c r="E183" s="137" t="s">
        <v>5</v>
      </c>
      <c r="F183" s="67">
        <v>0</v>
      </c>
      <c r="G183" s="138">
        <f t="shared" si="14"/>
        <v>0</v>
      </c>
      <c r="H183" s="286"/>
    </row>
    <row r="184" spans="1:8" ht="12.75" hidden="1" customHeight="1" x14ac:dyDescent="0.2">
      <c r="A184" s="133"/>
      <c r="B184" s="134" t="s">
        <v>144</v>
      </c>
      <c r="C184" s="135" t="s">
        <v>4</v>
      </c>
      <c r="D184" s="136">
        <v>0</v>
      </c>
      <c r="E184" s="137" t="s">
        <v>5</v>
      </c>
      <c r="F184" s="67">
        <v>0</v>
      </c>
      <c r="G184" s="138">
        <f t="shared" si="14"/>
        <v>0</v>
      </c>
      <c r="H184" s="286"/>
    </row>
    <row r="185" spans="1:8" ht="12.75" hidden="1" customHeight="1" x14ac:dyDescent="0.2">
      <c r="A185" s="133"/>
      <c r="B185" s="134" t="s">
        <v>144</v>
      </c>
      <c r="C185" s="135" t="s">
        <v>4</v>
      </c>
      <c r="D185" s="136">
        <v>0</v>
      </c>
      <c r="E185" s="137" t="s">
        <v>5</v>
      </c>
      <c r="F185" s="67">
        <v>0</v>
      </c>
      <c r="G185" s="138">
        <f t="shared" si="14"/>
        <v>0</v>
      </c>
      <c r="H185" s="286"/>
    </row>
    <row r="186" spans="1:8" ht="12.75" hidden="1" customHeight="1" thickBot="1" x14ac:dyDescent="0.25">
      <c r="A186" s="139"/>
      <c r="B186" s="140" t="s">
        <v>144</v>
      </c>
      <c r="C186" s="141" t="s">
        <v>4</v>
      </c>
      <c r="D186" s="142">
        <v>0</v>
      </c>
      <c r="E186" s="143" t="s">
        <v>5</v>
      </c>
      <c r="F186" s="68">
        <v>0</v>
      </c>
      <c r="G186" s="144">
        <f t="shared" si="14"/>
        <v>0</v>
      </c>
      <c r="H186" s="287"/>
    </row>
    <row r="187" spans="1:8" ht="20.100000000000001" hidden="1" customHeight="1" thickTop="1" thickBot="1" x14ac:dyDescent="0.25">
      <c r="A187" s="282" t="s">
        <v>133</v>
      </c>
      <c r="B187" s="283"/>
      <c r="C187" s="284"/>
      <c r="D187" s="145">
        <v>1</v>
      </c>
      <c r="E187" s="146" t="s">
        <v>132</v>
      </c>
      <c r="F187" s="69">
        <f>G187/D187</f>
        <v>0</v>
      </c>
      <c r="G187" s="147">
        <f>SUM(G179:G186)</f>
        <v>0</v>
      </c>
      <c r="H187" s="153"/>
    </row>
    <row r="188" spans="1:8" ht="30" hidden="1" customHeight="1" thickBot="1" x14ac:dyDescent="0.25">
      <c r="A188" s="157"/>
      <c r="B188" s="157"/>
      <c r="C188" s="157"/>
      <c r="D188" s="158"/>
      <c r="E188" s="158"/>
      <c r="F188" s="23"/>
      <c r="G188" s="159"/>
      <c r="H188" s="160"/>
    </row>
    <row r="189" spans="1:8" ht="30" hidden="1" customHeight="1" thickBot="1" x14ac:dyDescent="0.25">
      <c r="A189" s="288" t="s">
        <v>19</v>
      </c>
      <c r="B189" s="289"/>
      <c r="C189" s="116" t="s">
        <v>4</v>
      </c>
      <c r="D189" s="117" t="s">
        <v>11</v>
      </c>
      <c r="E189" s="118" t="s">
        <v>5</v>
      </c>
      <c r="F189" s="64" t="s">
        <v>6</v>
      </c>
      <c r="G189" s="119" t="s">
        <v>18</v>
      </c>
      <c r="H189" s="118" t="s">
        <v>22</v>
      </c>
    </row>
    <row r="190" spans="1:8" ht="14.25" hidden="1" thickTop="1" thickBot="1" x14ac:dyDescent="0.25">
      <c r="A190" s="121" t="s">
        <v>111</v>
      </c>
      <c r="B190" s="122"/>
      <c r="C190" s="123" t="s">
        <v>112</v>
      </c>
      <c r="D190" s="124"/>
      <c r="E190" s="125"/>
      <c r="F190" s="65"/>
      <c r="G190" s="126"/>
      <c r="H190" s="285"/>
    </row>
    <row r="191" spans="1:8" ht="12.75" hidden="1" customHeight="1" x14ac:dyDescent="0.2">
      <c r="A191" s="127"/>
      <c r="B191" s="128" t="s">
        <v>144</v>
      </c>
      <c r="C191" s="129" t="s">
        <v>4</v>
      </c>
      <c r="D191" s="130">
        <v>0</v>
      </c>
      <c r="E191" s="131" t="s">
        <v>5</v>
      </c>
      <c r="F191" s="66">
        <v>0</v>
      </c>
      <c r="G191" s="132">
        <f t="shared" ref="G191:G198" si="15">F191*D191</f>
        <v>0</v>
      </c>
      <c r="H191" s="286"/>
    </row>
    <row r="192" spans="1:8" ht="12.75" hidden="1" customHeight="1" x14ac:dyDescent="0.2">
      <c r="A192" s="133"/>
      <c r="B192" s="134" t="s">
        <v>144</v>
      </c>
      <c r="C192" s="135" t="s">
        <v>4</v>
      </c>
      <c r="D192" s="136">
        <v>0</v>
      </c>
      <c r="E192" s="137" t="s">
        <v>5</v>
      </c>
      <c r="F192" s="67">
        <v>0</v>
      </c>
      <c r="G192" s="138">
        <f t="shared" si="15"/>
        <v>0</v>
      </c>
      <c r="H192" s="286"/>
    </row>
    <row r="193" spans="1:8" ht="12.75" hidden="1" customHeight="1" x14ac:dyDescent="0.2">
      <c r="A193" s="133"/>
      <c r="B193" s="134" t="s">
        <v>144</v>
      </c>
      <c r="C193" s="135" t="s">
        <v>4</v>
      </c>
      <c r="D193" s="136">
        <v>0</v>
      </c>
      <c r="E193" s="137" t="s">
        <v>5</v>
      </c>
      <c r="F193" s="67">
        <v>0</v>
      </c>
      <c r="G193" s="138">
        <f t="shared" si="15"/>
        <v>0</v>
      </c>
      <c r="H193" s="286"/>
    </row>
    <row r="194" spans="1:8" ht="12.75" hidden="1" customHeight="1" x14ac:dyDescent="0.2">
      <c r="A194" s="133"/>
      <c r="B194" s="134" t="s">
        <v>144</v>
      </c>
      <c r="C194" s="135" t="s">
        <v>4</v>
      </c>
      <c r="D194" s="136">
        <v>0</v>
      </c>
      <c r="E194" s="137" t="s">
        <v>5</v>
      </c>
      <c r="F194" s="67">
        <v>0</v>
      </c>
      <c r="G194" s="138">
        <f t="shared" si="15"/>
        <v>0</v>
      </c>
      <c r="H194" s="286"/>
    </row>
    <row r="195" spans="1:8" ht="12.75" hidden="1" customHeight="1" x14ac:dyDescent="0.2">
      <c r="A195" s="133"/>
      <c r="B195" s="134" t="s">
        <v>144</v>
      </c>
      <c r="C195" s="135" t="s">
        <v>4</v>
      </c>
      <c r="D195" s="136">
        <v>0</v>
      </c>
      <c r="E195" s="137" t="s">
        <v>5</v>
      </c>
      <c r="F195" s="67">
        <v>0</v>
      </c>
      <c r="G195" s="138">
        <f t="shared" si="15"/>
        <v>0</v>
      </c>
      <c r="H195" s="286"/>
    </row>
    <row r="196" spans="1:8" ht="12.75" hidden="1" customHeight="1" x14ac:dyDescent="0.2">
      <c r="A196" s="133"/>
      <c r="B196" s="134" t="s">
        <v>144</v>
      </c>
      <c r="C196" s="135" t="s">
        <v>4</v>
      </c>
      <c r="D196" s="136">
        <v>0</v>
      </c>
      <c r="E196" s="137" t="s">
        <v>5</v>
      </c>
      <c r="F196" s="67">
        <v>0</v>
      </c>
      <c r="G196" s="138">
        <f t="shared" si="15"/>
        <v>0</v>
      </c>
      <c r="H196" s="286"/>
    </row>
    <row r="197" spans="1:8" ht="12.75" hidden="1" customHeight="1" x14ac:dyDescent="0.2">
      <c r="A197" s="133"/>
      <c r="B197" s="134" t="s">
        <v>144</v>
      </c>
      <c r="C197" s="135" t="s">
        <v>4</v>
      </c>
      <c r="D197" s="136">
        <v>0</v>
      </c>
      <c r="E197" s="137" t="s">
        <v>5</v>
      </c>
      <c r="F197" s="67">
        <v>0</v>
      </c>
      <c r="G197" s="138">
        <f t="shared" si="15"/>
        <v>0</v>
      </c>
      <c r="H197" s="286"/>
    </row>
    <row r="198" spans="1:8" ht="12.75" hidden="1" customHeight="1" thickBot="1" x14ac:dyDescent="0.25">
      <c r="A198" s="139"/>
      <c r="B198" s="140" t="s">
        <v>144</v>
      </c>
      <c r="C198" s="141" t="s">
        <v>4</v>
      </c>
      <c r="D198" s="142">
        <v>0</v>
      </c>
      <c r="E198" s="143" t="s">
        <v>5</v>
      </c>
      <c r="F198" s="68">
        <v>0</v>
      </c>
      <c r="G198" s="144">
        <f t="shared" si="15"/>
        <v>0</v>
      </c>
      <c r="H198" s="287"/>
    </row>
    <row r="199" spans="1:8" ht="20.100000000000001" hidden="1" customHeight="1" thickTop="1" thickBot="1" x14ac:dyDescent="0.25">
      <c r="A199" s="282" t="s">
        <v>117</v>
      </c>
      <c r="B199" s="283"/>
      <c r="C199" s="284"/>
      <c r="D199" s="145">
        <v>1</v>
      </c>
      <c r="E199" s="146" t="s">
        <v>132</v>
      </c>
      <c r="F199" s="69">
        <f>G199/D199</f>
        <v>0</v>
      </c>
      <c r="G199" s="147">
        <f>SUM(G191:G198)</f>
        <v>0</v>
      </c>
      <c r="H199" s="153"/>
    </row>
    <row r="200" spans="1:8" ht="9.9499999999999993" hidden="1" customHeight="1" thickBot="1" x14ac:dyDescent="0.25">
      <c r="A200" s="157"/>
      <c r="B200" s="157"/>
      <c r="C200" s="157"/>
      <c r="D200" s="158"/>
      <c r="E200" s="158"/>
      <c r="F200" s="23"/>
      <c r="G200" s="159"/>
      <c r="H200" s="160"/>
    </row>
    <row r="201" spans="1:8" ht="30" customHeight="1" thickBot="1" x14ac:dyDescent="0.25">
      <c r="A201" s="288" t="s">
        <v>19</v>
      </c>
      <c r="B201" s="289"/>
      <c r="C201" s="116" t="s">
        <v>4</v>
      </c>
      <c r="D201" s="117" t="s">
        <v>11</v>
      </c>
      <c r="E201" s="118" t="s">
        <v>5</v>
      </c>
      <c r="F201" s="64" t="s">
        <v>6</v>
      </c>
      <c r="G201" s="119" t="s">
        <v>18</v>
      </c>
      <c r="H201" s="118" t="s">
        <v>22</v>
      </c>
    </row>
    <row r="202" spans="1:8" ht="13.5" customHeight="1" thickTop="1" thickBot="1" x14ac:dyDescent="0.25">
      <c r="A202" s="121" t="s">
        <v>113</v>
      </c>
      <c r="B202" s="122"/>
      <c r="C202" s="123" t="s">
        <v>114</v>
      </c>
      <c r="D202" s="124"/>
      <c r="E202" s="125"/>
      <c r="F202" s="65"/>
      <c r="G202" s="126"/>
      <c r="H202" s="285"/>
    </row>
    <row r="203" spans="1:8" ht="12.75" customHeight="1" x14ac:dyDescent="0.2">
      <c r="A203" s="127"/>
      <c r="B203" s="128" t="s">
        <v>220</v>
      </c>
      <c r="C203" s="129" t="s">
        <v>247</v>
      </c>
      <c r="D203" s="130">
        <v>1</v>
      </c>
      <c r="E203" s="131" t="s">
        <v>137</v>
      </c>
      <c r="F203" s="66">
        <v>2500</v>
      </c>
      <c r="G203" s="132">
        <f t="shared" ref="G203:G210" si="16">F203*D203</f>
        <v>2500</v>
      </c>
      <c r="H203" s="286"/>
    </row>
    <row r="204" spans="1:8" ht="12.75" customHeight="1" x14ac:dyDescent="0.2">
      <c r="A204" s="133"/>
      <c r="B204" s="128" t="s">
        <v>223</v>
      </c>
      <c r="C204" s="129" t="s">
        <v>246</v>
      </c>
      <c r="D204" s="130">
        <v>1</v>
      </c>
      <c r="E204" s="131" t="s">
        <v>137</v>
      </c>
      <c r="F204" s="66">
        <v>2500</v>
      </c>
      <c r="G204" s="138">
        <f t="shared" si="16"/>
        <v>2500</v>
      </c>
      <c r="H204" s="286"/>
    </row>
    <row r="205" spans="1:8" ht="12.75" customHeight="1" x14ac:dyDescent="0.2">
      <c r="A205" s="133"/>
      <c r="B205" s="134" t="s">
        <v>185</v>
      </c>
      <c r="C205" s="135" t="s">
        <v>248</v>
      </c>
      <c r="D205" s="136">
        <v>3500</v>
      </c>
      <c r="E205" s="137" t="s">
        <v>200</v>
      </c>
      <c r="F205" s="67">
        <v>0.3</v>
      </c>
      <c r="G205" s="138">
        <f t="shared" si="16"/>
        <v>1050</v>
      </c>
      <c r="H205" s="286"/>
    </row>
    <row r="206" spans="1:8" ht="12.75" hidden="1" customHeight="1" x14ac:dyDescent="0.2">
      <c r="A206" s="133"/>
      <c r="B206" s="134"/>
      <c r="C206" s="135"/>
      <c r="D206" s="136">
        <v>0</v>
      </c>
      <c r="E206" s="137" t="s">
        <v>5</v>
      </c>
      <c r="F206" s="67">
        <v>0</v>
      </c>
      <c r="G206" s="138">
        <f t="shared" si="16"/>
        <v>0</v>
      </c>
      <c r="H206" s="286"/>
    </row>
    <row r="207" spans="1:8" ht="12.75" hidden="1" customHeight="1" x14ac:dyDescent="0.2">
      <c r="A207" s="133"/>
      <c r="B207" s="134"/>
      <c r="C207" s="135"/>
      <c r="D207" s="136">
        <v>0</v>
      </c>
      <c r="E207" s="137" t="s">
        <v>5</v>
      </c>
      <c r="F207" s="67">
        <v>0</v>
      </c>
      <c r="G207" s="138">
        <f t="shared" si="16"/>
        <v>0</v>
      </c>
      <c r="H207" s="286"/>
    </row>
    <row r="208" spans="1:8" ht="12.75" hidden="1" customHeight="1" x14ac:dyDescent="0.2">
      <c r="A208" s="133"/>
      <c r="B208" s="134" t="s">
        <v>144</v>
      </c>
      <c r="C208" s="135" t="s">
        <v>4</v>
      </c>
      <c r="D208" s="136">
        <v>0</v>
      </c>
      <c r="E208" s="137" t="s">
        <v>5</v>
      </c>
      <c r="F208" s="67">
        <v>0</v>
      </c>
      <c r="G208" s="138">
        <f t="shared" si="16"/>
        <v>0</v>
      </c>
      <c r="H208" s="286"/>
    </row>
    <row r="209" spans="1:8" ht="12.75" hidden="1" customHeight="1" x14ac:dyDescent="0.2">
      <c r="A209" s="133"/>
      <c r="B209" s="134" t="s">
        <v>144</v>
      </c>
      <c r="C209" s="135" t="s">
        <v>4</v>
      </c>
      <c r="D209" s="136">
        <v>0</v>
      </c>
      <c r="E209" s="137" t="s">
        <v>5</v>
      </c>
      <c r="F209" s="67">
        <v>0</v>
      </c>
      <c r="G209" s="138">
        <f t="shared" si="16"/>
        <v>0</v>
      </c>
      <c r="H209" s="286"/>
    </row>
    <row r="210" spans="1:8" ht="12.75" customHeight="1" thickBot="1" x14ac:dyDescent="0.25">
      <c r="A210" s="139"/>
      <c r="B210" s="140" t="s">
        <v>144</v>
      </c>
      <c r="C210" s="141" t="s">
        <v>4</v>
      </c>
      <c r="D210" s="142">
        <v>0</v>
      </c>
      <c r="E210" s="143" t="s">
        <v>5</v>
      </c>
      <c r="F210" s="68">
        <v>0</v>
      </c>
      <c r="G210" s="144">
        <f t="shared" si="16"/>
        <v>0</v>
      </c>
      <c r="H210" s="287"/>
    </row>
    <row r="211" spans="1:8" ht="20.100000000000001" customHeight="1" thickTop="1" thickBot="1" x14ac:dyDescent="0.25">
      <c r="A211" s="282" t="s">
        <v>118</v>
      </c>
      <c r="B211" s="283"/>
      <c r="C211" s="284"/>
      <c r="D211" s="145">
        <v>1</v>
      </c>
      <c r="E211" s="146" t="s">
        <v>137</v>
      </c>
      <c r="F211" s="69">
        <f>G211/D211</f>
        <v>6050</v>
      </c>
      <c r="G211" s="147">
        <f>SUM(G203:G210)</f>
        <v>6050</v>
      </c>
      <c r="H211" s="153"/>
    </row>
    <row r="212" spans="1:8" ht="30" customHeight="1" thickBot="1" x14ac:dyDescent="0.25">
      <c r="A212" s="157"/>
      <c r="B212" s="157"/>
      <c r="C212" s="157"/>
      <c r="D212" s="158"/>
      <c r="E212" s="158"/>
      <c r="F212" s="23"/>
      <c r="G212" s="159"/>
      <c r="H212" s="160"/>
    </row>
    <row r="213" spans="1:8" ht="30" customHeight="1" thickBot="1" x14ac:dyDescent="0.25">
      <c r="A213" s="288" t="s">
        <v>19</v>
      </c>
      <c r="B213" s="289"/>
      <c r="C213" s="116" t="s">
        <v>4</v>
      </c>
      <c r="D213" s="117" t="s">
        <v>11</v>
      </c>
      <c r="E213" s="118" t="s">
        <v>5</v>
      </c>
      <c r="F213" s="64" t="s">
        <v>6</v>
      </c>
      <c r="G213" s="119" t="s">
        <v>18</v>
      </c>
      <c r="H213" s="118" t="s">
        <v>22</v>
      </c>
    </row>
    <row r="214" spans="1:8" ht="14.25" thickTop="1" thickBot="1" x14ac:dyDescent="0.25">
      <c r="A214" s="121" t="s">
        <v>119</v>
      </c>
      <c r="B214" s="122"/>
      <c r="C214" s="123" t="s">
        <v>120</v>
      </c>
      <c r="D214" s="124"/>
      <c r="E214" s="125"/>
      <c r="F214" s="65"/>
      <c r="G214" s="126"/>
      <c r="H214" s="285"/>
    </row>
    <row r="215" spans="1:8" ht="12.75" customHeight="1" x14ac:dyDescent="0.2">
      <c r="A215" s="127"/>
      <c r="B215" s="128" t="s">
        <v>217</v>
      </c>
      <c r="C215" s="129" t="s">
        <v>249</v>
      </c>
      <c r="D215" s="130">
        <v>100</v>
      </c>
      <c r="E215" s="131" t="s">
        <v>250</v>
      </c>
      <c r="F215" s="66">
        <v>62</v>
      </c>
      <c r="G215" s="132">
        <f t="shared" ref="G215:G222" si="17">F215*D215</f>
        <v>6200</v>
      </c>
      <c r="H215" s="286"/>
    </row>
    <row r="216" spans="1:8" ht="12.75" customHeight="1" x14ac:dyDescent="0.2">
      <c r="A216" s="133"/>
      <c r="B216" s="134" t="s">
        <v>217</v>
      </c>
      <c r="C216" s="135" t="s">
        <v>251</v>
      </c>
      <c r="D216" s="136">
        <v>3500</v>
      </c>
      <c r="E216" s="137" t="s">
        <v>200</v>
      </c>
      <c r="F216" s="67">
        <v>1.5</v>
      </c>
      <c r="G216" s="138">
        <f t="shared" si="17"/>
        <v>5250</v>
      </c>
      <c r="H216" s="286"/>
    </row>
    <row r="217" spans="1:8" ht="12.75" customHeight="1" x14ac:dyDescent="0.2">
      <c r="A217" s="133"/>
      <c r="B217" s="134" t="s">
        <v>238</v>
      </c>
      <c r="C217" s="135" t="s">
        <v>252</v>
      </c>
      <c r="D217" s="136">
        <v>1</v>
      </c>
      <c r="E217" s="137" t="s">
        <v>137</v>
      </c>
      <c r="F217" s="67">
        <v>10000</v>
      </c>
      <c r="G217" s="138">
        <f t="shared" si="17"/>
        <v>10000</v>
      </c>
      <c r="H217" s="286"/>
    </row>
    <row r="218" spans="1:8" ht="12.75" customHeight="1" x14ac:dyDescent="0.2">
      <c r="A218" s="133"/>
      <c r="B218" s="134" t="s">
        <v>240</v>
      </c>
      <c r="C218" s="135" t="s">
        <v>253</v>
      </c>
      <c r="D218" s="136">
        <v>1</v>
      </c>
      <c r="E218" s="137" t="s">
        <v>137</v>
      </c>
      <c r="F218" s="67">
        <v>2500</v>
      </c>
      <c r="G218" s="138">
        <f t="shared" si="17"/>
        <v>2500</v>
      </c>
      <c r="H218" s="286"/>
    </row>
    <row r="219" spans="1:8" ht="12.75" hidden="1" customHeight="1" x14ac:dyDescent="0.2">
      <c r="A219" s="133"/>
      <c r="B219" s="134" t="s">
        <v>144</v>
      </c>
      <c r="C219" s="135" t="s">
        <v>4</v>
      </c>
      <c r="D219" s="136">
        <v>0</v>
      </c>
      <c r="E219" s="137" t="s">
        <v>5</v>
      </c>
      <c r="F219" s="67">
        <v>0</v>
      </c>
      <c r="G219" s="138">
        <f t="shared" si="17"/>
        <v>0</v>
      </c>
      <c r="H219" s="286"/>
    </row>
    <row r="220" spans="1:8" ht="12.75" hidden="1" customHeight="1" x14ac:dyDescent="0.2">
      <c r="A220" s="133"/>
      <c r="B220" s="134" t="s">
        <v>144</v>
      </c>
      <c r="C220" s="135" t="s">
        <v>4</v>
      </c>
      <c r="D220" s="136">
        <v>0</v>
      </c>
      <c r="E220" s="137" t="s">
        <v>5</v>
      </c>
      <c r="F220" s="67">
        <v>0</v>
      </c>
      <c r="G220" s="138">
        <f t="shared" si="17"/>
        <v>0</v>
      </c>
      <c r="H220" s="286"/>
    </row>
    <row r="221" spans="1:8" ht="12.75" hidden="1" customHeight="1" x14ac:dyDescent="0.2">
      <c r="A221" s="133"/>
      <c r="B221" s="134" t="s">
        <v>144</v>
      </c>
      <c r="C221" s="135" t="s">
        <v>4</v>
      </c>
      <c r="D221" s="136">
        <v>0</v>
      </c>
      <c r="E221" s="137" t="s">
        <v>5</v>
      </c>
      <c r="F221" s="67">
        <v>0</v>
      </c>
      <c r="G221" s="138">
        <f t="shared" si="17"/>
        <v>0</v>
      </c>
      <c r="H221" s="286"/>
    </row>
    <row r="222" spans="1:8" ht="12.75" customHeight="1" thickBot="1" x14ac:dyDescent="0.25">
      <c r="A222" s="139"/>
      <c r="B222" s="140" t="s">
        <v>144</v>
      </c>
      <c r="C222" s="141" t="s">
        <v>4</v>
      </c>
      <c r="D222" s="142">
        <v>0</v>
      </c>
      <c r="E222" s="143" t="s">
        <v>5</v>
      </c>
      <c r="F222" s="68">
        <v>0</v>
      </c>
      <c r="G222" s="144">
        <f t="shared" si="17"/>
        <v>0</v>
      </c>
      <c r="H222" s="287"/>
    </row>
    <row r="223" spans="1:8" ht="20.100000000000001" customHeight="1" thickTop="1" thickBot="1" x14ac:dyDescent="0.25">
      <c r="A223" s="282" t="s">
        <v>130</v>
      </c>
      <c r="B223" s="283"/>
      <c r="C223" s="284"/>
      <c r="D223" s="145">
        <v>5</v>
      </c>
      <c r="E223" s="146" t="s">
        <v>184</v>
      </c>
      <c r="F223" s="69">
        <f>G223/D223</f>
        <v>4790</v>
      </c>
      <c r="G223" s="147">
        <f>SUM(G215:G222)</f>
        <v>23950</v>
      </c>
      <c r="H223" s="153"/>
    </row>
    <row r="224" spans="1:8" ht="9.9499999999999993" hidden="1" customHeight="1" thickBot="1" x14ac:dyDescent="0.25">
      <c r="A224" s="157"/>
      <c r="B224" s="157"/>
      <c r="C224" s="157"/>
      <c r="D224" s="158"/>
      <c r="E224" s="158"/>
      <c r="F224" s="23"/>
      <c r="G224" s="159"/>
      <c r="H224" s="160"/>
    </row>
    <row r="225" spans="1:8" ht="30" hidden="1" customHeight="1" thickBot="1" x14ac:dyDescent="0.25">
      <c r="A225" s="288" t="s">
        <v>19</v>
      </c>
      <c r="B225" s="289"/>
      <c r="C225" s="116" t="s">
        <v>4</v>
      </c>
      <c r="D225" s="117" t="s">
        <v>11</v>
      </c>
      <c r="E225" s="118" t="s">
        <v>5</v>
      </c>
      <c r="F225" s="64" t="s">
        <v>6</v>
      </c>
      <c r="G225" s="119" t="s">
        <v>18</v>
      </c>
      <c r="H225" s="118" t="s">
        <v>22</v>
      </c>
    </row>
    <row r="226" spans="1:8" ht="14.25" hidden="1" thickTop="1" thickBot="1" x14ac:dyDescent="0.25">
      <c r="A226" s="121" t="s">
        <v>121</v>
      </c>
      <c r="B226" s="122"/>
      <c r="C226" s="123" t="s">
        <v>122</v>
      </c>
      <c r="D226" s="124"/>
      <c r="E226" s="125"/>
      <c r="F226" s="65"/>
      <c r="G226" s="126"/>
      <c r="H226" s="285"/>
    </row>
    <row r="227" spans="1:8" ht="12.75" hidden="1" customHeight="1" x14ac:dyDescent="0.2">
      <c r="A227" s="127"/>
      <c r="B227" s="128" t="s">
        <v>144</v>
      </c>
      <c r="C227" s="129" t="s">
        <v>4</v>
      </c>
      <c r="D227" s="130">
        <v>0</v>
      </c>
      <c r="E227" s="131" t="s">
        <v>5</v>
      </c>
      <c r="F227" s="66">
        <v>0</v>
      </c>
      <c r="G227" s="132">
        <f t="shared" ref="G227:G234" si="18">F227*D227</f>
        <v>0</v>
      </c>
      <c r="H227" s="286"/>
    </row>
    <row r="228" spans="1:8" ht="12.75" hidden="1" customHeight="1" x14ac:dyDescent="0.2">
      <c r="A228" s="133"/>
      <c r="B228" s="134" t="s">
        <v>144</v>
      </c>
      <c r="C228" s="135" t="s">
        <v>4</v>
      </c>
      <c r="D228" s="136">
        <v>0</v>
      </c>
      <c r="E228" s="137" t="s">
        <v>5</v>
      </c>
      <c r="F228" s="67">
        <v>0</v>
      </c>
      <c r="G228" s="138">
        <f t="shared" si="18"/>
        <v>0</v>
      </c>
      <c r="H228" s="286"/>
    </row>
    <row r="229" spans="1:8" ht="12.75" hidden="1" customHeight="1" x14ac:dyDescent="0.2">
      <c r="A229" s="133"/>
      <c r="B229" s="134" t="s">
        <v>144</v>
      </c>
      <c r="C229" s="135" t="s">
        <v>4</v>
      </c>
      <c r="D229" s="136">
        <v>0</v>
      </c>
      <c r="E229" s="137" t="s">
        <v>5</v>
      </c>
      <c r="F229" s="67">
        <v>0</v>
      </c>
      <c r="G229" s="138">
        <f t="shared" si="18"/>
        <v>0</v>
      </c>
      <c r="H229" s="286"/>
    </row>
    <row r="230" spans="1:8" ht="12.75" hidden="1" customHeight="1" x14ac:dyDescent="0.2">
      <c r="A230" s="133"/>
      <c r="B230" s="134" t="s">
        <v>144</v>
      </c>
      <c r="C230" s="135" t="s">
        <v>4</v>
      </c>
      <c r="D230" s="136">
        <v>0</v>
      </c>
      <c r="E230" s="137" t="s">
        <v>5</v>
      </c>
      <c r="F230" s="67">
        <v>0</v>
      </c>
      <c r="G230" s="138">
        <f t="shared" si="18"/>
        <v>0</v>
      </c>
      <c r="H230" s="286"/>
    </row>
    <row r="231" spans="1:8" ht="12.75" hidden="1" customHeight="1" x14ac:dyDescent="0.2">
      <c r="A231" s="133"/>
      <c r="B231" s="134" t="s">
        <v>144</v>
      </c>
      <c r="C231" s="135" t="s">
        <v>4</v>
      </c>
      <c r="D231" s="136">
        <v>0</v>
      </c>
      <c r="E231" s="137" t="s">
        <v>5</v>
      </c>
      <c r="F231" s="67">
        <v>0</v>
      </c>
      <c r="G231" s="138">
        <f t="shared" si="18"/>
        <v>0</v>
      </c>
      <c r="H231" s="286"/>
    </row>
    <row r="232" spans="1:8" ht="12.75" hidden="1" customHeight="1" x14ac:dyDescent="0.2">
      <c r="A232" s="133"/>
      <c r="B232" s="134" t="s">
        <v>144</v>
      </c>
      <c r="C232" s="135" t="s">
        <v>4</v>
      </c>
      <c r="D232" s="136">
        <v>0</v>
      </c>
      <c r="E232" s="137" t="s">
        <v>5</v>
      </c>
      <c r="F232" s="67">
        <v>0</v>
      </c>
      <c r="G232" s="138">
        <f t="shared" si="18"/>
        <v>0</v>
      </c>
      <c r="H232" s="286"/>
    </row>
    <row r="233" spans="1:8" ht="12.75" hidden="1" customHeight="1" x14ac:dyDescent="0.2">
      <c r="A233" s="133"/>
      <c r="B233" s="134" t="s">
        <v>144</v>
      </c>
      <c r="C233" s="135" t="s">
        <v>4</v>
      </c>
      <c r="D233" s="136">
        <v>0</v>
      </c>
      <c r="E233" s="137" t="s">
        <v>5</v>
      </c>
      <c r="F233" s="67">
        <v>0</v>
      </c>
      <c r="G233" s="138">
        <f t="shared" si="18"/>
        <v>0</v>
      </c>
      <c r="H233" s="286"/>
    </row>
    <row r="234" spans="1:8" ht="12.75" hidden="1" customHeight="1" thickBot="1" x14ac:dyDescent="0.25">
      <c r="A234" s="139"/>
      <c r="B234" s="140" t="s">
        <v>144</v>
      </c>
      <c r="C234" s="141" t="s">
        <v>4</v>
      </c>
      <c r="D234" s="142">
        <v>0</v>
      </c>
      <c r="E234" s="143" t="s">
        <v>5</v>
      </c>
      <c r="F234" s="68">
        <v>0</v>
      </c>
      <c r="G234" s="144">
        <f t="shared" si="18"/>
        <v>0</v>
      </c>
      <c r="H234" s="287"/>
    </row>
    <row r="235" spans="1:8" ht="20.100000000000001" hidden="1" customHeight="1" thickTop="1" thickBot="1" x14ac:dyDescent="0.25">
      <c r="A235" s="282" t="s">
        <v>129</v>
      </c>
      <c r="B235" s="283"/>
      <c r="C235" s="284"/>
      <c r="D235" s="145">
        <v>1</v>
      </c>
      <c r="E235" s="146" t="s">
        <v>132</v>
      </c>
      <c r="F235" s="69">
        <f>G235/D235</f>
        <v>0</v>
      </c>
      <c r="G235" s="147">
        <f>SUM(G227:G234)</f>
        <v>0</v>
      </c>
      <c r="H235" s="153"/>
    </row>
    <row r="236" spans="1:8" ht="30" hidden="1" customHeight="1" thickBot="1" x14ac:dyDescent="0.25">
      <c r="A236" s="157"/>
      <c r="B236" s="157"/>
      <c r="C236" s="157"/>
      <c r="D236" s="158"/>
      <c r="E236" s="158"/>
      <c r="F236" s="23"/>
      <c r="G236" s="159"/>
      <c r="H236" s="160"/>
    </row>
    <row r="237" spans="1:8" ht="30" hidden="1" customHeight="1" thickBot="1" x14ac:dyDescent="0.25">
      <c r="A237" s="288" t="s">
        <v>19</v>
      </c>
      <c r="B237" s="289"/>
      <c r="C237" s="116" t="s">
        <v>4</v>
      </c>
      <c r="D237" s="117" t="s">
        <v>11</v>
      </c>
      <c r="E237" s="118" t="s">
        <v>5</v>
      </c>
      <c r="F237" s="64" t="s">
        <v>6</v>
      </c>
      <c r="G237" s="119" t="s">
        <v>18</v>
      </c>
      <c r="H237" s="118" t="s">
        <v>22</v>
      </c>
    </row>
    <row r="238" spans="1:8" ht="14.25" hidden="1" thickTop="1" thickBot="1" x14ac:dyDescent="0.25">
      <c r="A238" s="121" t="s">
        <v>123</v>
      </c>
      <c r="B238" s="122"/>
      <c r="C238" s="123" t="s">
        <v>124</v>
      </c>
      <c r="D238" s="124"/>
      <c r="E238" s="125"/>
      <c r="F238" s="65"/>
      <c r="G238" s="126"/>
      <c r="H238" s="285"/>
    </row>
    <row r="239" spans="1:8" ht="12.75" hidden="1" customHeight="1" x14ac:dyDescent="0.2">
      <c r="A239" s="127"/>
      <c r="B239" s="128" t="s">
        <v>144</v>
      </c>
      <c r="C239" s="129" t="s">
        <v>4</v>
      </c>
      <c r="D239" s="130">
        <v>0</v>
      </c>
      <c r="E239" s="131" t="s">
        <v>5</v>
      </c>
      <c r="F239" s="66">
        <v>0</v>
      </c>
      <c r="G239" s="132">
        <f t="shared" ref="G239:G246" si="19">F239*D239</f>
        <v>0</v>
      </c>
      <c r="H239" s="286"/>
    </row>
    <row r="240" spans="1:8" ht="12.75" hidden="1" customHeight="1" x14ac:dyDescent="0.2">
      <c r="A240" s="133"/>
      <c r="B240" s="134" t="s">
        <v>144</v>
      </c>
      <c r="C240" s="135" t="s">
        <v>4</v>
      </c>
      <c r="D240" s="136">
        <v>0</v>
      </c>
      <c r="E240" s="137" t="s">
        <v>5</v>
      </c>
      <c r="F240" s="67">
        <v>0</v>
      </c>
      <c r="G240" s="138">
        <f t="shared" si="19"/>
        <v>0</v>
      </c>
      <c r="H240" s="286"/>
    </row>
    <row r="241" spans="1:8" ht="12.75" hidden="1" customHeight="1" x14ac:dyDescent="0.2">
      <c r="A241" s="133"/>
      <c r="B241" s="134" t="s">
        <v>144</v>
      </c>
      <c r="C241" s="135" t="s">
        <v>4</v>
      </c>
      <c r="D241" s="136">
        <v>0</v>
      </c>
      <c r="E241" s="137" t="s">
        <v>5</v>
      </c>
      <c r="F241" s="67">
        <v>0</v>
      </c>
      <c r="G241" s="138">
        <f t="shared" si="19"/>
        <v>0</v>
      </c>
      <c r="H241" s="286"/>
    </row>
    <row r="242" spans="1:8" ht="12.75" hidden="1" customHeight="1" x14ac:dyDescent="0.2">
      <c r="A242" s="133"/>
      <c r="B242" s="134" t="s">
        <v>144</v>
      </c>
      <c r="C242" s="135" t="s">
        <v>4</v>
      </c>
      <c r="D242" s="136">
        <v>0</v>
      </c>
      <c r="E242" s="137" t="s">
        <v>5</v>
      </c>
      <c r="F242" s="67">
        <v>0</v>
      </c>
      <c r="G242" s="138">
        <f t="shared" si="19"/>
        <v>0</v>
      </c>
      <c r="H242" s="286"/>
    </row>
    <row r="243" spans="1:8" ht="12.75" hidden="1" customHeight="1" x14ac:dyDescent="0.2">
      <c r="A243" s="133"/>
      <c r="B243" s="134" t="s">
        <v>144</v>
      </c>
      <c r="C243" s="135" t="s">
        <v>4</v>
      </c>
      <c r="D243" s="136">
        <v>0</v>
      </c>
      <c r="E243" s="137" t="s">
        <v>5</v>
      </c>
      <c r="F243" s="67">
        <v>0</v>
      </c>
      <c r="G243" s="138">
        <f t="shared" si="19"/>
        <v>0</v>
      </c>
      <c r="H243" s="286"/>
    </row>
    <row r="244" spans="1:8" ht="12.75" hidden="1" customHeight="1" x14ac:dyDescent="0.2">
      <c r="A244" s="133"/>
      <c r="B244" s="134" t="s">
        <v>144</v>
      </c>
      <c r="C244" s="135" t="s">
        <v>4</v>
      </c>
      <c r="D244" s="136">
        <v>0</v>
      </c>
      <c r="E244" s="137" t="s">
        <v>5</v>
      </c>
      <c r="F244" s="67">
        <v>0</v>
      </c>
      <c r="G244" s="138">
        <f t="shared" si="19"/>
        <v>0</v>
      </c>
      <c r="H244" s="286"/>
    </row>
    <row r="245" spans="1:8" ht="12.75" hidden="1" customHeight="1" x14ac:dyDescent="0.2">
      <c r="A245" s="133"/>
      <c r="B245" s="134" t="s">
        <v>144</v>
      </c>
      <c r="C245" s="135" t="s">
        <v>4</v>
      </c>
      <c r="D245" s="136">
        <v>0</v>
      </c>
      <c r="E245" s="137" t="s">
        <v>5</v>
      </c>
      <c r="F245" s="67">
        <v>0</v>
      </c>
      <c r="G245" s="138">
        <f t="shared" si="19"/>
        <v>0</v>
      </c>
      <c r="H245" s="286"/>
    </row>
    <row r="246" spans="1:8" ht="12.75" hidden="1" customHeight="1" thickBot="1" x14ac:dyDescent="0.25">
      <c r="A246" s="139"/>
      <c r="B246" s="140" t="s">
        <v>144</v>
      </c>
      <c r="C246" s="141" t="s">
        <v>4</v>
      </c>
      <c r="D246" s="142">
        <v>0</v>
      </c>
      <c r="E246" s="143" t="s">
        <v>5</v>
      </c>
      <c r="F246" s="68">
        <v>0</v>
      </c>
      <c r="G246" s="144">
        <f t="shared" si="19"/>
        <v>0</v>
      </c>
      <c r="H246" s="287"/>
    </row>
    <row r="247" spans="1:8" ht="20.100000000000001" hidden="1" customHeight="1" thickTop="1" thickBot="1" x14ac:dyDescent="0.25">
      <c r="A247" s="282" t="s">
        <v>128</v>
      </c>
      <c r="B247" s="283"/>
      <c r="C247" s="284"/>
      <c r="D247" s="145">
        <v>1</v>
      </c>
      <c r="E247" s="146" t="s">
        <v>132</v>
      </c>
      <c r="F247" s="69">
        <f>G247/D247</f>
        <v>0</v>
      </c>
      <c r="G247" s="147">
        <f>SUM(G239:G246)</f>
        <v>0</v>
      </c>
      <c r="H247" s="153"/>
    </row>
    <row r="248" spans="1:8" ht="9.9499999999999993" hidden="1" customHeight="1" thickBot="1" x14ac:dyDescent="0.25">
      <c r="A248" s="157"/>
      <c r="B248" s="157"/>
      <c r="C248" s="157"/>
      <c r="D248" s="158"/>
      <c r="E248" s="158"/>
      <c r="F248" s="23"/>
      <c r="G248" s="159"/>
      <c r="H248" s="160"/>
    </row>
    <row r="249" spans="1:8" ht="30" hidden="1" customHeight="1" thickBot="1" x14ac:dyDescent="0.25">
      <c r="A249" s="288" t="s">
        <v>19</v>
      </c>
      <c r="B249" s="289"/>
      <c r="C249" s="116" t="s">
        <v>4</v>
      </c>
      <c r="D249" s="117" t="s">
        <v>11</v>
      </c>
      <c r="E249" s="118" t="s">
        <v>5</v>
      </c>
      <c r="F249" s="64" t="s">
        <v>6</v>
      </c>
      <c r="G249" s="119" t="s">
        <v>18</v>
      </c>
      <c r="H249" s="118" t="s">
        <v>22</v>
      </c>
    </row>
    <row r="250" spans="1:8" ht="14.25" hidden="1" thickTop="1" thickBot="1" x14ac:dyDescent="0.25">
      <c r="A250" s="121" t="s">
        <v>125</v>
      </c>
      <c r="B250" s="122"/>
      <c r="C250" s="123" t="s">
        <v>126</v>
      </c>
      <c r="D250" s="124"/>
      <c r="E250" s="125"/>
      <c r="F250" s="65"/>
      <c r="G250" s="126"/>
      <c r="H250" s="285"/>
    </row>
    <row r="251" spans="1:8" ht="12.75" hidden="1" customHeight="1" x14ac:dyDescent="0.2">
      <c r="A251" s="127"/>
      <c r="B251" s="128" t="s">
        <v>144</v>
      </c>
      <c r="C251" s="129" t="s">
        <v>4</v>
      </c>
      <c r="D251" s="130">
        <v>0</v>
      </c>
      <c r="E251" s="131" t="s">
        <v>5</v>
      </c>
      <c r="F251" s="66">
        <v>0</v>
      </c>
      <c r="G251" s="132">
        <f t="shared" ref="G251:G258" si="20">F251*D251</f>
        <v>0</v>
      </c>
      <c r="H251" s="286"/>
    </row>
    <row r="252" spans="1:8" ht="12.75" hidden="1" customHeight="1" x14ac:dyDescent="0.2">
      <c r="A252" s="133"/>
      <c r="B252" s="134" t="s">
        <v>144</v>
      </c>
      <c r="C252" s="135" t="s">
        <v>4</v>
      </c>
      <c r="D252" s="136">
        <v>0</v>
      </c>
      <c r="E252" s="137" t="s">
        <v>5</v>
      </c>
      <c r="F252" s="67">
        <v>0</v>
      </c>
      <c r="G252" s="138">
        <f t="shared" si="20"/>
        <v>0</v>
      </c>
      <c r="H252" s="286"/>
    </row>
    <row r="253" spans="1:8" ht="12.75" hidden="1" customHeight="1" x14ac:dyDescent="0.2">
      <c r="A253" s="133"/>
      <c r="B253" s="134" t="s">
        <v>144</v>
      </c>
      <c r="C253" s="135" t="s">
        <v>4</v>
      </c>
      <c r="D253" s="136">
        <v>0</v>
      </c>
      <c r="E253" s="137" t="s">
        <v>5</v>
      </c>
      <c r="F253" s="67">
        <v>0</v>
      </c>
      <c r="G253" s="138">
        <f t="shared" si="20"/>
        <v>0</v>
      </c>
      <c r="H253" s="286"/>
    </row>
    <row r="254" spans="1:8" ht="12.75" hidden="1" customHeight="1" x14ac:dyDescent="0.2">
      <c r="A254" s="133"/>
      <c r="B254" s="134" t="s">
        <v>144</v>
      </c>
      <c r="C254" s="135" t="s">
        <v>4</v>
      </c>
      <c r="D254" s="136">
        <v>0</v>
      </c>
      <c r="E254" s="137" t="s">
        <v>5</v>
      </c>
      <c r="F254" s="67">
        <v>0</v>
      </c>
      <c r="G254" s="138">
        <f t="shared" si="20"/>
        <v>0</v>
      </c>
      <c r="H254" s="286"/>
    </row>
    <row r="255" spans="1:8" ht="12.75" hidden="1" customHeight="1" x14ac:dyDescent="0.2">
      <c r="A255" s="133"/>
      <c r="B255" s="134" t="s">
        <v>144</v>
      </c>
      <c r="C255" s="135" t="s">
        <v>4</v>
      </c>
      <c r="D255" s="136">
        <v>0</v>
      </c>
      <c r="E255" s="137" t="s">
        <v>5</v>
      </c>
      <c r="F255" s="67">
        <v>0</v>
      </c>
      <c r="G255" s="138">
        <f t="shared" si="20"/>
        <v>0</v>
      </c>
      <c r="H255" s="286"/>
    </row>
    <row r="256" spans="1:8" ht="12.75" hidden="1" customHeight="1" x14ac:dyDescent="0.2">
      <c r="A256" s="133"/>
      <c r="B256" s="134" t="s">
        <v>144</v>
      </c>
      <c r="C256" s="135" t="s">
        <v>4</v>
      </c>
      <c r="D256" s="136">
        <v>0</v>
      </c>
      <c r="E256" s="137" t="s">
        <v>5</v>
      </c>
      <c r="F256" s="67">
        <v>0</v>
      </c>
      <c r="G256" s="138">
        <f t="shared" si="20"/>
        <v>0</v>
      </c>
      <c r="H256" s="286"/>
    </row>
    <row r="257" spans="1:8" ht="12.75" hidden="1" customHeight="1" x14ac:dyDescent="0.2">
      <c r="A257" s="133"/>
      <c r="B257" s="134" t="s">
        <v>144</v>
      </c>
      <c r="C257" s="135" t="s">
        <v>4</v>
      </c>
      <c r="D257" s="136">
        <v>0</v>
      </c>
      <c r="E257" s="137" t="s">
        <v>5</v>
      </c>
      <c r="F257" s="67">
        <v>0</v>
      </c>
      <c r="G257" s="138">
        <f t="shared" si="20"/>
        <v>0</v>
      </c>
      <c r="H257" s="286"/>
    </row>
    <row r="258" spans="1:8" ht="12.75" hidden="1" customHeight="1" thickBot="1" x14ac:dyDescent="0.25">
      <c r="A258" s="139"/>
      <c r="B258" s="140" t="s">
        <v>144</v>
      </c>
      <c r="C258" s="141" t="s">
        <v>4</v>
      </c>
      <c r="D258" s="142">
        <v>0</v>
      </c>
      <c r="E258" s="143" t="s">
        <v>5</v>
      </c>
      <c r="F258" s="68">
        <v>0</v>
      </c>
      <c r="G258" s="144">
        <f t="shared" si="20"/>
        <v>0</v>
      </c>
      <c r="H258" s="287"/>
    </row>
    <row r="259" spans="1:8" ht="20.100000000000001" hidden="1" customHeight="1" thickTop="1" thickBot="1" x14ac:dyDescent="0.25">
      <c r="A259" s="282" t="s">
        <v>127</v>
      </c>
      <c r="B259" s="283"/>
      <c r="C259" s="284"/>
      <c r="D259" s="145">
        <v>1</v>
      </c>
      <c r="E259" s="146" t="s">
        <v>132</v>
      </c>
      <c r="F259" s="69">
        <f>G259/D259</f>
        <v>0</v>
      </c>
      <c r="G259" s="147">
        <f>SUM(G251:G258)</f>
        <v>0</v>
      </c>
      <c r="H259" s="153"/>
    </row>
    <row r="260" spans="1:8" ht="30" customHeight="1" thickBot="1" x14ac:dyDescent="0.25">
      <c r="F260" s="33"/>
    </row>
    <row r="261" spans="1:8" ht="30" customHeight="1" thickTop="1" thickBot="1" x14ac:dyDescent="0.25">
      <c r="A261" s="290" t="s">
        <v>19</v>
      </c>
      <c r="B261" s="291"/>
      <c r="C261" s="161" t="s">
        <v>4</v>
      </c>
      <c r="D261" s="162" t="s">
        <v>11</v>
      </c>
      <c r="E261" s="163" t="s">
        <v>5</v>
      </c>
      <c r="F261" s="74" t="s">
        <v>6</v>
      </c>
      <c r="G261" s="164" t="s">
        <v>18</v>
      </c>
      <c r="H261" s="165" t="s">
        <v>22</v>
      </c>
    </row>
    <row r="262" spans="1:8" ht="20.100000000000001" customHeight="1" thickTop="1" thickBot="1" x14ac:dyDescent="0.25">
      <c r="A262" s="166"/>
      <c r="B262" s="167"/>
      <c r="C262" s="167"/>
      <c r="D262" s="167"/>
      <c r="E262" s="167"/>
      <c r="F262" s="168"/>
      <c r="G262" s="169"/>
      <c r="H262" s="292"/>
    </row>
    <row r="263" spans="1:8" ht="20.100000000000001" customHeight="1" thickBot="1" x14ac:dyDescent="0.3">
      <c r="A263" s="92" t="s">
        <v>131</v>
      </c>
      <c r="B263" s="93"/>
      <c r="C263" s="94" t="str">
        <f>C6</f>
        <v>Rehabilitate existing 5-table picnic area</v>
      </c>
      <c r="D263" s="170">
        <v>5</v>
      </c>
      <c r="E263" s="171" t="s">
        <v>184</v>
      </c>
      <c r="F263" s="96">
        <f>G263/D263</f>
        <v>6000</v>
      </c>
      <c r="G263" s="95">
        <f>G19+G31+G43+G55+G67+G79+G91+G103+G115+G127+G139+G151+G163+G175+G187+G199+G211+G223+G235+G247+G259</f>
        <v>30000</v>
      </c>
      <c r="H263" s="293"/>
    </row>
    <row r="264" spans="1:8" ht="13.5" thickTop="1" x14ac:dyDescent="0.2">
      <c r="F264" s="33"/>
    </row>
  </sheetData>
  <sheetProtection algorithmName="SHA-512" hashValue="BMmrZrw1DwBgGXYVdwyrgqhZDmMIpgpVMvvs/4ZT5Wmco6yeZENrFGxK/xsMzQTLwItgYFd6geUlhQ2VMg53xg==" saltValue="H2BrzkJHZ4yUtVzDiBGfOg==" spinCount="100000" sheet="1" formatCells="0" formatRows="0" selectLockedCells="1"/>
  <mergeCells count="65">
    <mergeCell ref="A261:B261"/>
    <mergeCell ref="H262:H263"/>
    <mergeCell ref="A67:C67"/>
    <mergeCell ref="A69:B69"/>
    <mergeCell ref="A79:C79"/>
    <mergeCell ref="H70:H78"/>
    <mergeCell ref="A127:C127"/>
    <mergeCell ref="A81:B81"/>
    <mergeCell ref="H82:H90"/>
    <mergeCell ref="A91:C91"/>
    <mergeCell ref="A93:B93"/>
    <mergeCell ref="H94:H102"/>
    <mergeCell ref="A103:C103"/>
    <mergeCell ref="A105:B105"/>
    <mergeCell ref="H106:H114"/>
    <mergeCell ref="A115:C115"/>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64"/>
  <sheetViews>
    <sheetView view="pageBreakPreview" zoomScaleNormal="100" zoomScaleSheetLayoutView="100" workbookViewId="0">
      <selection sqref="A1:XFD1048576"/>
    </sheetView>
  </sheetViews>
  <sheetFormatPr defaultRowHeight="12.75" x14ac:dyDescent="0.2"/>
  <cols>
    <col min="1" max="1" width="4.7109375" style="32" customWidth="1"/>
    <col min="2" max="2" width="10.7109375" style="32" customWidth="1"/>
    <col min="3" max="3" width="44.7109375" style="32" customWidth="1"/>
    <col min="4" max="4" width="12.7109375" style="32" customWidth="1"/>
    <col min="5" max="5" width="7.7109375" style="32" customWidth="1"/>
    <col min="6" max="6" width="12.7109375" style="41" customWidth="1"/>
    <col min="7" max="7" width="15.7109375" style="32" customWidth="1"/>
    <col min="8" max="8" width="20.28515625" style="32" customWidth="1"/>
    <col min="9" max="16384" width="9.140625" style="32"/>
  </cols>
  <sheetData>
    <row r="1" spans="1:8" x14ac:dyDescent="0.2">
      <c r="A1" s="31" t="s">
        <v>16</v>
      </c>
      <c r="C1" s="88" t="str">
        <f>'Basis of Estimate'!$D$4</f>
        <v>Oso Comida Trailhead Improvements</v>
      </c>
      <c r="G1" s="34" t="s">
        <v>148</v>
      </c>
      <c r="H1" s="97" t="str">
        <f>'Basis of Estimate'!D9</f>
        <v>YtB</v>
      </c>
    </row>
    <row r="2" spans="1:8" x14ac:dyDescent="0.2">
      <c r="A2" s="31" t="s">
        <v>15</v>
      </c>
      <c r="C2" s="88" t="str">
        <f>'Basis of Estimate'!$D$5</f>
        <v>Bear Arbor NRA</v>
      </c>
      <c r="G2" s="34" t="s">
        <v>149</v>
      </c>
      <c r="H2" s="98">
        <f>'Basis of Estimate'!D8</f>
        <v>40528</v>
      </c>
    </row>
    <row r="3" spans="1:8" x14ac:dyDescent="0.2">
      <c r="A3" s="31" t="s">
        <v>147</v>
      </c>
      <c r="C3" s="88" t="str">
        <f>'Basis of Estimate'!$D$6</f>
        <v>BEAR</v>
      </c>
      <c r="G3" s="34" t="s">
        <v>150</v>
      </c>
      <c r="H3" s="114" t="s">
        <v>244</v>
      </c>
    </row>
    <row r="4" spans="1:8" x14ac:dyDescent="0.2">
      <c r="A4" s="31" t="s">
        <v>146</v>
      </c>
      <c r="C4" s="88" t="str">
        <f>'Basis of Estimate'!D7</f>
        <v>XXXXXX</v>
      </c>
      <c r="G4" s="34" t="s">
        <v>149</v>
      </c>
      <c r="H4" s="115">
        <v>40529</v>
      </c>
    </row>
    <row r="5" spans="1:8" ht="8.1" customHeight="1" x14ac:dyDescent="0.2">
      <c r="A5" s="35"/>
      <c r="B5" s="35"/>
      <c r="G5" s="34"/>
      <c r="H5" s="36"/>
    </row>
    <row r="6" spans="1:8" x14ac:dyDescent="0.2">
      <c r="A6" s="37" t="s">
        <v>20</v>
      </c>
      <c r="C6" s="38" t="str">
        <f>'Project Cost Summary'!B14</f>
        <v>Construct new trail connection with fence</v>
      </c>
      <c r="G6" s="39" t="s">
        <v>21</v>
      </c>
      <c r="H6" s="40">
        <f>G263</f>
        <v>36090</v>
      </c>
    </row>
    <row r="7" spans="1:8" ht="5.0999999999999996" customHeight="1" x14ac:dyDescent="0.2">
      <c r="A7" s="37"/>
      <c r="C7" s="38"/>
      <c r="G7" s="39"/>
      <c r="H7" s="40"/>
    </row>
    <row r="8" spans="1:8" ht="5.0999999999999996" customHeight="1" thickBot="1" x14ac:dyDescent="0.25">
      <c r="A8" s="37"/>
      <c r="F8" s="33"/>
    </row>
    <row r="9" spans="1:8" s="120" customFormat="1" ht="30" hidden="1" customHeight="1" thickBot="1" x14ac:dyDescent="0.25">
      <c r="A9" s="288" t="s">
        <v>19</v>
      </c>
      <c r="B9" s="289"/>
      <c r="C9" s="116" t="s">
        <v>4</v>
      </c>
      <c r="D9" s="117" t="s">
        <v>11</v>
      </c>
      <c r="E9" s="118" t="s">
        <v>5</v>
      </c>
      <c r="F9" s="64" t="s">
        <v>6</v>
      </c>
      <c r="G9" s="119" t="s">
        <v>18</v>
      </c>
      <c r="H9" s="118" t="s">
        <v>22</v>
      </c>
    </row>
    <row r="10" spans="1:8" ht="14.25" hidden="1" thickTop="1" thickBot="1" x14ac:dyDescent="0.25">
      <c r="A10" s="121" t="s">
        <v>69</v>
      </c>
      <c r="B10" s="122"/>
      <c r="C10" s="123" t="s">
        <v>70</v>
      </c>
      <c r="D10" s="124"/>
      <c r="E10" s="125"/>
      <c r="F10" s="65"/>
      <c r="G10" s="126"/>
      <c r="H10" s="285"/>
    </row>
    <row r="11" spans="1:8" s="102" customFormat="1" ht="12.75" hidden="1" customHeight="1" x14ac:dyDescent="0.2">
      <c r="A11" s="127"/>
      <c r="B11" s="128" t="s">
        <v>144</v>
      </c>
      <c r="C11" s="129" t="s">
        <v>4</v>
      </c>
      <c r="D11" s="130">
        <v>0</v>
      </c>
      <c r="E11" s="131" t="s">
        <v>5</v>
      </c>
      <c r="F11" s="66">
        <v>0</v>
      </c>
      <c r="G11" s="132">
        <f t="shared" ref="G11:G18" si="0">F11*D11</f>
        <v>0</v>
      </c>
      <c r="H11" s="286"/>
    </row>
    <row r="12" spans="1:8" s="102" customFormat="1" ht="12.75" hidden="1" customHeight="1" x14ac:dyDescent="0.2">
      <c r="A12" s="133"/>
      <c r="B12" s="134" t="s">
        <v>144</v>
      </c>
      <c r="C12" s="135" t="s">
        <v>4</v>
      </c>
      <c r="D12" s="136">
        <v>0</v>
      </c>
      <c r="E12" s="137" t="s">
        <v>5</v>
      </c>
      <c r="F12" s="67">
        <v>0</v>
      </c>
      <c r="G12" s="138">
        <f t="shared" si="0"/>
        <v>0</v>
      </c>
      <c r="H12" s="286"/>
    </row>
    <row r="13" spans="1:8" s="102" customFormat="1" ht="12.75" hidden="1" customHeight="1" x14ac:dyDescent="0.2">
      <c r="A13" s="133"/>
      <c r="B13" s="134" t="s">
        <v>144</v>
      </c>
      <c r="C13" s="135" t="s">
        <v>4</v>
      </c>
      <c r="D13" s="136">
        <v>0</v>
      </c>
      <c r="E13" s="137" t="s">
        <v>5</v>
      </c>
      <c r="F13" s="67">
        <v>0</v>
      </c>
      <c r="G13" s="138">
        <f t="shared" si="0"/>
        <v>0</v>
      </c>
      <c r="H13" s="286"/>
    </row>
    <row r="14" spans="1:8" s="102" customFormat="1" ht="12.75" hidden="1" customHeight="1" x14ac:dyDescent="0.2">
      <c r="A14" s="133"/>
      <c r="B14" s="134" t="s">
        <v>144</v>
      </c>
      <c r="C14" s="135" t="s">
        <v>4</v>
      </c>
      <c r="D14" s="136">
        <v>0</v>
      </c>
      <c r="E14" s="137" t="s">
        <v>5</v>
      </c>
      <c r="F14" s="67">
        <v>0</v>
      </c>
      <c r="G14" s="138">
        <f t="shared" si="0"/>
        <v>0</v>
      </c>
      <c r="H14" s="286"/>
    </row>
    <row r="15" spans="1:8" s="102" customFormat="1" ht="12.75" hidden="1" customHeight="1" x14ac:dyDescent="0.2">
      <c r="A15" s="133"/>
      <c r="B15" s="134" t="s">
        <v>144</v>
      </c>
      <c r="C15" s="135" t="s">
        <v>4</v>
      </c>
      <c r="D15" s="136">
        <v>0</v>
      </c>
      <c r="E15" s="137" t="s">
        <v>5</v>
      </c>
      <c r="F15" s="67">
        <v>0</v>
      </c>
      <c r="G15" s="138">
        <f t="shared" si="0"/>
        <v>0</v>
      </c>
      <c r="H15" s="286"/>
    </row>
    <row r="16" spans="1:8" s="102" customFormat="1" ht="12.75" hidden="1" customHeight="1" x14ac:dyDescent="0.2">
      <c r="A16" s="133"/>
      <c r="B16" s="134" t="s">
        <v>144</v>
      </c>
      <c r="C16" s="135" t="s">
        <v>4</v>
      </c>
      <c r="D16" s="136">
        <v>0</v>
      </c>
      <c r="E16" s="137" t="s">
        <v>5</v>
      </c>
      <c r="F16" s="67">
        <v>0</v>
      </c>
      <c r="G16" s="138">
        <f t="shared" si="0"/>
        <v>0</v>
      </c>
      <c r="H16" s="286"/>
    </row>
    <row r="17" spans="1:8" s="102" customFormat="1" ht="12.75" hidden="1" customHeight="1" x14ac:dyDescent="0.2">
      <c r="A17" s="133"/>
      <c r="B17" s="134" t="s">
        <v>144</v>
      </c>
      <c r="C17" s="135" t="s">
        <v>4</v>
      </c>
      <c r="D17" s="136">
        <v>0</v>
      </c>
      <c r="E17" s="137" t="s">
        <v>5</v>
      </c>
      <c r="F17" s="67">
        <v>0</v>
      </c>
      <c r="G17" s="138">
        <f t="shared" si="0"/>
        <v>0</v>
      </c>
      <c r="H17" s="286"/>
    </row>
    <row r="18" spans="1:8" s="102" customFormat="1" ht="12.75" hidden="1" customHeight="1" thickBot="1" x14ac:dyDescent="0.25">
      <c r="A18" s="139"/>
      <c r="B18" s="140" t="s">
        <v>144</v>
      </c>
      <c r="C18" s="141" t="s">
        <v>4</v>
      </c>
      <c r="D18" s="142">
        <v>0</v>
      </c>
      <c r="E18" s="143" t="s">
        <v>5</v>
      </c>
      <c r="F18" s="68">
        <v>0</v>
      </c>
      <c r="G18" s="144">
        <f t="shared" si="0"/>
        <v>0</v>
      </c>
      <c r="H18" s="287"/>
    </row>
    <row r="19" spans="1:8" ht="20.100000000000001" hidden="1" customHeight="1" thickTop="1" thickBot="1" x14ac:dyDescent="0.25">
      <c r="A19" s="282" t="s">
        <v>83</v>
      </c>
      <c r="B19" s="283"/>
      <c r="C19" s="284"/>
      <c r="D19" s="145">
        <v>1</v>
      </c>
      <c r="E19" s="146" t="s">
        <v>132</v>
      </c>
      <c r="F19" s="69">
        <f>G19/D19</f>
        <v>0</v>
      </c>
      <c r="G19" s="147">
        <f>SUM(G11:G18)</f>
        <v>0</v>
      </c>
      <c r="H19" s="148"/>
    </row>
    <row r="20" spans="1:8" ht="30" hidden="1" customHeight="1" thickBot="1" x14ac:dyDescent="0.25">
      <c r="A20" s="149" t="s">
        <v>17</v>
      </c>
      <c r="B20" s="149"/>
      <c r="C20" s="150"/>
      <c r="D20" s="151"/>
      <c r="E20" s="151"/>
      <c r="F20" s="14"/>
      <c r="G20" s="152"/>
    </row>
    <row r="21" spans="1:8" ht="30" hidden="1" customHeight="1" thickBot="1" x14ac:dyDescent="0.25">
      <c r="A21" s="288" t="s">
        <v>19</v>
      </c>
      <c r="B21" s="289"/>
      <c r="C21" s="116" t="s">
        <v>4</v>
      </c>
      <c r="D21" s="117" t="s">
        <v>11</v>
      </c>
      <c r="E21" s="118" t="s">
        <v>5</v>
      </c>
      <c r="F21" s="64" t="s">
        <v>6</v>
      </c>
      <c r="G21" s="119" t="s">
        <v>18</v>
      </c>
      <c r="H21" s="118" t="s">
        <v>22</v>
      </c>
    </row>
    <row r="22" spans="1:8" ht="14.25" hidden="1" thickTop="1" thickBot="1" x14ac:dyDescent="0.25">
      <c r="A22" s="121" t="s">
        <v>71</v>
      </c>
      <c r="B22" s="122"/>
      <c r="C22" s="123" t="s">
        <v>72</v>
      </c>
      <c r="D22" s="124"/>
      <c r="E22" s="125"/>
      <c r="F22" s="65"/>
      <c r="G22" s="126"/>
      <c r="H22" s="285"/>
    </row>
    <row r="23" spans="1:8" s="102" customFormat="1" ht="12.75" hidden="1" customHeight="1" x14ac:dyDescent="0.2">
      <c r="A23" s="127"/>
      <c r="B23" s="128" t="s">
        <v>144</v>
      </c>
      <c r="C23" s="129" t="s">
        <v>4</v>
      </c>
      <c r="D23" s="130">
        <v>0</v>
      </c>
      <c r="E23" s="131" t="s">
        <v>5</v>
      </c>
      <c r="F23" s="66">
        <v>0</v>
      </c>
      <c r="G23" s="132">
        <f t="shared" ref="G23:G30" si="1">F23*D23</f>
        <v>0</v>
      </c>
      <c r="H23" s="286"/>
    </row>
    <row r="24" spans="1:8" s="102" customFormat="1" ht="12.75" hidden="1" customHeight="1" x14ac:dyDescent="0.2">
      <c r="A24" s="133"/>
      <c r="B24" s="134" t="s">
        <v>144</v>
      </c>
      <c r="C24" s="135" t="s">
        <v>4</v>
      </c>
      <c r="D24" s="136">
        <v>0</v>
      </c>
      <c r="E24" s="137" t="s">
        <v>5</v>
      </c>
      <c r="F24" s="67">
        <v>0</v>
      </c>
      <c r="G24" s="138">
        <f t="shared" si="1"/>
        <v>0</v>
      </c>
      <c r="H24" s="286"/>
    </row>
    <row r="25" spans="1:8" s="102" customFormat="1" ht="12.75" hidden="1" customHeight="1" x14ac:dyDescent="0.2">
      <c r="A25" s="133"/>
      <c r="B25" s="134" t="s">
        <v>144</v>
      </c>
      <c r="C25" s="135" t="s">
        <v>4</v>
      </c>
      <c r="D25" s="136">
        <v>0</v>
      </c>
      <c r="E25" s="137" t="s">
        <v>5</v>
      </c>
      <c r="F25" s="67">
        <v>0</v>
      </c>
      <c r="G25" s="138">
        <f t="shared" si="1"/>
        <v>0</v>
      </c>
      <c r="H25" s="286"/>
    </row>
    <row r="26" spans="1:8" s="102" customFormat="1" ht="12.75" hidden="1" customHeight="1" x14ac:dyDescent="0.2">
      <c r="A26" s="133"/>
      <c r="B26" s="134" t="s">
        <v>144</v>
      </c>
      <c r="C26" s="135" t="s">
        <v>4</v>
      </c>
      <c r="D26" s="136">
        <v>0</v>
      </c>
      <c r="E26" s="137" t="s">
        <v>5</v>
      </c>
      <c r="F26" s="67">
        <v>0</v>
      </c>
      <c r="G26" s="138">
        <f t="shared" si="1"/>
        <v>0</v>
      </c>
      <c r="H26" s="286"/>
    </row>
    <row r="27" spans="1:8" s="102" customFormat="1" ht="12.75" hidden="1" customHeight="1" x14ac:dyDescent="0.2">
      <c r="A27" s="133"/>
      <c r="B27" s="134" t="s">
        <v>144</v>
      </c>
      <c r="C27" s="135" t="s">
        <v>4</v>
      </c>
      <c r="D27" s="136">
        <v>0</v>
      </c>
      <c r="E27" s="137" t="s">
        <v>5</v>
      </c>
      <c r="F27" s="67">
        <v>0</v>
      </c>
      <c r="G27" s="138">
        <f t="shared" si="1"/>
        <v>0</v>
      </c>
      <c r="H27" s="286"/>
    </row>
    <row r="28" spans="1:8" s="102" customFormat="1" ht="12.75" hidden="1" customHeight="1" x14ac:dyDescent="0.2">
      <c r="A28" s="133"/>
      <c r="B28" s="134" t="s">
        <v>144</v>
      </c>
      <c r="C28" s="135" t="s">
        <v>4</v>
      </c>
      <c r="D28" s="136">
        <v>0</v>
      </c>
      <c r="E28" s="137" t="s">
        <v>5</v>
      </c>
      <c r="F28" s="67">
        <v>0</v>
      </c>
      <c r="G28" s="138">
        <f t="shared" si="1"/>
        <v>0</v>
      </c>
      <c r="H28" s="286"/>
    </row>
    <row r="29" spans="1:8" s="102" customFormat="1" ht="12.75" hidden="1" customHeight="1" x14ac:dyDescent="0.2">
      <c r="A29" s="133"/>
      <c r="B29" s="134" t="s">
        <v>144</v>
      </c>
      <c r="C29" s="135" t="s">
        <v>4</v>
      </c>
      <c r="D29" s="136">
        <v>0</v>
      </c>
      <c r="E29" s="137" t="s">
        <v>5</v>
      </c>
      <c r="F29" s="67">
        <v>0</v>
      </c>
      <c r="G29" s="138">
        <f t="shared" si="1"/>
        <v>0</v>
      </c>
      <c r="H29" s="286"/>
    </row>
    <row r="30" spans="1:8" s="102" customFormat="1" ht="12.75" hidden="1" customHeight="1" thickBot="1" x14ac:dyDescent="0.25">
      <c r="A30" s="139"/>
      <c r="B30" s="140" t="s">
        <v>144</v>
      </c>
      <c r="C30" s="141" t="s">
        <v>4</v>
      </c>
      <c r="D30" s="142">
        <v>0</v>
      </c>
      <c r="E30" s="143" t="s">
        <v>5</v>
      </c>
      <c r="F30" s="68">
        <v>0</v>
      </c>
      <c r="G30" s="144">
        <f t="shared" si="1"/>
        <v>0</v>
      </c>
      <c r="H30" s="287"/>
    </row>
    <row r="31" spans="1:8" ht="20.100000000000001" hidden="1" customHeight="1" thickTop="1" thickBot="1" x14ac:dyDescent="0.25">
      <c r="A31" s="282" t="s">
        <v>82</v>
      </c>
      <c r="B31" s="283"/>
      <c r="C31" s="284"/>
      <c r="D31" s="145">
        <v>1</v>
      </c>
      <c r="E31" s="146" t="s">
        <v>132</v>
      </c>
      <c r="F31" s="69">
        <f>G31/D31</f>
        <v>0</v>
      </c>
      <c r="G31" s="147">
        <f>SUM(G23:G30)</f>
        <v>0</v>
      </c>
      <c r="H31" s="153"/>
    </row>
    <row r="32" spans="1:8" ht="9.9499999999999993" hidden="1" customHeight="1" thickBot="1" x14ac:dyDescent="0.25">
      <c r="F32" s="33"/>
    </row>
    <row r="33" spans="1:8" ht="30" hidden="1" customHeight="1" thickBot="1" x14ac:dyDescent="0.25">
      <c r="A33" s="288" t="s">
        <v>19</v>
      </c>
      <c r="B33" s="289"/>
      <c r="C33" s="116" t="s">
        <v>4</v>
      </c>
      <c r="D33" s="117" t="s">
        <v>11</v>
      </c>
      <c r="E33" s="118" t="s">
        <v>5</v>
      </c>
      <c r="F33" s="64" t="s">
        <v>6</v>
      </c>
      <c r="G33" s="119" t="s">
        <v>18</v>
      </c>
      <c r="H33" s="118" t="s">
        <v>22</v>
      </c>
    </row>
    <row r="34" spans="1:8" ht="14.25" hidden="1" thickTop="1" thickBot="1" x14ac:dyDescent="0.25">
      <c r="A34" s="121" t="s">
        <v>73</v>
      </c>
      <c r="B34" s="122"/>
      <c r="C34" s="123" t="s">
        <v>74</v>
      </c>
      <c r="D34" s="124"/>
      <c r="E34" s="125"/>
      <c r="F34" s="65"/>
      <c r="G34" s="126"/>
      <c r="H34" s="285"/>
    </row>
    <row r="35" spans="1:8" s="102" customFormat="1" ht="12.75" hidden="1" customHeight="1" x14ac:dyDescent="0.2">
      <c r="A35" s="127"/>
      <c r="B35" s="128" t="s">
        <v>144</v>
      </c>
      <c r="C35" s="129" t="s">
        <v>4</v>
      </c>
      <c r="D35" s="130">
        <v>0</v>
      </c>
      <c r="E35" s="131" t="s">
        <v>5</v>
      </c>
      <c r="F35" s="66">
        <v>0</v>
      </c>
      <c r="G35" s="132">
        <f t="shared" ref="G35:G42" si="2">F35*D35</f>
        <v>0</v>
      </c>
      <c r="H35" s="286"/>
    </row>
    <row r="36" spans="1:8" s="102" customFormat="1" ht="12.75" hidden="1" customHeight="1" x14ac:dyDescent="0.2">
      <c r="A36" s="133"/>
      <c r="B36" s="134" t="s">
        <v>144</v>
      </c>
      <c r="C36" s="135" t="s">
        <v>4</v>
      </c>
      <c r="D36" s="136">
        <v>0</v>
      </c>
      <c r="E36" s="137" t="s">
        <v>5</v>
      </c>
      <c r="F36" s="67">
        <v>0</v>
      </c>
      <c r="G36" s="138">
        <f t="shared" si="2"/>
        <v>0</v>
      </c>
      <c r="H36" s="286"/>
    </row>
    <row r="37" spans="1:8" s="102" customFormat="1" ht="12.75" hidden="1" customHeight="1" x14ac:dyDescent="0.2">
      <c r="A37" s="133"/>
      <c r="B37" s="134" t="s">
        <v>144</v>
      </c>
      <c r="C37" s="135" t="s">
        <v>4</v>
      </c>
      <c r="D37" s="136">
        <v>0</v>
      </c>
      <c r="E37" s="137" t="s">
        <v>5</v>
      </c>
      <c r="F37" s="67">
        <v>0</v>
      </c>
      <c r="G37" s="138">
        <f t="shared" si="2"/>
        <v>0</v>
      </c>
      <c r="H37" s="286"/>
    </row>
    <row r="38" spans="1:8" s="102" customFormat="1" ht="12.75" hidden="1" customHeight="1" x14ac:dyDescent="0.2">
      <c r="A38" s="133"/>
      <c r="B38" s="134" t="s">
        <v>144</v>
      </c>
      <c r="C38" s="135" t="s">
        <v>4</v>
      </c>
      <c r="D38" s="136">
        <v>0</v>
      </c>
      <c r="E38" s="137" t="s">
        <v>5</v>
      </c>
      <c r="F38" s="67">
        <v>0</v>
      </c>
      <c r="G38" s="138">
        <f t="shared" si="2"/>
        <v>0</v>
      </c>
      <c r="H38" s="286"/>
    </row>
    <row r="39" spans="1:8" s="102" customFormat="1" ht="12.75" hidden="1" customHeight="1" x14ac:dyDescent="0.2">
      <c r="A39" s="133"/>
      <c r="B39" s="134" t="s">
        <v>144</v>
      </c>
      <c r="C39" s="135" t="s">
        <v>4</v>
      </c>
      <c r="D39" s="136">
        <v>0</v>
      </c>
      <c r="E39" s="137" t="s">
        <v>5</v>
      </c>
      <c r="F39" s="67">
        <v>0</v>
      </c>
      <c r="G39" s="138">
        <f t="shared" si="2"/>
        <v>0</v>
      </c>
      <c r="H39" s="286"/>
    </row>
    <row r="40" spans="1:8" s="102" customFormat="1" ht="12.75" hidden="1" customHeight="1" x14ac:dyDescent="0.2">
      <c r="A40" s="133"/>
      <c r="B40" s="134" t="s">
        <v>144</v>
      </c>
      <c r="C40" s="135" t="s">
        <v>4</v>
      </c>
      <c r="D40" s="136">
        <v>0</v>
      </c>
      <c r="E40" s="137" t="s">
        <v>5</v>
      </c>
      <c r="F40" s="67">
        <v>0</v>
      </c>
      <c r="G40" s="138">
        <f t="shared" si="2"/>
        <v>0</v>
      </c>
      <c r="H40" s="286"/>
    </row>
    <row r="41" spans="1:8" s="102" customFormat="1" ht="12.75" hidden="1" customHeight="1" x14ac:dyDescent="0.2">
      <c r="A41" s="133"/>
      <c r="B41" s="134" t="s">
        <v>144</v>
      </c>
      <c r="C41" s="135" t="s">
        <v>4</v>
      </c>
      <c r="D41" s="136">
        <v>0</v>
      </c>
      <c r="E41" s="137" t="s">
        <v>5</v>
      </c>
      <c r="F41" s="67">
        <v>0</v>
      </c>
      <c r="G41" s="138">
        <f t="shared" si="2"/>
        <v>0</v>
      </c>
      <c r="H41" s="286"/>
    </row>
    <row r="42" spans="1:8" s="102" customFormat="1" ht="12.75" hidden="1" customHeight="1" thickBot="1" x14ac:dyDescent="0.25">
      <c r="A42" s="139"/>
      <c r="B42" s="140" t="s">
        <v>144</v>
      </c>
      <c r="C42" s="141" t="s">
        <v>4</v>
      </c>
      <c r="D42" s="142">
        <v>0</v>
      </c>
      <c r="E42" s="143" t="s">
        <v>5</v>
      </c>
      <c r="F42" s="68">
        <v>0</v>
      </c>
      <c r="G42" s="144">
        <f t="shared" si="2"/>
        <v>0</v>
      </c>
      <c r="H42" s="287"/>
    </row>
    <row r="43" spans="1:8" ht="20.100000000000001" hidden="1" customHeight="1" thickTop="1" thickBot="1" x14ac:dyDescent="0.25">
      <c r="A43" s="282" t="s">
        <v>81</v>
      </c>
      <c r="B43" s="283"/>
      <c r="C43" s="284"/>
      <c r="D43" s="154">
        <v>1</v>
      </c>
      <c r="E43" s="155" t="s">
        <v>137</v>
      </c>
      <c r="F43" s="73">
        <f>G43/D43</f>
        <v>0</v>
      </c>
      <c r="G43" s="147">
        <f>SUM(G35:G42)</f>
        <v>0</v>
      </c>
      <c r="H43" s="153"/>
    </row>
    <row r="44" spans="1:8" ht="30" hidden="1" customHeight="1" thickBot="1" x14ac:dyDescent="0.25">
      <c r="F44" s="33"/>
    </row>
    <row r="45" spans="1:8" ht="30" hidden="1" customHeight="1" thickBot="1" x14ac:dyDescent="0.25">
      <c r="A45" s="288" t="s">
        <v>19</v>
      </c>
      <c r="B45" s="289"/>
      <c r="C45" s="116" t="s">
        <v>4</v>
      </c>
      <c r="D45" s="117" t="s">
        <v>11</v>
      </c>
      <c r="E45" s="118" t="s">
        <v>5</v>
      </c>
      <c r="F45" s="64" t="s">
        <v>6</v>
      </c>
      <c r="G45" s="119" t="s">
        <v>18</v>
      </c>
      <c r="H45" s="118" t="s">
        <v>22</v>
      </c>
    </row>
    <row r="46" spans="1:8" ht="14.25" hidden="1" thickTop="1" thickBot="1" x14ac:dyDescent="0.25">
      <c r="A46" s="121" t="s">
        <v>75</v>
      </c>
      <c r="B46" s="122"/>
      <c r="C46" s="123" t="s">
        <v>76</v>
      </c>
      <c r="D46" s="124"/>
      <c r="E46" s="125"/>
      <c r="F46" s="65"/>
      <c r="G46" s="126"/>
      <c r="H46" s="285"/>
    </row>
    <row r="47" spans="1:8" s="102" customFormat="1" ht="12.75" hidden="1" customHeight="1" x14ac:dyDescent="0.2">
      <c r="A47" s="127"/>
      <c r="B47" s="128" t="s">
        <v>144</v>
      </c>
      <c r="C47" s="129" t="s">
        <v>4</v>
      </c>
      <c r="D47" s="130">
        <v>0</v>
      </c>
      <c r="E47" s="131" t="s">
        <v>5</v>
      </c>
      <c r="F47" s="66">
        <v>0</v>
      </c>
      <c r="G47" s="132">
        <f t="shared" ref="G47:G54" si="3">F47*D47</f>
        <v>0</v>
      </c>
      <c r="H47" s="286"/>
    </row>
    <row r="48" spans="1:8" s="102" customFormat="1" ht="12.75" hidden="1" customHeight="1" x14ac:dyDescent="0.2">
      <c r="A48" s="133"/>
      <c r="B48" s="134" t="s">
        <v>144</v>
      </c>
      <c r="C48" s="135" t="s">
        <v>4</v>
      </c>
      <c r="D48" s="136">
        <v>0</v>
      </c>
      <c r="E48" s="137" t="s">
        <v>5</v>
      </c>
      <c r="F48" s="67">
        <v>0</v>
      </c>
      <c r="G48" s="138">
        <f t="shared" si="3"/>
        <v>0</v>
      </c>
      <c r="H48" s="286"/>
    </row>
    <row r="49" spans="1:8" s="102" customFormat="1" ht="12.75" hidden="1" customHeight="1" x14ac:dyDescent="0.2">
      <c r="A49" s="133"/>
      <c r="B49" s="134" t="s">
        <v>144</v>
      </c>
      <c r="C49" s="135" t="s">
        <v>4</v>
      </c>
      <c r="D49" s="136">
        <v>0</v>
      </c>
      <c r="E49" s="137" t="s">
        <v>5</v>
      </c>
      <c r="F49" s="67">
        <v>0</v>
      </c>
      <c r="G49" s="138">
        <f t="shared" si="3"/>
        <v>0</v>
      </c>
      <c r="H49" s="286"/>
    </row>
    <row r="50" spans="1:8" s="102" customFormat="1" ht="12.75" hidden="1" customHeight="1" x14ac:dyDescent="0.2">
      <c r="A50" s="133"/>
      <c r="B50" s="134" t="s">
        <v>144</v>
      </c>
      <c r="C50" s="135" t="s">
        <v>4</v>
      </c>
      <c r="D50" s="136">
        <v>0</v>
      </c>
      <c r="E50" s="137" t="s">
        <v>5</v>
      </c>
      <c r="F50" s="67">
        <v>0</v>
      </c>
      <c r="G50" s="138">
        <f t="shared" si="3"/>
        <v>0</v>
      </c>
      <c r="H50" s="286"/>
    </row>
    <row r="51" spans="1:8" s="102" customFormat="1" ht="12.75" hidden="1" customHeight="1" x14ac:dyDescent="0.2">
      <c r="A51" s="133"/>
      <c r="B51" s="134" t="s">
        <v>144</v>
      </c>
      <c r="C51" s="135" t="s">
        <v>4</v>
      </c>
      <c r="D51" s="136">
        <v>0</v>
      </c>
      <c r="E51" s="137" t="s">
        <v>5</v>
      </c>
      <c r="F51" s="67">
        <v>0</v>
      </c>
      <c r="G51" s="138">
        <f t="shared" si="3"/>
        <v>0</v>
      </c>
      <c r="H51" s="286"/>
    </row>
    <row r="52" spans="1:8" s="102" customFormat="1" ht="12.75" hidden="1" customHeight="1" x14ac:dyDescent="0.2">
      <c r="A52" s="133"/>
      <c r="B52" s="134" t="s">
        <v>144</v>
      </c>
      <c r="C52" s="135" t="s">
        <v>4</v>
      </c>
      <c r="D52" s="136">
        <v>0</v>
      </c>
      <c r="E52" s="137" t="s">
        <v>5</v>
      </c>
      <c r="F52" s="156">
        <v>0.02</v>
      </c>
      <c r="G52" s="138">
        <f t="shared" si="3"/>
        <v>0</v>
      </c>
      <c r="H52" s="286"/>
    </row>
    <row r="53" spans="1:8" s="102" customFormat="1" ht="12.75" hidden="1" customHeight="1" x14ac:dyDescent="0.2">
      <c r="A53" s="133"/>
      <c r="B53" s="134" t="s">
        <v>144</v>
      </c>
      <c r="C53" s="135" t="s">
        <v>4</v>
      </c>
      <c r="D53" s="136">
        <v>0</v>
      </c>
      <c r="E53" s="137" t="s">
        <v>5</v>
      </c>
      <c r="F53" s="67">
        <v>0</v>
      </c>
      <c r="G53" s="138">
        <f t="shared" si="3"/>
        <v>0</v>
      </c>
      <c r="H53" s="286"/>
    </row>
    <row r="54" spans="1:8" s="102" customFormat="1" ht="12.75" hidden="1" customHeight="1" thickBot="1" x14ac:dyDescent="0.25">
      <c r="A54" s="139"/>
      <c r="B54" s="140" t="s">
        <v>144</v>
      </c>
      <c r="C54" s="141" t="s">
        <v>4</v>
      </c>
      <c r="D54" s="142">
        <v>0</v>
      </c>
      <c r="E54" s="143" t="s">
        <v>5</v>
      </c>
      <c r="F54" s="68">
        <v>0</v>
      </c>
      <c r="G54" s="144">
        <f t="shared" si="3"/>
        <v>0</v>
      </c>
      <c r="H54" s="287"/>
    </row>
    <row r="55" spans="1:8" ht="20.100000000000001" hidden="1" customHeight="1" thickTop="1" thickBot="1" x14ac:dyDescent="0.25">
      <c r="A55" s="282" t="s">
        <v>80</v>
      </c>
      <c r="B55" s="283"/>
      <c r="C55" s="284"/>
      <c r="D55" s="145">
        <v>1</v>
      </c>
      <c r="E55" s="146" t="s">
        <v>132</v>
      </c>
      <c r="F55" s="69">
        <v>44</v>
      </c>
      <c r="G55" s="147">
        <f>SUM(G47:G54)</f>
        <v>0</v>
      </c>
      <c r="H55" s="153"/>
    </row>
    <row r="56" spans="1:8" ht="9.9499999999999993" hidden="1" customHeight="1" thickBot="1" x14ac:dyDescent="0.25">
      <c r="F56" s="33"/>
    </row>
    <row r="57" spans="1:8" ht="30" hidden="1" customHeight="1" thickBot="1" x14ac:dyDescent="0.25">
      <c r="A57" s="288" t="s">
        <v>19</v>
      </c>
      <c r="B57" s="289"/>
      <c r="C57" s="116" t="s">
        <v>4</v>
      </c>
      <c r="D57" s="117" t="s">
        <v>11</v>
      </c>
      <c r="E57" s="118" t="s">
        <v>5</v>
      </c>
      <c r="F57" s="64" t="s">
        <v>6</v>
      </c>
      <c r="G57" s="119" t="s">
        <v>18</v>
      </c>
      <c r="H57" s="118" t="s">
        <v>22</v>
      </c>
    </row>
    <row r="58" spans="1:8" ht="14.25" hidden="1" thickTop="1" thickBot="1" x14ac:dyDescent="0.25">
      <c r="A58" s="121" t="s">
        <v>77</v>
      </c>
      <c r="B58" s="122"/>
      <c r="C58" s="123" t="s">
        <v>78</v>
      </c>
      <c r="D58" s="124"/>
      <c r="E58" s="125"/>
      <c r="F58" s="65"/>
      <c r="G58" s="126"/>
      <c r="H58" s="285"/>
    </row>
    <row r="59" spans="1:8" s="102" customFormat="1" ht="12.75" hidden="1" customHeight="1" x14ac:dyDescent="0.2">
      <c r="A59" s="127"/>
      <c r="B59" s="128" t="s">
        <v>144</v>
      </c>
      <c r="C59" s="129" t="s">
        <v>4</v>
      </c>
      <c r="D59" s="130">
        <v>0</v>
      </c>
      <c r="E59" s="131" t="s">
        <v>5</v>
      </c>
      <c r="F59" s="66">
        <v>0</v>
      </c>
      <c r="G59" s="132">
        <f t="shared" ref="G59:G66" si="4">F59*D59</f>
        <v>0</v>
      </c>
      <c r="H59" s="286"/>
    </row>
    <row r="60" spans="1:8" s="102" customFormat="1" ht="12.75" hidden="1" customHeight="1" x14ac:dyDescent="0.2">
      <c r="A60" s="133"/>
      <c r="B60" s="134" t="s">
        <v>144</v>
      </c>
      <c r="C60" s="135" t="s">
        <v>4</v>
      </c>
      <c r="D60" s="136">
        <v>0</v>
      </c>
      <c r="E60" s="137" t="s">
        <v>5</v>
      </c>
      <c r="F60" s="67">
        <v>0</v>
      </c>
      <c r="G60" s="138">
        <f t="shared" si="4"/>
        <v>0</v>
      </c>
      <c r="H60" s="286"/>
    </row>
    <row r="61" spans="1:8" s="102" customFormat="1" ht="12.75" hidden="1" customHeight="1" x14ac:dyDescent="0.2">
      <c r="A61" s="133"/>
      <c r="B61" s="134" t="s">
        <v>144</v>
      </c>
      <c r="C61" s="135" t="s">
        <v>4</v>
      </c>
      <c r="D61" s="136">
        <v>0</v>
      </c>
      <c r="E61" s="137" t="s">
        <v>5</v>
      </c>
      <c r="F61" s="67">
        <v>0</v>
      </c>
      <c r="G61" s="138">
        <f t="shared" si="4"/>
        <v>0</v>
      </c>
      <c r="H61" s="286"/>
    </row>
    <row r="62" spans="1:8" s="102" customFormat="1" ht="12.75" hidden="1" customHeight="1" x14ac:dyDescent="0.2">
      <c r="A62" s="133"/>
      <c r="B62" s="134" t="s">
        <v>144</v>
      </c>
      <c r="C62" s="135" t="s">
        <v>4</v>
      </c>
      <c r="D62" s="136">
        <v>0</v>
      </c>
      <c r="E62" s="137" t="s">
        <v>5</v>
      </c>
      <c r="F62" s="67">
        <v>0</v>
      </c>
      <c r="G62" s="138">
        <f t="shared" si="4"/>
        <v>0</v>
      </c>
      <c r="H62" s="286"/>
    </row>
    <row r="63" spans="1:8" s="102" customFormat="1" ht="12.75" hidden="1" customHeight="1" x14ac:dyDescent="0.2">
      <c r="A63" s="133"/>
      <c r="B63" s="134" t="s">
        <v>144</v>
      </c>
      <c r="C63" s="135" t="s">
        <v>4</v>
      </c>
      <c r="D63" s="136">
        <v>0</v>
      </c>
      <c r="E63" s="137" t="s">
        <v>5</v>
      </c>
      <c r="F63" s="67">
        <v>0</v>
      </c>
      <c r="G63" s="138">
        <f t="shared" si="4"/>
        <v>0</v>
      </c>
      <c r="H63" s="286"/>
    </row>
    <row r="64" spans="1:8" s="102" customFormat="1" ht="12.75" hidden="1" customHeight="1" x14ac:dyDescent="0.2">
      <c r="A64" s="133"/>
      <c r="B64" s="134" t="s">
        <v>144</v>
      </c>
      <c r="C64" s="135" t="s">
        <v>4</v>
      </c>
      <c r="D64" s="136">
        <v>0</v>
      </c>
      <c r="E64" s="137" t="s">
        <v>5</v>
      </c>
      <c r="F64" s="67">
        <v>0</v>
      </c>
      <c r="G64" s="138">
        <f t="shared" si="4"/>
        <v>0</v>
      </c>
      <c r="H64" s="286"/>
    </row>
    <row r="65" spans="1:8" s="102" customFormat="1" ht="12.75" hidden="1" customHeight="1" x14ac:dyDescent="0.2">
      <c r="A65" s="133"/>
      <c r="B65" s="134" t="s">
        <v>144</v>
      </c>
      <c r="C65" s="135" t="s">
        <v>4</v>
      </c>
      <c r="D65" s="136">
        <v>0</v>
      </c>
      <c r="E65" s="137" t="s">
        <v>5</v>
      </c>
      <c r="F65" s="67">
        <v>0</v>
      </c>
      <c r="G65" s="138">
        <f t="shared" si="4"/>
        <v>0</v>
      </c>
      <c r="H65" s="286"/>
    </row>
    <row r="66" spans="1:8" s="102" customFormat="1" ht="12.75" hidden="1" customHeight="1" thickBot="1" x14ac:dyDescent="0.25">
      <c r="A66" s="139"/>
      <c r="B66" s="140" t="s">
        <v>144</v>
      </c>
      <c r="C66" s="141" t="s">
        <v>4</v>
      </c>
      <c r="D66" s="142">
        <v>0</v>
      </c>
      <c r="E66" s="143" t="s">
        <v>5</v>
      </c>
      <c r="F66" s="68">
        <v>0</v>
      </c>
      <c r="G66" s="144">
        <f t="shared" si="4"/>
        <v>0</v>
      </c>
      <c r="H66" s="287"/>
    </row>
    <row r="67" spans="1:8" ht="20.100000000000001" hidden="1" customHeight="1" thickTop="1" thickBot="1" x14ac:dyDescent="0.25">
      <c r="A67" s="282" t="s">
        <v>79</v>
      </c>
      <c r="B67" s="283"/>
      <c r="C67" s="284"/>
      <c r="D67" s="145">
        <v>1</v>
      </c>
      <c r="E67" s="146" t="s">
        <v>132</v>
      </c>
      <c r="F67" s="69">
        <f>G67/D67</f>
        <v>0</v>
      </c>
      <c r="G67" s="147">
        <f>SUM(G59:G66)</f>
        <v>0</v>
      </c>
      <c r="H67" s="153"/>
    </row>
    <row r="68" spans="1:8" ht="30" hidden="1" customHeight="1" thickBot="1" x14ac:dyDescent="0.25">
      <c r="A68" s="157"/>
      <c r="B68" s="157"/>
      <c r="C68" s="157"/>
      <c r="D68" s="158"/>
      <c r="E68" s="158"/>
      <c r="F68" s="23"/>
      <c r="G68" s="159"/>
      <c r="H68" s="160"/>
    </row>
    <row r="69" spans="1:8" ht="30" hidden="1" customHeight="1" thickBot="1" x14ac:dyDescent="0.25">
      <c r="A69" s="288" t="s">
        <v>19</v>
      </c>
      <c r="B69" s="289"/>
      <c r="C69" s="116" t="s">
        <v>4</v>
      </c>
      <c r="D69" s="117" t="s">
        <v>11</v>
      </c>
      <c r="E69" s="118" t="s">
        <v>5</v>
      </c>
      <c r="F69" s="64" t="s">
        <v>6</v>
      </c>
      <c r="G69" s="119" t="s">
        <v>18</v>
      </c>
      <c r="H69" s="118" t="s">
        <v>22</v>
      </c>
    </row>
    <row r="70" spans="1:8" ht="14.25" hidden="1" thickTop="1" thickBot="1" x14ac:dyDescent="0.25">
      <c r="A70" s="121" t="s">
        <v>84</v>
      </c>
      <c r="B70" s="122"/>
      <c r="C70" s="123" t="s">
        <v>85</v>
      </c>
      <c r="D70" s="124"/>
      <c r="E70" s="125"/>
      <c r="F70" s="65"/>
      <c r="G70" s="126"/>
      <c r="H70" s="285"/>
    </row>
    <row r="71" spans="1:8" s="102" customFormat="1" ht="12.75" hidden="1" customHeight="1" x14ac:dyDescent="0.2">
      <c r="A71" s="127"/>
      <c r="B71" s="128" t="s">
        <v>144</v>
      </c>
      <c r="C71" s="129" t="s">
        <v>4</v>
      </c>
      <c r="D71" s="130">
        <v>0</v>
      </c>
      <c r="E71" s="131" t="s">
        <v>5</v>
      </c>
      <c r="F71" s="66">
        <v>0</v>
      </c>
      <c r="G71" s="132">
        <f t="shared" ref="G71:G78" si="5">F71*D71</f>
        <v>0</v>
      </c>
      <c r="H71" s="286"/>
    </row>
    <row r="72" spans="1:8" s="102" customFormat="1" ht="12.75" hidden="1" customHeight="1" x14ac:dyDescent="0.2">
      <c r="A72" s="133"/>
      <c r="B72" s="134" t="s">
        <v>144</v>
      </c>
      <c r="C72" s="135" t="s">
        <v>4</v>
      </c>
      <c r="D72" s="136">
        <v>0</v>
      </c>
      <c r="E72" s="137" t="s">
        <v>5</v>
      </c>
      <c r="F72" s="67">
        <v>0</v>
      </c>
      <c r="G72" s="138">
        <f t="shared" si="5"/>
        <v>0</v>
      </c>
      <c r="H72" s="286"/>
    </row>
    <row r="73" spans="1:8" s="102" customFormat="1" ht="12.75" hidden="1" customHeight="1" x14ac:dyDescent="0.2">
      <c r="A73" s="133"/>
      <c r="B73" s="134" t="s">
        <v>144</v>
      </c>
      <c r="C73" s="135" t="s">
        <v>4</v>
      </c>
      <c r="D73" s="136">
        <v>0</v>
      </c>
      <c r="E73" s="137" t="s">
        <v>5</v>
      </c>
      <c r="F73" s="67">
        <v>0</v>
      </c>
      <c r="G73" s="138">
        <f t="shared" si="5"/>
        <v>0</v>
      </c>
      <c r="H73" s="286"/>
    </row>
    <row r="74" spans="1:8" s="102" customFormat="1" ht="12.75" hidden="1" customHeight="1" x14ac:dyDescent="0.2">
      <c r="A74" s="133"/>
      <c r="B74" s="134" t="s">
        <v>144</v>
      </c>
      <c r="C74" s="135" t="s">
        <v>4</v>
      </c>
      <c r="D74" s="136">
        <v>0</v>
      </c>
      <c r="E74" s="137" t="s">
        <v>5</v>
      </c>
      <c r="F74" s="67">
        <v>0</v>
      </c>
      <c r="G74" s="138">
        <f t="shared" si="5"/>
        <v>0</v>
      </c>
      <c r="H74" s="286"/>
    </row>
    <row r="75" spans="1:8" s="102" customFormat="1" ht="12.75" hidden="1" customHeight="1" x14ac:dyDescent="0.2">
      <c r="A75" s="133"/>
      <c r="B75" s="134" t="s">
        <v>144</v>
      </c>
      <c r="C75" s="135" t="s">
        <v>4</v>
      </c>
      <c r="D75" s="136">
        <v>0</v>
      </c>
      <c r="E75" s="137" t="s">
        <v>5</v>
      </c>
      <c r="F75" s="67">
        <v>0</v>
      </c>
      <c r="G75" s="138">
        <f t="shared" si="5"/>
        <v>0</v>
      </c>
      <c r="H75" s="286"/>
    </row>
    <row r="76" spans="1:8" s="102" customFormat="1" ht="12.75" hidden="1" customHeight="1" x14ac:dyDescent="0.2">
      <c r="A76" s="133"/>
      <c r="B76" s="134" t="s">
        <v>144</v>
      </c>
      <c r="C76" s="135" t="s">
        <v>4</v>
      </c>
      <c r="D76" s="136">
        <v>0</v>
      </c>
      <c r="E76" s="137" t="s">
        <v>5</v>
      </c>
      <c r="F76" s="67">
        <v>0</v>
      </c>
      <c r="G76" s="138">
        <f t="shared" si="5"/>
        <v>0</v>
      </c>
      <c r="H76" s="286"/>
    </row>
    <row r="77" spans="1:8" s="102" customFormat="1" ht="12.75" hidden="1" customHeight="1" x14ac:dyDescent="0.2">
      <c r="A77" s="133"/>
      <c r="B77" s="134" t="s">
        <v>144</v>
      </c>
      <c r="C77" s="135" t="s">
        <v>4</v>
      </c>
      <c r="D77" s="136">
        <v>0</v>
      </c>
      <c r="E77" s="137" t="s">
        <v>5</v>
      </c>
      <c r="F77" s="67">
        <v>0</v>
      </c>
      <c r="G77" s="138">
        <f t="shared" si="5"/>
        <v>0</v>
      </c>
      <c r="H77" s="286"/>
    </row>
    <row r="78" spans="1:8" s="102" customFormat="1" ht="12.75" hidden="1" customHeight="1" thickBot="1" x14ac:dyDescent="0.25">
      <c r="A78" s="139"/>
      <c r="B78" s="140" t="s">
        <v>144</v>
      </c>
      <c r="C78" s="141" t="s">
        <v>4</v>
      </c>
      <c r="D78" s="142">
        <v>0</v>
      </c>
      <c r="E78" s="143" t="s">
        <v>5</v>
      </c>
      <c r="F78" s="68">
        <v>0</v>
      </c>
      <c r="G78" s="144">
        <f t="shared" si="5"/>
        <v>0</v>
      </c>
      <c r="H78" s="287"/>
    </row>
    <row r="79" spans="1:8" ht="20.100000000000001" hidden="1" customHeight="1" thickTop="1" thickBot="1" x14ac:dyDescent="0.25">
      <c r="A79" s="282" t="s">
        <v>88</v>
      </c>
      <c r="B79" s="283"/>
      <c r="C79" s="284"/>
      <c r="D79" s="154">
        <v>1</v>
      </c>
      <c r="E79" s="155" t="s">
        <v>132</v>
      </c>
      <c r="F79" s="73">
        <f>G79/D79</f>
        <v>0</v>
      </c>
      <c r="G79" s="147">
        <f>SUM(G71:G78)</f>
        <v>0</v>
      </c>
      <c r="H79" s="153"/>
    </row>
    <row r="80" spans="1:8" ht="9.9499999999999993" hidden="1" customHeight="1" thickBot="1" x14ac:dyDescent="0.25">
      <c r="A80" s="157"/>
      <c r="B80" s="157"/>
      <c r="C80" s="157"/>
      <c r="D80" s="158"/>
      <c r="E80" s="158"/>
      <c r="F80" s="23"/>
      <c r="G80" s="159"/>
      <c r="H80" s="160"/>
    </row>
    <row r="81" spans="1:8" ht="30" hidden="1" customHeight="1" thickBot="1" x14ac:dyDescent="0.25">
      <c r="A81" s="288" t="s">
        <v>19</v>
      </c>
      <c r="B81" s="289"/>
      <c r="C81" s="116" t="s">
        <v>4</v>
      </c>
      <c r="D81" s="117" t="s">
        <v>11</v>
      </c>
      <c r="E81" s="118" t="s">
        <v>5</v>
      </c>
      <c r="F81" s="64" t="s">
        <v>6</v>
      </c>
      <c r="G81" s="119" t="s">
        <v>18</v>
      </c>
      <c r="H81" s="118" t="s">
        <v>22</v>
      </c>
    </row>
    <row r="82" spans="1:8" ht="14.25" hidden="1" thickTop="1" thickBot="1" x14ac:dyDescent="0.25">
      <c r="A82" s="121" t="s">
        <v>86</v>
      </c>
      <c r="B82" s="122"/>
      <c r="C82" s="123" t="s">
        <v>87</v>
      </c>
      <c r="D82" s="124"/>
      <c r="E82" s="125"/>
      <c r="F82" s="65"/>
      <c r="G82" s="126"/>
      <c r="H82" s="285"/>
    </row>
    <row r="83" spans="1:8" ht="12.75" hidden="1" customHeight="1" x14ac:dyDescent="0.2">
      <c r="A83" s="127"/>
      <c r="B83" s="128" t="s">
        <v>144</v>
      </c>
      <c r="C83" s="129" t="s">
        <v>4</v>
      </c>
      <c r="D83" s="130">
        <v>0</v>
      </c>
      <c r="E83" s="131" t="s">
        <v>5</v>
      </c>
      <c r="F83" s="66">
        <v>0</v>
      </c>
      <c r="G83" s="132">
        <f t="shared" ref="G83:G90" si="6">F83*D83</f>
        <v>0</v>
      </c>
      <c r="H83" s="286"/>
    </row>
    <row r="84" spans="1:8" ht="12.75" hidden="1" customHeight="1" x14ac:dyDescent="0.2">
      <c r="A84" s="133"/>
      <c r="B84" s="134" t="s">
        <v>144</v>
      </c>
      <c r="C84" s="135" t="s">
        <v>4</v>
      </c>
      <c r="D84" s="136">
        <v>0</v>
      </c>
      <c r="E84" s="137" t="s">
        <v>5</v>
      </c>
      <c r="F84" s="67">
        <v>0</v>
      </c>
      <c r="G84" s="138">
        <f t="shared" si="6"/>
        <v>0</v>
      </c>
      <c r="H84" s="286"/>
    </row>
    <row r="85" spans="1:8" ht="12.75" hidden="1" customHeight="1" x14ac:dyDescent="0.2">
      <c r="A85" s="133"/>
      <c r="B85" s="134" t="s">
        <v>144</v>
      </c>
      <c r="C85" s="135" t="s">
        <v>4</v>
      </c>
      <c r="D85" s="136">
        <v>0</v>
      </c>
      <c r="E85" s="137" t="s">
        <v>5</v>
      </c>
      <c r="F85" s="67">
        <v>0</v>
      </c>
      <c r="G85" s="138">
        <f t="shared" si="6"/>
        <v>0</v>
      </c>
      <c r="H85" s="286"/>
    </row>
    <row r="86" spans="1:8" ht="12.75" hidden="1" customHeight="1" x14ac:dyDescent="0.2">
      <c r="A86" s="133"/>
      <c r="B86" s="134" t="s">
        <v>144</v>
      </c>
      <c r="C86" s="135" t="s">
        <v>4</v>
      </c>
      <c r="D86" s="136">
        <v>0</v>
      </c>
      <c r="E86" s="137" t="s">
        <v>5</v>
      </c>
      <c r="F86" s="67">
        <v>0</v>
      </c>
      <c r="G86" s="138">
        <f t="shared" si="6"/>
        <v>0</v>
      </c>
      <c r="H86" s="286"/>
    </row>
    <row r="87" spans="1:8" ht="12.75" hidden="1" customHeight="1" x14ac:dyDescent="0.2">
      <c r="A87" s="133"/>
      <c r="B87" s="134" t="s">
        <v>144</v>
      </c>
      <c r="C87" s="135" t="s">
        <v>4</v>
      </c>
      <c r="D87" s="136">
        <v>0</v>
      </c>
      <c r="E87" s="137" t="s">
        <v>5</v>
      </c>
      <c r="F87" s="67">
        <v>0</v>
      </c>
      <c r="G87" s="138">
        <f t="shared" si="6"/>
        <v>0</v>
      </c>
      <c r="H87" s="286"/>
    </row>
    <row r="88" spans="1:8" ht="12.75" hidden="1" customHeight="1" x14ac:dyDescent="0.2">
      <c r="A88" s="133"/>
      <c r="B88" s="134" t="s">
        <v>144</v>
      </c>
      <c r="C88" s="135" t="s">
        <v>4</v>
      </c>
      <c r="D88" s="136">
        <v>0</v>
      </c>
      <c r="E88" s="137" t="s">
        <v>5</v>
      </c>
      <c r="F88" s="67">
        <v>0</v>
      </c>
      <c r="G88" s="138">
        <f t="shared" si="6"/>
        <v>0</v>
      </c>
      <c r="H88" s="286"/>
    </row>
    <row r="89" spans="1:8" ht="12.75" hidden="1" customHeight="1" x14ac:dyDescent="0.2">
      <c r="A89" s="133"/>
      <c r="B89" s="134" t="s">
        <v>144</v>
      </c>
      <c r="C89" s="135" t="s">
        <v>4</v>
      </c>
      <c r="D89" s="136">
        <v>0</v>
      </c>
      <c r="E89" s="137" t="s">
        <v>5</v>
      </c>
      <c r="F89" s="67">
        <v>0</v>
      </c>
      <c r="G89" s="138">
        <f t="shared" si="6"/>
        <v>0</v>
      </c>
      <c r="H89" s="286"/>
    </row>
    <row r="90" spans="1:8" ht="12.75" hidden="1" customHeight="1" thickBot="1" x14ac:dyDescent="0.25">
      <c r="A90" s="139"/>
      <c r="B90" s="140" t="s">
        <v>144</v>
      </c>
      <c r="C90" s="141" t="s">
        <v>4</v>
      </c>
      <c r="D90" s="142">
        <v>0</v>
      </c>
      <c r="E90" s="143" t="s">
        <v>5</v>
      </c>
      <c r="F90" s="68">
        <v>0</v>
      </c>
      <c r="G90" s="144">
        <f t="shared" si="6"/>
        <v>0</v>
      </c>
      <c r="H90" s="287"/>
    </row>
    <row r="91" spans="1:8" ht="20.100000000000001" hidden="1" customHeight="1" thickTop="1" thickBot="1" x14ac:dyDescent="0.25">
      <c r="A91" s="282" t="s">
        <v>89</v>
      </c>
      <c r="B91" s="283"/>
      <c r="C91" s="284"/>
      <c r="D91" s="145">
        <v>1</v>
      </c>
      <c r="E91" s="146" t="s">
        <v>132</v>
      </c>
      <c r="F91" s="69">
        <f>G91/D91</f>
        <v>0</v>
      </c>
      <c r="G91" s="147">
        <f>SUM(G83:G90)</f>
        <v>0</v>
      </c>
      <c r="H91" s="153"/>
    </row>
    <row r="92" spans="1:8" ht="30" hidden="1" customHeight="1" thickBot="1" x14ac:dyDescent="0.25">
      <c r="A92" s="157"/>
      <c r="B92" s="157"/>
      <c r="C92" s="157"/>
      <c r="D92" s="158"/>
      <c r="E92" s="158"/>
      <c r="F92" s="23"/>
      <c r="G92" s="159"/>
      <c r="H92" s="160"/>
    </row>
    <row r="93" spans="1:8" ht="30" hidden="1" customHeight="1" thickBot="1" x14ac:dyDescent="0.25">
      <c r="A93" s="288" t="s">
        <v>19</v>
      </c>
      <c r="B93" s="289"/>
      <c r="C93" s="116" t="s">
        <v>4</v>
      </c>
      <c r="D93" s="117" t="s">
        <v>11</v>
      </c>
      <c r="E93" s="118" t="s">
        <v>5</v>
      </c>
      <c r="F93" s="64" t="s">
        <v>6</v>
      </c>
      <c r="G93" s="119" t="s">
        <v>18</v>
      </c>
      <c r="H93" s="118" t="s">
        <v>22</v>
      </c>
    </row>
    <row r="94" spans="1:8" ht="14.25" hidden="1" thickTop="1" thickBot="1" x14ac:dyDescent="0.25">
      <c r="A94" s="121" t="s">
        <v>90</v>
      </c>
      <c r="B94" s="122"/>
      <c r="C94" s="123" t="s">
        <v>91</v>
      </c>
      <c r="D94" s="124"/>
      <c r="E94" s="125"/>
      <c r="F94" s="65"/>
      <c r="G94" s="126"/>
      <c r="H94" s="285"/>
    </row>
    <row r="95" spans="1:8" ht="12.75" hidden="1" customHeight="1" x14ac:dyDescent="0.2">
      <c r="A95" s="127"/>
      <c r="B95" s="128" t="s">
        <v>144</v>
      </c>
      <c r="C95" s="129" t="s">
        <v>4</v>
      </c>
      <c r="D95" s="130">
        <v>0</v>
      </c>
      <c r="E95" s="131" t="s">
        <v>5</v>
      </c>
      <c r="F95" s="66">
        <v>0</v>
      </c>
      <c r="G95" s="132">
        <f t="shared" ref="G95:G102" si="7">F95*D95</f>
        <v>0</v>
      </c>
      <c r="H95" s="286"/>
    </row>
    <row r="96" spans="1:8" ht="12.75" hidden="1" customHeight="1" x14ac:dyDescent="0.2">
      <c r="A96" s="133"/>
      <c r="B96" s="134" t="s">
        <v>144</v>
      </c>
      <c r="C96" s="135" t="s">
        <v>4</v>
      </c>
      <c r="D96" s="136">
        <v>0</v>
      </c>
      <c r="E96" s="137" t="s">
        <v>5</v>
      </c>
      <c r="F96" s="67">
        <v>0</v>
      </c>
      <c r="G96" s="138">
        <f t="shared" si="7"/>
        <v>0</v>
      </c>
      <c r="H96" s="286"/>
    </row>
    <row r="97" spans="1:8" ht="12.75" hidden="1" customHeight="1" x14ac:dyDescent="0.2">
      <c r="A97" s="133"/>
      <c r="B97" s="134" t="s">
        <v>144</v>
      </c>
      <c r="C97" s="135" t="s">
        <v>4</v>
      </c>
      <c r="D97" s="136">
        <v>0</v>
      </c>
      <c r="E97" s="137" t="s">
        <v>5</v>
      </c>
      <c r="F97" s="67">
        <v>0</v>
      </c>
      <c r="G97" s="138">
        <f t="shared" si="7"/>
        <v>0</v>
      </c>
      <c r="H97" s="286"/>
    </row>
    <row r="98" spans="1:8" ht="12.75" hidden="1" customHeight="1" x14ac:dyDescent="0.2">
      <c r="A98" s="133"/>
      <c r="B98" s="134" t="s">
        <v>144</v>
      </c>
      <c r="C98" s="135" t="s">
        <v>4</v>
      </c>
      <c r="D98" s="136">
        <v>0</v>
      </c>
      <c r="E98" s="137" t="s">
        <v>5</v>
      </c>
      <c r="F98" s="67">
        <v>0</v>
      </c>
      <c r="G98" s="138">
        <f t="shared" si="7"/>
        <v>0</v>
      </c>
      <c r="H98" s="286"/>
    </row>
    <row r="99" spans="1:8" ht="12.75" hidden="1" customHeight="1" x14ac:dyDescent="0.2">
      <c r="A99" s="133"/>
      <c r="B99" s="134" t="s">
        <v>144</v>
      </c>
      <c r="C99" s="135" t="s">
        <v>4</v>
      </c>
      <c r="D99" s="136">
        <v>0</v>
      </c>
      <c r="E99" s="137" t="s">
        <v>5</v>
      </c>
      <c r="F99" s="67">
        <v>0</v>
      </c>
      <c r="G99" s="138">
        <f t="shared" si="7"/>
        <v>0</v>
      </c>
      <c r="H99" s="286"/>
    </row>
    <row r="100" spans="1:8" ht="12.75" hidden="1" customHeight="1" x14ac:dyDescent="0.2">
      <c r="A100" s="133"/>
      <c r="B100" s="134" t="s">
        <v>144</v>
      </c>
      <c r="C100" s="135" t="s">
        <v>4</v>
      </c>
      <c r="D100" s="136">
        <v>0</v>
      </c>
      <c r="E100" s="137" t="s">
        <v>5</v>
      </c>
      <c r="F100" s="67">
        <v>0</v>
      </c>
      <c r="G100" s="138">
        <f t="shared" si="7"/>
        <v>0</v>
      </c>
      <c r="H100" s="286"/>
    </row>
    <row r="101" spans="1:8" ht="12.75" hidden="1" customHeight="1" x14ac:dyDescent="0.2">
      <c r="A101" s="133"/>
      <c r="B101" s="134" t="s">
        <v>144</v>
      </c>
      <c r="C101" s="135" t="s">
        <v>4</v>
      </c>
      <c r="D101" s="136">
        <v>0</v>
      </c>
      <c r="E101" s="137" t="s">
        <v>5</v>
      </c>
      <c r="F101" s="67">
        <v>0</v>
      </c>
      <c r="G101" s="138">
        <f t="shared" si="7"/>
        <v>0</v>
      </c>
      <c r="H101" s="286"/>
    </row>
    <row r="102" spans="1:8" ht="12.75" hidden="1" customHeight="1" thickBot="1" x14ac:dyDescent="0.25">
      <c r="A102" s="139"/>
      <c r="B102" s="140" t="s">
        <v>144</v>
      </c>
      <c r="C102" s="141" t="s">
        <v>4</v>
      </c>
      <c r="D102" s="142">
        <v>0</v>
      </c>
      <c r="E102" s="143" t="s">
        <v>5</v>
      </c>
      <c r="F102" s="68">
        <v>0</v>
      </c>
      <c r="G102" s="144">
        <f t="shared" si="7"/>
        <v>0</v>
      </c>
      <c r="H102" s="287"/>
    </row>
    <row r="103" spans="1:8" ht="20.100000000000001" hidden="1" customHeight="1" thickTop="1" thickBot="1" x14ac:dyDescent="0.25">
      <c r="A103" s="282" t="s">
        <v>92</v>
      </c>
      <c r="B103" s="283"/>
      <c r="C103" s="284"/>
      <c r="D103" s="145">
        <v>1</v>
      </c>
      <c r="E103" s="146" t="s">
        <v>132</v>
      </c>
      <c r="F103" s="69">
        <f>G103/D103</f>
        <v>0</v>
      </c>
      <c r="G103" s="147">
        <f>SUM(G95:G102)</f>
        <v>0</v>
      </c>
      <c r="H103" s="153"/>
    </row>
    <row r="104" spans="1:8" ht="9.9499999999999993" hidden="1" customHeight="1" thickBot="1" x14ac:dyDescent="0.25">
      <c r="A104" s="157"/>
      <c r="B104" s="157"/>
      <c r="C104" s="157"/>
      <c r="D104" s="158"/>
      <c r="E104" s="158"/>
      <c r="F104" s="23"/>
      <c r="G104" s="159"/>
      <c r="H104" s="160"/>
    </row>
    <row r="105" spans="1:8" ht="30" hidden="1" customHeight="1" thickBot="1" x14ac:dyDescent="0.25">
      <c r="A105" s="288" t="s">
        <v>19</v>
      </c>
      <c r="B105" s="289"/>
      <c r="C105" s="116" t="s">
        <v>4</v>
      </c>
      <c r="D105" s="117" t="s">
        <v>11</v>
      </c>
      <c r="E105" s="118" t="s">
        <v>5</v>
      </c>
      <c r="F105" s="64" t="s">
        <v>6</v>
      </c>
      <c r="G105" s="119" t="s">
        <v>18</v>
      </c>
      <c r="H105" s="118" t="s">
        <v>22</v>
      </c>
    </row>
    <row r="106" spans="1:8" ht="14.25" hidden="1" thickTop="1" thickBot="1" x14ac:dyDescent="0.25">
      <c r="A106" s="121" t="s">
        <v>93</v>
      </c>
      <c r="B106" s="122"/>
      <c r="C106" s="123" t="s">
        <v>94</v>
      </c>
      <c r="D106" s="124"/>
      <c r="E106" s="125"/>
      <c r="F106" s="65"/>
      <c r="G106" s="126"/>
      <c r="H106" s="285"/>
    </row>
    <row r="107" spans="1:8" ht="12.75" hidden="1" customHeight="1" x14ac:dyDescent="0.2">
      <c r="A107" s="127"/>
      <c r="B107" s="128" t="s">
        <v>144</v>
      </c>
      <c r="C107" s="129" t="s">
        <v>4</v>
      </c>
      <c r="D107" s="130">
        <v>0</v>
      </c>
      <c r="E107" s="131" t="s">
        <v>5</v>
      </c>
      <c r="F107" s="66">
        <v>0</v>
      </c>
      <c r="G107" s="132">
        <f t="shared" ref="G107:G114" si="8">F107*D107</f>
        <v>0</v>
      </c>
      <c r="H107" s="286"/>
    </row>
    <row r="108" spans="1:8" ht="12.75" hidden="1" customHeight="1" x14ac:dyDescent="0.2">
      <c r="A108" s="133"/>
      <c r="B108" s="134" t="s">
        <v>144</v>
      </c>
      <c r="C108" s="135" t="s">
        <v>4</v>
      </c>
      <c r="D108" s="136">
        <v>0</v>
      </c>
      <c r="E108" s="137" t="s">
        <v>5</v>
      </c>
      <c r="F108" s="67">
        <v>0</v>
      </c>
      <c r="G108" s="138">
        <f t="shared" si="8"/>
        <v>0</v>
      </c>
      <c r="H108" s="286"/>
    </row>
    <row r="109" spans="1:8" ht="12.75" hidden="1" customHeight="1" x14ac:dyDescent="0.2">
      <c r="A109" s="133"/>
      <c r="B109" s="134" t="s">
        <v>144</v>
      </c>
      <c r="C109" s="135" t="s">
        <v>4</v>
      </c>
      <c r="D109" s="136">
        <v>0</v>
      </c>
      <c r="E109" s="137" t="s">
        <v>5</v>
      </c>
      <c r="F109" s="67">
        <v>0</v>
      </c>
      <c r="G109" s="138">
        <f t="shared" si="8"/>
        <v>0</v>
      </c>
      <c r="H109" s="286"/>
    </row>
    <row r="110" spans="1:8" ht="12.75" hidden="1" customHeight="1" x14ac:dyDescent="0.2">
      <c r="A110" s="133"/>
      <c r="B110" s="134" t="s">
        <v>144</v>
      </c>
      <c r="C110" s="135" t="s">
        <v>4</v>
      </c>
      <c r="D110" s="136">
        <v>0</v>
      </c>
      <c r="E110" s="137" t="s">
        <v>5</v>
      </c>
      <c r="F110" s="67">
        <v>0</v>
      </c>
      <c r="G110" s="138">
        <f t="shared" si="8"/>
        <v>0</v>
      </c>
      <c r="H110" s="286"/>
    </row>
    <row r="111" spans="1:8" ht="12.75" hidden="1" customHeight="1" x14ac:dyDescent="0.2">
      <c r="A111" s="133"/>
      <c r="B111" s="134" t="s">
        <v>144</v>
      </c>
      <c r="C111" s="135" t="s">
        <v>4</v>
      </c>
      <c r="D111" s="136">
        <v>0</v>
      </c>
      <c r="E111" s="137" t="s">
        <v>5</v>
      </c>
      <c r="F111" s="67">
        <v>0</v>
      </c>
      <c r="G111" s="138">
        <f t="shared" si="8"/>
        <v>0</v>
      </c>
      <c r="H111" s="286"/>
    </row>
    <row r="112" spans="1:8" ht="12.75" hidden="1" customHeight="1" x14ac:dyDescent="0.2">
      <c r="A112" s="133"/>
      <c r="B112" s="134" t="s">
        <v>144</v>
      </c>
      <c r="C112" s="135" t="s">
        <v>4</v>
      </c>
      <c r="D112" s="136">
        <v>0</v>
      </c>
      <c r="E112" s="137" t="s">
        <v>5</v>
      </c>
      <c r="F112" s="67">
        <v>0</v>
      </c>
      <c r="G112" s="138">
        <f t="shared" si="8"/>
        <v>0</v>
      </c>
      <c r="H112" s="286"/>
    </row>
    <row r="113" spans="1:8" ht="12.75" hidden="1" customHeight="1" x14ac:dyDescent="0.2">
      <c r="A113" s="133"/>
      <c r="B113" s="134" t="s">
        <v>144</v>
      </c>
      <c r="C113" s="135" t="s">
        <v>4</v>
      </c>
      <c r="D113" s="136">
        <v>0</v>
      </c>
      <c r="E113" s="137" t="s">
        <v>5</v>
      </c>
      <c r="F113" s="67">
        <v>0</v>
      </c>
      <c r="G113" s="138">
        <f t="shared" si="8"/>
        <v>0</v>
      </c>
      <c r="H113" s="286"/>
    </row>
    <row r="114" spans="1:8" ht="12.75" hidden="1" customHeight="1" thickBot="1" x14ac:dyDescent="0.25">
      <c r="A114" s="139"/>
      <c r="B114" s="140" t="s">
        <v>144</v>
      </c>
      <c r="C114" s="141" t="s">
        <v>4</v>
      </c>
      <c r="D114" s="142">
        <v>0</v>
      </c>
      <c r="E114" s="143" t="s">
        <v>5</v>
      </c>
      <c r="F114" s="68">
        <v>0</v>
      </c>
      <c r="G114" s="144">
        <f t="shared" si="8"/>
        <v>0</v>
      </c>
      <c r="H114" s="287"/>
    </row>
    <row r="115" spans="1:8" ht="20.100000000000001" hidden="1" customHeight="1" thickTop="1" thickBot="1" x14ac:dyDescent="0.25">
      <c r="A115" s="282" t="s">
        <v>101</v>
      </c>
      <c r="B115" s="283"/>
      <c r="C115" s="284"/>
      <c r="D115" s="145">
        <v>1</v>
      </c>
      <c r="E115" s="146" t="s">
        <v>132</v>
      </c>
      <c r="F115" s="69">
        <f>G115/D115</f>
        <v>0</v>
      </c>
      <c r="G115" s="147">
        <f>SUM(G107:G114)</f>
        <v>0</v>
      </c>
      <c r="H115" s="153"/>
    </row>
    <row r="116" spans="1:8" ht="30" hidden="1" customHeight="1" thickBot="1" x14ac:dyDescent="0.25">
      <c r="A116" s="157"/>
      <c r="B116" s="157"/>
      <c r="C116" s="157"/>
      <c r="D116" s="158"/>
      <c r="E116" s="158"/>
      <c r="F116" s="23"/>
      <c r="G116" s="159"/>
      <c r="H116" s="160"/>
    </row>
    <row r="117" spans="1:8" ht="30" hidden="1" customHeight="1" thickBot="1" x14ac:dyDescent="0.25">
      <c r="A117" s="288" t="s">
        <v>19</v>
      </c>
      <c r="B117" s="289"/>
      <c r="C117" s="116" t="s">
        <v>4</v>
      </c>
      <c r="D117" s="117" t="s">
        <v>11</v>
      </c>
      <c r="E117" s="118" t="s">
        <v>5</v>
      </c>
      <c r="F117" s="64" t="s">
        <v>6</v>
      </c>
      <c r="G117" s="119" t="s">
        <v>18</v>
      </c>
      <c r="H117" s="118" t="s">
        <v>22</v>
      </c>
    </row>
    <row r="118" spans="1:8" ht="14.25" hidden="1" thickTop="1" thickBot="1" x14ac:dyDescent="0.25">
      <c r="A118" s="121" t="s">
        <v>95</v>
      </c>
      <c r="B118" s="122"/>
      <c r="C118" s="123" t="s">
        <v>96</v>
      </c>
      <c r="D118" s="124"/>
      <c r="E118" s="125"/>
      <c r="F118" s="65"/>
      <c r="G118" s="126"/>
      <c r="H118" s="285"/>
    </row>
    <row r="119" spans="1:8" ht="12.75" hidden="1" customHeight="1" x14ac:dyDescent="0.2">
      <c r="A119" s="127"/>
      <c r="B119" s="128" t="s">
        <v>144</v>
      </c>
      <c r="C119" s="129" t="s">
        <v>4</v>
      </c>
      <c r="D119" s="130">
        <v>0</v>
      </c>
      <c r="E119" s="131" t="s">
        <v>5</v>
      </c>
      <c r="F119" s="66">
        <v>0</v>
      </c>
      <c r="G119" s="132">
        <f t="shared" ref="G119:G126" si="9">F119*D119</f>
        <v>0</v>
      </c>
      <c r="H119" s="286"/>
    </row>
    <row r="120" spans="1:8" ht="12.75" hidden="1" customHeight="1" x14ac:dyDescent="0.2">
      <c r="A120" s="133"/>
      <c r="B120" s="134" t="s">
        <v>144</v>
      </c>
      <c r="C120" s="135" t="s">
        <v>4</v>
      </c>
      <c r="D120" s="136">
        <v>0</v>
      </c>
      <c r="E120" s="137" t="s">
        <v>5</v>
      </c>
      <c r="F120" s="67">
        <v>0</v>
      </c>
      <c r="G120" s="138">
        <f t="shared" si="9"/>
        <v>0</v>
      </c>
      <c r="H120" s="286"/>
    </row>
    <row r="121" spans="1:8" ht="12.75" hidden="1" customHeight="1" x14ac:dyDescent="0.2">
      <c r="A121" s="133"/>
      <c r="B121" s="134" t="s">
        <v>144</v>
      </c>
      <c r="C121" s="135" t="s">
        <v>4</v>
      </c>
      <c r="D121" s="136">
        <v>0</v>
      </c>
      <c r="E121" s="137" t="s">
        <v>5</v>
      </c>
      <c r="F121" s="67">
        <v>0</v>
      </c>
      <c r="G121" s="138">
        <f t="shared" si="9"/>
        <v>0</v>
      </c>
      <c r="H121" s="286"/>
    </row>
    <row r="122" spans="1:8" ht="12.75" hidden="1" customHeight="1" x14ac:dyDescent="0.2">
      <c r="A122" s="133"/>
      <c r="B122" s="134" t="s">
        <v>144</v>
      </c>
      <c r="C122" s="135" t="s">
        <v>4</v>
      </c>
      <c r="D122" s="136">
        <v>0</v>
      </c>
      <c r="E122" s="137" t="s">
        <v>5</v>
      </c>
      <c r="F122" s="67">
        <v>0</v>
      </c>
      <c r="G122" s="138">
        <f t="shared" si="9"/>
        <v>0</v>
      </c>
      <c r="H122" s="286"/>
    </row>
    <row r="123" spans="1:8" ht="12.75" hidden="1" customHeight="1" x14ac:dyDescent="0.2">
      <c r="A123" s="133"/>
      <c r="B123" s="134" t="s">
        <v>144</v>
      </c>
      <c r="C123" s="135" t="s">
        <v>4</v>
      </c>
      <c r="D123" s="136">
        <v>0</v>
      </c>
      <c r="E123" s="137" t="s">
        <v>5</v>
      </c>
      <c r="F123" s="67">
        <v>0</v>
      </c>
      <c r="G123" s="138">
        <f t="shared" si="9"/>
        <v>0</v>
      </c>
      <c r="H123" s="286"/>
    </row>
    <row r="124" spans="1:8" ht="12.75" hidden="1" customHeight="1" x14ac:dyDescent="0.2">
      <c r="A124" s="133"/>
      <c r="B124" s="134" t="s">
        <v>144</v>
      </c>
      <c r="C124" s="135" t="s">
        <v>4</v>
      </c>
      <c r="D124" s="136">
        <v>0</v>
      </c>
      <c r="E124" s="137" t="s">
        <v>5</v>
      </c>
      <c r="F124" s="67">
        <v>0</v>
      </c>
      <c r="G124" s="138">
        <f t="shared" si="9"/>
        <v>0</v>
      </c>
      <c r="H124" s="286"/>
    </row>
    <row r="125" spans="1:8" ht="12.75" hidden="1" customHeight="1" x14ac:dyDescent="0.2">
      <c r="A125" s="133"/>
      <c r="B125" s="134" t="s">
        <v>144</v>
      </c>
      <c r="C125" s="135" t="s">
        <v>4</v>
      </c>
      <c r="D125" s="136">
        <v>0</v>
      </c>
      <c r="E125" s="137" t="s">
        <v>5</v>
      </c>
      <c r="F125" s="67">
        <v>0</v>
      </c>
      <c r="G125" s="138">
        <f t="shared" si="9"/>
        <v>0</v>
      </c>
      <c r="H125" s="286"/>
    </row>
    <row r="126" spans="1:8" ht="12.75" hidden="1" customHeight="1" thickBot="1" x14ac:dyDescent="0.25">
      <c r="A126" s="139"/>
      <c r="B126" s="140" t="s">
        <v>144</v>
      </c>
      <c r="C126" s="141" t="s">
        <v>4</v>
      </c>
      <c r="D126" s="142">
        <v>0</v>
      </c>
      <c r="E126" s="143" t="s">
        <v>5</v>
      </c>
      <c r="F126" s="68">
        <v>0</v>
      </c>
      <c r="G126" s="144">
        <f t="shared" si="9"/>
        <v>0</v>
      </c>
      <c r="H126" s="287"/>
    </row>
    <row r="127" spans="1:8" ht="20.100000000000001" hidden="1" customHeight="1" thickTop="1" thickBot="1" x14ac:dyDescent="0.25">
      <c r="A127" s="282" t="s">
        <v>102</v>
      </c>
      <c r="B127" s="283"/>
      <c r="C127" s="284"/>
      <c r="D127" s="145">
        <v>1</v>
      </c>
      <c r="E127" s="146" t="s">
        <v>132</v>
      </c>
      <c r="F127" s="69">
        <f>G127/D127</f>
        <v>0</v>
      </c>
      <c r="G127" s="147">
        <f>SUM(G119:G126)</f>
        <v>0</v>
      </c>
      <c r="H127" s="153"/>
    </row>
    <row r="128" spans="1:8" ht="9.9499999999999993" hidden="1" customHeight="1" thickBot="1" x14ac:dyDescent="0.25">
      <c r="A128" s="157"/>
      <c r="B128" s="157"/>
      <c r="C128" s="157"/>
      <c r="D128" s="158"/>
      <c r="E128" s="158"/>
      <c r="F128" s="23"/>
      <c r="G128" s="159"/>
      <c r="H128" s="160"/>
    </row>
    <row r="129" spans="1:8" ht="30" hidden="1" customHeight="1" thickBot="1" x14ac:dyDescent="0.25">
      <c r="A129" s="288" t="s">
        <v>19</v>
      </c>
      <c r="B129" s="289"/>
      <c r="C129" s="116" t="s">
        <v>4</v>
      </c>
      <c r="D129" s="117" t="s">
        <v>11</v>
      </c>
      <c r="E129" s="118" t="s">
        <v>5</v>
      </c>
      <c r="F129" s="64" t="s">
        <v>6</v>
      </c>
      <c r="G129" s="119" t="s">
        <v>18</v>
      </c>
      <c r="H129" s="118" t="s">
        <v>22</v>
      </c>
    </row>
    <row r="130" spans="1:8" ht="14.25" hidden="1" thickTop="1" thickBot="1" x14ac:dyDescent="0.25">
      <c r="A130" s="121" t="s">
        <v>97</v>
      </c>
      <c r="B130" s="122"/>
      <c r="C130" s="123" t="s">
        <v>254</v>
      </c>
      <c r="D130" s="124"/>
      <c r="E130" s="125"/>
      <c r="F130" s="65"/>
      <c r="G130" s="126"/>
      <c r="H130" s="285"/>
    </row>
    <row r="131" spans="1:8" ht="12.75" hidden="1" customHeight="1" x14ac:dyDescent="0.2">
      <c r="A131" s="127"/>
      <c r="B131" s="128" t="s">
        <v>144</v>
      </c>
      <c r="C131" s="129" t="s">
        <v>4</v>
      </c>
      <c r="D131" s="130">
        <v>0</v>
      </c>
      <c r="E131" s="131" t="s">
        <v>5</v>
      </c>
      <c r="F131" s="66">
        <v>0</v>
      </c>
      <c r="G131" s="132">
        <f t="shared" ref="G131:G138" si="10">F131*D131</f>
        <v>0</v>
      </c>
      <c r="H131" s="286"/>
    </row>
    <row r="132" spans="1:8" ht="12.75" hidden="1" customHeight="1" x14ac:dyDescent="0.2">
      <c r="A132" s="133"/>
      <c r="B132" s="134" t="s">
        <v>144</v>
      </c>
      <c r="C132" s="135" t="s">
        <v>4</v>
      </c>
      <c r="D132" s="136">
        <v>0</v>
      </c>
      <c r="E132" s="137" t="s">
        <v>5</v>
      </c>
      <c r="F132" s="67">
        <v>0</v>
      </c>
      <c r="G132" s="138">
        <f t="shared" si="10"/>
        <v>0</v>
      </c>
      <c r="H132" s="286"/>
    </row>
    <row r="133" spans="1:8" ht="12.75" hidden="1" customHeight="1" x14ac:dyDescent="0.2">
      <c r="A133" s="133"/>
      <c r="B133" s="134" t="s">
        <v>144</v>
      </c>
      <c r="C133" s="135" t="s">
        <v>4</v>
      </c>
      <c r="D133" s="136">
        <v>0</v>
      </c>
      <c r="E133" s="137" t="s">
        <v>5</v>
      </c>
      <c r="F133" s="67">
        <v>0</v>
      </c>
      <c r="G133" s="138">
        <f t="shared" si="10"/>
        <v>0</v>
      </c>
      <c r="H133" s="286"/>
    </row>
    <row r="134" spans="1:8" ht="12.75" hidden="1" customHeight="1" x14ac:dyDescent="0.2">
      <c r="A134" s="133"/>
      <c r="B134" s="134" t="s">
        <v>144</v>
      </c>
      <c r="C134" s="135" t="s">
        <v>4</v>
      </c>
      <c r="D134" s="136">
        <v>0</v>
      </c>
      <c r="E134" s="137" t="s">
        <v>5</v>
      </c>
      <c r="F134" s="67">
        <v>0</v>
      </c>
      <c r="G134" s="138">
        <f t="shared" si="10"/>
        <v>0</v>
      </c>
      <c r="H134" s="286"/>
    </row>
    <row r="135" spans="1:8" ht="12.75" hidden="1" customHeight="1" x14ac:dyDescent="0.2">
      <c r="A135" s="133"/>
      <c r="B135" s="134" t="s">
        <v>144</v>
      </c>
      <c r="C135" s="135" t="s">
        <v>4</v>
      </c>
      <c r="D135" s="136">
        <v>0</v>
      </c>
      <c r="E135" s="137" t="s">
        <v>5</v>
      </c>
      <c r="F135" s="67">
        <v>0</v>
      </c>
      <c r="G135" s="138">
        <f t="shared" si="10"/>
        <v>0</v>
      </c>
      <c r="H135" s="286"/>
    </row>
    <row r="136" spans="1:8" ht="12.75" hidden="1" customHeight="1" x14ac:dyDescent="0.2">
      <c r="A136" s="133"/>
      <c r="B136" s="134" t="s">
        <v>144</v>
      </c>
      <c r="C136" s="135" t="s">
        <v>4</v>
      </c>
      <c r="D136" s="136">
        <v>0</v>
      </c>
      <c r="E136" s="137" t="s">
        <v>5</v>
      </c>
      <c r="F136" s="67">
        <v>0</v>
      </c>
      <c r="G136" s="138">
        <f t="shared" si="10"/>
        <v>0</v>
      </c>
      <c r="H136" s="286"/>
    </row>
    <row r="137" spans="1:8" ht="12.75" hidden="1" customHeight="1" x14ac:dyDescent="0.2">
      <c r="A137" s="133"/>
      <c r="B137" s="134" t="s">
        <v>144</v>
      </c>
      <c r="C137" s="135" t="s">
        <v>4</v>
      </c>
      <c r="D137" s="136">
        <v>0</v>
      </c>
      <c r="E137" s="137" t="s">
        <v>5</v>
      </c>
      <c r="F137" s="67">
        <v>0</v>
      </c>
      <c r="G137" s="138">
        <f t="shared" si="10"/>
        <v>0</v>
      </c>
      <c r="H137" s="286"/>
    </row>
    <row r="138" spans="1:8" ht="12.75" hidden="1" customHeight="1" thickBot="1" x14ac:dyDescent="0.25">
      <c r="A138" s="139"/>
      <c r="B138" s="140" t="s">
        <v>144</v>
      </c>
      <c r="C138" s="141" t="s">
        <v>4</v>
      </c>
      <c r="D138" s="142">
        <v>0</v>
      </c>
      <c r="E138" s="143" t="s">
        <v>5</v>
      </c>
      <c r="F138" s="68">
        <v>0</v>
      </c>
      <c r="G138" s="144">
        <f t="shared" si="10"/>
        <v>0</v>
      </c>
      <c r="H138" s="287"/>
    </row>
    <row r="139" spans="1:8" ht="20.100000000000001" hidden="1" customHeight="1" thickTop="1" thickBot="1" x14ac:dyDescent="0.25">
      <c r="A139" s="282" t="s">
        <v>103</v>
      </c>
      <c r="B139" s="283"/>
      <c r="C139" s="284"/>
      <c r="D139" s="145">
        <v>1</v>
      </c>
      <c r="E139" s="146" t="s">
        <v>132</v>
      </c>
      <c r="F139" s="69">
        <f>G139/D139</f>
        <v>0</v>
      </c>
      <c r="G139" s="147">
        <f>SUM(G131:G138)</f>
        <v>0</v>
      </c>
      <c r="H139" s="153"/>
    </row>
    <row r="140" spans="1:8" ht="30" hidden="1" customHeight="1" thickBot="1" x14ac:dyDescent="0.25">
      <c r="A140" s="157"/>
      <c r="B140" s="157"/>
      <c r="C140" s="157"/>
      <c r="D140" s="158"/>
      <c r="E140" s="158"/>
      <c r="F140" s="23"/>
      <c r="G140" s="159"/>
      <c r="H140" s="160"/>
    </row>
    <row r="141" spans="1:8" ht="30" hidden="1" customHeight="1" thickBot="1" x14ac:dyDescent="0.25">
      <c r="A141" s="288" t="s">
        <v>19</v>
      </c>
      <c r="B141" s="289"/>
      <c r="C141" s="116" t="s">
        <v>4</v>
      </c>
      <c r="D141" s="117" t="s">
        <v>11</v>
      </c>
      <c r="E141" s="118" t="s">
        <v>5</v>
      </c>
      <c r="F141" s="64" t="s">
        <v>6</v>
      </c>
      <c r="G141" s="119" t="s">
        <v>18</v>
      </c>
      <c r="H141" s="118" t="s">
        <v>22</v>
      </c>
    </row>
    <row r="142" spans="1:8" ht="14.25" hidden="1" thickTop="1" thickBot="1" x14ac:dyDescent="0.25">
      <c r="A142" s="121" t="s">
        <v>99</v>
      </c>
      <c r="B142" s="122"/>
      <c r="C142" s="123" t="s">
        <v>100</v>
      </c>
      <c r="D142" s="124"/>
      <c r="E142" s="125"/>
      <c r="F142" s="65"/>
      <c r="G142" s="126"/>
      <c r="H142" s="285"/>
    </row>
    <row r="143" spans="1:8" ht="12.75" hidden="1" customHeight="1" x14ac:dyDescent="0.2">
      <c r="A143" s="127"/>
      <c r="B143" s="128" t="s">
        <v>144</v>
      </c>
      <c r="C143" s="129" t="s">
        <v>4</v>
      </c>
      <c r="D143" s="130">
        <v>0</v>
      </c>
      <c r="E143" s="131" t="s">
        <v>5</v>
      </c>
      <c r="F143" s="66">
        <v>0</v>
      </c>
      <c r="G143" s="132">
        <f t="shared" ref="G143:G150" si="11">F143*D143</f>
        <v>0</v>
      </c>
      <c r="H143" s="286"/>
    </row>
    <row r="144" spans="1:8" ht="12.75" hidden="1" customHeight="1" x14ac:dyDescent="0.2">
      <c r="A144" s="133"/>
      <c r="B144" s="134" t="s">
        <v>144</v>
      </c>
      <c r="C144" s="135" t="s">
        <v>4</v>
      </c>
      <c r="D144" s="136">
        <v>0</v>
      </c>
      <c r="E144" s="137" t="s">
        <v>5</v>
      </c>
      <c r="F144" s="67">
        <v>0</v>
      </c>
      <c r="G144" s="138">
        <f t="shared" si="11"/>
        <v>0</v>
      </c>
      <c r="H144" s="286"/>
    </row>
    <row r="145" spans="1:8" ht="12.75" hidden="1" customHeight="1" x14ac:dyDescent="0.2">
      <c r="A145" s="133"/>
      <c r="B145" s="134" t="s">
        <v>144</v>
      </c>
      <c r="C145" s="135" t="s">
        <v>4</v>
      </c>
      <c r="D145" s="136">
        <v>0</v>
      </c>
      <c r="E145" s="137" t="s">
        <v>5</v>
      </c>
      <c r="F145" s="67">
        <v>0</v>
      </c>
      <c r="G145" s="138">
        <f t="shared" si="11"/>
        <v>0</v>
      </c>
      <c r="H145" s="286"/>
    </row>
    <row r="146" spans="1:8" ht="12.75" hidden="1" customHeight="1" x14ac:dyDescent="0.2">
      <c r="A146" s="133"/>
      <c r="B146" s="134" t="s">
        <v>144</v>
      </c>
      <c r="C146" s="135" t="s">
        <v>4</v>
      </c>
      <c r="D146" s="136">
        <v>0</v>
      </c>
      <c r="E146" s="137" t="s">
        <v>5</v>
      </c>
      <c r="F146" s="67">
        <v>0</v>
      </c>
      <c r="G146" s="138">
        <f t="shared" si="11"/>
        <v>0</v>
      </c>
      <c r="H146" s="286"/>
    </row>
    <row r="147" spans="1:8" ht="12.75" hidden="1" customHeight="1" x14ac:dyDescent="0.2">
      <c r="A147" s="133"/>
      <c r="B147" s="134" t="s">
        <v>144</v>
      </c>
      <c r="C147" s="135" t="s">
        <v>4</v>
      </c>
      <c r="D147" s="136">
        <v>0</v>
      </c>
      <c r="E147" s="137" t="s">
        <v>5</v>
      </c>
      <c r="F147" s="67">
        <v>0</v>
      </c>
      <c r="G147" s="138">
        <f t="shared" si="11"/>
        <v>0</v>
      </c>
      <c r="H147" s="286"/>
    </row>
    <row r="148" spans="1:8" ht="12.75" hidden="1" customHeight="1" x14ac:dyDescent="0.2">
      <c r="A148" s="133"/>
      <c r="B148" s="134" t="s">
        <v>144</v>
      </c>
      <c r="C148" s="135" t="s">
        <v>4</v>
      </c>
      <c r="D148" s="136">
        <v>0</v>
      </c>
      <c r="E148" s="137" t="s">
        <v>5</v>
      </c>
      <c r="F148" s="67">
        <v>0</v>
      </c>
      <c r="G148" s="138">
        <f t="shared" si="11"/>
        <v>0</v>
      </c>
      <c r="H148" s="286"/>
    </row>
    <row r="149" spans="1:8" ht="12.75" hidden="1" customHeight="1" x14ac:dyDescent="0.2">
      <c r="A149" s="133"/>
      <c r="B149" s="134" t="s">
        <v>144</v>
      </c>
      <c r="C149" s="135" t="s">
        <v>4</v>
      </c>
      <c r="D149" s="136">
        <v>0</v>
      </c>
      <c r="E149" s="137" t="s">
        <v>5</v>
      </c>
      <c r="F149" s="67">
        <v>0</v>
      </c>
      <c r="G149" s="138">
        <f t="shared" si="11"/>
        <v>0</v>
      </c>
      <c r="H149" s="286"/>
    </row>
    <row r="150" spans="1:8" ht="12.75" hidden="1" customHeight="1" thickBot="1" x14ac:dyDescent="0.25">
      <c r="A150" s="139"/>
      <c r="B150" s="140" t="s">
        <v>144</v>
      </c>
      <c r="C150" s="141" t="s">
        <v>4</v>
      </c>
      <c r="D150" s="142">
        <v>0</v>
      </c>
      <c r="E150" s="143" t="s">
        <v>5</v>
      </c>
      <c r="F150" s="68">
        <v>0</v>
      </c>
      <c r="G150" s="144">
        <f t="shared" si="11"/>
        <v>0</v>
      </c>
      <c r="H150" s="287"/>
    </row>
    <row r="151" spans="1:8" ht="20.100000000000001" hidden="1" customHeight="1" thickTop="1" thickBot="1" x14ac:dyDescent="0.25">
      <c r="A151" s="282" t="s">
        <v>104</v>
      </c>
      <c r="B151" s="283"/>
      <c r="C151" s="284"/>
      <c r="D151" s="145">
        <v>1</v>
      </c>
      <c r="E151" s="146" t="s">
        <v>132</v>
      </c>
      <c r="F151" s="69">
        <f>G151/D151</f>
        <v>0</v>
      </c>
      <c r="G151" s="147">
        <f>SUM(G143:G150)</f>
        <v>0</v>
      </c>
      <c r="H151" s="153"/>
    </row>
    <row r="152" spans="1:8" ht="9.9499999999999993" hidden="1" customHeight="1" thickBot="1" x14ac:dyDescent="0.25">
      <c r="A152" s="157"/>
      <c r="B152" s="157"/>
      <c r="C152" s="157"/>
      <c r="D152" s="158"/>
      <c r="E152" s="158"/>
      <c r="F152" s="23"/>
      <c r="G152" s="159"/>
      <c r="H152" s="160"/>
    </row>
    <row r="153" spans="1:8" ht="30" hidden="1" customHeight="1" thickBot="1" x14ac:dyDescent="0.25">
      <c r="A153" s="288" t="s">
        <v>19</v>
      </c>
      <c r="B153" s="289"/>
      <c r="C153" s="116" t="s">
        <v>4</v>
      </c>
      <c r="D153" s="117" t="s">
        <v>11</v>
      </c>
      <c r="E153" s="118" t="s">
        <v>5</v>
      </c>
      <c r="F153" s="64" t="s">
        <v>6</v>
      </c>
      <c r="G153" s="119" t="s">
        <v>18</v>
      </c>
      <c r="H153" s="118" t="s">
        <v>22</v>
      </c>
    </row>
    <row r="154" spans="1:8" ht="14.25" hidden="1" thickTop="1" thickBot="1" x14ac:dyDescent="0.25">
      <c r="A154" s="121" t="s">
        <v>105</v>
      </c>
      <c r="B154" s="122"/>
      <c r="C154" s="123" t="s">
        <v>106</v>
      </c>
      <c r="D154" s="124"/>
      <c r="E154" s="125"/>
      <c r="F154" s="65"/>
      <c r="G154" s="126"/>
      <c r="H154" s="285"/>
    </row>
    <row r="155" spans="1:8" ht="12.75" hidden="1" customHeight="1" x14ac:dyDescent="0.2">
      <c r="A155" s="127"/>
      <c r="B155" s="128" t="s">
        <v>144</v>
      </c>
      <c r="C155" s="129" t="s">
        <v>4</v>
      </c>
      <c r="D155" s="130">
        <v>0</v>
      </c>
      <c r="E155" s="131" t="s">
        <v>5</v>
      </c>
      <c r="F155" s="66">
        <v>0</v>
      </c>
      <c r="G155" s="132">
        <f t="shared" ref="G155:G162" si="12">F155*D155</f>
        <v>0</v>
      </c>
      <c r="H155" s="286"/>
    </row>
    <row r="156" spans="1:8" ht="12.75" hidden="1" customHeight="1" x14ac:dyDescent="0.2">
      <c r="A156" s="133"/>
      <c r="B156" s="134" t="s">
        <v>144</v>
      </c>
      <c r="C156" s="135" t="s">
        <v>4</v>
      </c>
      <c r="D156" s="136">
        <v>0</v>
      </c>
      <c r="E156" s="137" t="s">
        <v>5</v>
      </c>
      <c r="F156" s="67">
        <v>0</v>
      </c>
      <c r="G156" s="138">
        <f t="shared" si="12"/>
        <v>0</v>
      </c>
      <c r="H156" s="286"/>
    </row>
    <row r="157" spans="1:8" ht="12.75" hidden="1" customHeight="1" x14ac:dyDescent="0.2">
      <c r="A157" s="133"/>
      <c r="B157" s="134" t="s">
        <v>144</v>
      </c>
      <c r="C157" s="135" t="s">
        <v>4</v>
      </c>
      <c r="D157" s="136">
        <v>0</v>
      </c>
      <c r="E157" s="137" t="s">
        <v>5</v>
      </c>
      <c r="F157" s="67">
        <v>0</v>
      </c>
      <c r="G157" s="138">
        <f t="shared" si="12"/>
        <v>0</v>
      </c>
      <c r="H157" s="286"/>
    </row>
    <row r="158" spans="1:8" ht="12.75" hidden="1" customHeight="1" x14ac:dyDescent="0.2">
      <c r="A158" s="133"/>
      <c r="B158" s="134" t="s">
        <v>144</v>
      </c>
      <c r="C158" s="135" t="s">
        <v>4</v>
      </c>
      <c r="D158" s="136">
        <v>0</v>
      </c>
      <c r="E158" s="137" t="s">
        <v>5</v>
      </c>
      <c r="F158" s="67">
        <v>0</v>
      </c>
      <c r="G158" s="138">
        <f t="shared" si="12"/>
        <v>0</v>
      </c>
      <c r="H158" s="286"/>
    </row>
    <row r="159" spans="1:8" ht="12.75" hidden="1" customHeight="1" x14ac:dyDescent="0.2">
      <c r="A159" s="133"/>
      <c r="B159" s="134" t="s">
        <v>144</v>
      </c>
      <c r="C159" s="135" t="s">
        <v>4</v>
      </c>
      <c r="D159" s="136">
        <v>0</v>
      </c>
      <c r="E159" s="137" t="s">
        <v>5</v>
      </c>
      <c r="F159" s="67">
        <v>0</v>
      </c>
      <c r="G159" s="138">
        <f t="shared" si="12"/>
        <v>0</v>
      </c>
      <c r="H159" s="286"/>
    </row>
    <row r="160" spans="1:8" ht="12.75" hidden="1" customHeight="1" x14ac:dyDescent="0.2">
      <c r="A160" s="133"/>
      <c r="B160" s="134" t="s">
        <v>144</v>
      </c>
      <c r="C160" s="135" t="s">
        <v>4</v>
      </c>
      <c r="D160" s="136">
        <v>0</v>
      </c>
      <c r="E160" s="137" t="s">
        <v>5</v>
      </c>
      <c r="F160" s="67">
        <v>0</v>
      </c>
      <c r="G160" s="138">
        <f t="shared" si="12"/>
        <v>0</v>
      </c>
      <c r="H160" s="286"/>
    </row>
    <row r="161" spans="1:8" ht="12.75" hidden="1" customHeight="1" x14ac:dyDescent="0.2">
      <c r="A161" s="133"/>
      <c r="B161" s="134" t="s">
        <v>144</v>
      </c>
      <c r="C161" s="135" t="s">
        <v>4</v>
      </c>
      <c r="D161" s="136">
        <v>0</v>
      </c>
      <c r="E161" s="137" t="s">
        <v>5</v>
      </c>
      <c r="F161" s="67">
        <v>0</v>
      </c>
      <c r="G161" s="138">
        <f t="shared" si="12"/>
        <v>0</v>
      </c>
      <c r="H161" s="286"/>
    </row>
    <row r="162" spans="1:8" ht="12.75" hidden="1" customHeight="1" thickBot="1" x14ac:dyDescent="0.25">
      <c r="A162" s="139"/>
      <c r="B162" s="140" t="s">
        <v>144</v>
      </c>
      <c r="C162" s="141" t="s">
        <v>4</v>
      </c>
      <c r="D162" s="142">
        <v>0</v>
      </c>
      <c r="E162" s="143" t="s">
        <v>5</v>
      </c>
      <c r="F162" s="68">
        <v>0</v>
      </c>
      <c r="G162" s="144">
        <f t="shared" si="12"/>
        <v>0</v>
      </c>
      <c r="H162" s="287"/>
    </row>
    <row r="163" spans="1:8" ht="20.100000000000001" hidden="1" customHeight="1" thickTop="1" thickBot="1" x14ac:dyDescent="0.25">
      <c r="A163" s="282" t="s">
        <v>115</v>
      </c>
      <c r="B163" s="283"/>
      <c r="C163" s="284"/>
      <c r="D163" s="145">
        <v>1</v>
      </c>
      <c r="E163" s="146" t="s">
        <v>132</v>
      </c>
      <c r="F163" s="69">
        <f>G163/D163</f>
        <v>0</v>
      </c>
      <c r="G163" s="147">
        <f>SUM(G155:G162)</f>
        <v>0</v>
      </c>
      <c r="H163" s="153"/>
    </row>
    <row r="164" spans="1:8" ht="30" hidden="1" customHeight="1" thickBot="1" x14ac:dyDescent="0.25">
      <c r="A164" s="157"/>
      <c r="B164" s="157"/>
      <c r="C164" s="157"/>
      <c r="D164" s="158"/>
      <c r="E164" s="158"/>
      <c r="F164" s="23"/>
      <c r="G164" s="159"/>
      <c r="H164" s="160"/>
    </row>
    <row r="165" spans="1:8" ht="30" hidden="1" customHeight="1" thickBot="1" x14ac:dyDescent="0.25">
      <c r="A165" s="288" t="s">
        <v>19</v>
      </c>
      <c r="B165" s="289"/>
      <c r="C165" s="116" t="s">
        <v>4</v>
      </c>
      <c r="D165" s="117" t="s">
        <v>11</v>
      </c>
      <c r="E165" s="118" t="s">
        <v>5</v>
      </c>
      <c r="F165" s="64" t="s">
        <v>6</v>
      </c>
      <c r="G165" s="119" t="s">
        <v>18</v>
      </c>
      <c r="H165" s="118" t="s">
        <v>22</v>
      </c>
    </row>
    <row r="166" spans="1:8" ht="14.25" hidden="1" thickTop="1" thickBot="1" x14ac:dyDescent="0.25">
      <c r="A166" s="121" t="s">
        <v>107</v>
      </c>
      <c r="B166" s="122"/>
      <c r="C166" s="123" t="s">
        <v>108</v>
      </c>
      <c r="D166" s="124"/>
      <c r="E166" s="125"/>
      <c r="F166" s="65"/>
      <c r="G166" s="126"/>
      <c r="H166" s="285"/>
    </row>
    <row r="167" spans="1:8" ht="12.75" hidden="1" customHeight="1" x14ac:dyDescent="0.2">
      <c r="A167" s="127"/>
      <c r="B167" s="128" t="s">
        <v>144</v>
      </c>
      <c r="C167" s="129" t="s">
        <v>4</v>
      </c>
      <c r="D167" s="130">
        <v>0</v>
      </c>
      <c r="E167" s="131" t="s">
        <v>5</v>
      </c>
      <c r="F167" s="66">
        <v>0</v>
      </c>
      <c r="G167" s="132">
        <f t="shared" ref="G167:G174" si="13">F167*D167</f>
        <v>0</v>
      </c>
      <c r="H167" s="286"/>
    </row>
    <row r="168" spans="1:8" ht="12.75" hidden="1" customHeight="1" x14ac:dyDescent="0.2">
      <c r="A168" s="133"/>
      <c r="B168" s="134" t="s">
        <v>144</v>
      </c>
      <c r="C168" s="135" t="s">
        <v>4</v>
      </c>
      <c r="D168" s="136">
        <v>0</v>
      </c>
      <c r="E168" s="137" t="s">
        <v>5</v>
      </c>
      <c r="F168" s="67">
        <v>0</v>
      </c>
      <c r="G168" s="138">
        <f t="shared" si="13"/>
        <v>0</v>
      </c>
      <c r="H168" s="286"/>
    </row>
    <row r="169" spans="1:8" ht="12.75" hidden="1" customHeight="1" x14ac:dyDescent="0.2">
      <c r="A169" s="133"/>
      <c r="B169" s="134" t="s">
        <v>144</v>
      </c>
      <c r="C169" s="135" t="s">
        <v>4</v>
      </c>
      <c r="D169" s="136">
        <v>0</v>
      </c>
      <c r="E169" s="137" t="s">
        <v>5</v>
      </c>
      <c r="F169" s="67">
        <v>0</v>
      </c>
      <c r="G169" s="138">
        <f t="shared" si="13"/>
        <v>0</v>
      </c>
      <c r="H169" s="286"/>
    </row>
    <row r="170" spans="1:8" ht="12.75" hidden="1" customHeight="1" x14ac:dyDescent="0.2">
      <c r="A170" s="133"/>
      <c r="B170" s="134" t="s">
        <v>144</v>
      </c>
      <c r="C170" s="135" t="s">
        <v>4</v>
      </c>
      <c r="D170" s="136">
        <v>0</v>
      </c>
      <c r="E170" s="137" t="s">
        <v>5</v>
      </c>
      <c r="F170" s="67">
        <v>0</v>
      </c>
      <c r="G170" s="138">
        <f t="shared" si="13"/>
        <v>0</v>
      </c>
      <c r="H170" s="286"/>
    </row>
    <row r="171" spans="1:8" ht="12.75" hidden="1" customHeight="1" x14ac:dyDescent="0.2">
      <c r="A171" s="133"/>
      <c r="B171" s="134" t="s">
        <v>144</v>
      </c>
      <c r="C171" s="135" t="s">
        <v>4</v>
      </c>
      <c r="D171" s="136">
        <v>0</v>
      </c>
      <c r="E171" s="137" t="s">
        <v>5</v>
      </c>
      <c r="F171" s="67">
        <v>0</v>
      </c>
      <c r="G171" s="138">
        <f t="shared" si="13"/>
        <v>0</v>
      </c>
      <c r="H171" s="286"/>
    </row>
    <row r="172" spans="1:8" ht="12.75" hidden="1" customHeight="1" x14ac:dyDescent="0.2">
      <c r="A172" s="133"/>
      <c r="B172" s="134" t="s">
        <v>144</v>
      </c>
      <c r="C172" s="135" t="s">
        <v>4</v>
      </c>
      <c r="D172" s="136">
        <v>0</v>
      </c>
      <c r="E172" s="137" t="s">
        <v>5</v>
      </c>
      <c r="F172" s="67">
        <v>0</v>
      </c>
      <c r="G172" s="138">
        <f t="shared" si="13"/>
        <v>0</v>
      </c>
      <c r="H172" s="286"/>
    </row>
    <row r="173" spans="1:8" ht="12.75" hidden="1" customHeight="1" x14ac:dyDescent="0.2">
      <c r="A173" s="133"/>
      <c r="B173" s="134" t="s">
        <v>144</v>
      </c>
      <c r="C173" s="135" t="s">
        <v>4</v>
      </c>
      <c r="D173" s="136">
        <v>0</v>
      </c>
      <c r="E173" s="137" t="s">
        <v>5</v>
      </c>
      <c r="F173" s="67">
        <v>0</v>
      </c>
      <c r="G173" s="138">
        <f t="shared" si="13"/>
        <v>0</v>
      </c>
      <c r="H173" s="286"/>
    </row>
    <row r="174" spans="1:8" ht="12.75" hidden="1" customHeight="1" thickBot="1" x14ac:dyDescent="0.25">
      <c r="A174" s="139"/>
      <c r="B174" s="140" t="s">
        <v>144</v>
      </c>
      <c r="C174" s="141" t="s">
        <v>4</v>
      </c>
      <c r="D174" s="142">
        <v>0</v>
      </c>
      <c r="E174" s="143" t="s">
        <v>5</v>
      </c>
      <c r="F174" s="68">
        <v>0</v>
      </c>
      <c r="G174" s="144">
        <f t="shared" si="13"/>
        <v>0</v>
      </c>
      <c r="H174" s="287"/>
    </row>
    <row r="175" spans="1:8" ht="20.100000000000001" hidden="1" customHeight="1" thickTop="1" thickBot="1" x14ac:dyDescent="0.25">
      <c r="A175" s="282" t="s">
        <v>116</v>
      </c>
      <c r="B175" s="283"/>
      <c r="C175" s="284"/>
      <c r="D175" s="145">
        <v>1</v>
      </c>
      <c r="E175" s="146" t="s">
        <v>132</v>
      </c>
      <c r="F175" s="69">
        <f>G175/D175</f>
        <v>0</v>
      </c>
      <c r="G175" s="147">
        <f>SUM(G167:G174)</f>
        <v>0</v>
      </c>
      <c r="H175" s="153"/>
    </row>
    <row r="176" spans="1:8" ht="9.9499999999999993" hidden="1" customHeight="1" thickBot="1" x14ac:dyDescent="0.25">
      <c r="A176" s="157"/>
      <c r="B176" s="157"/>
      <c r="C176" s="157"/>
      <c r="D176" s="158"/>
      <c r="E176" s="158"/>
      <c r="F176" s="23"/>
      <c r="G176" s="159"/>
      <c r="H176" s="160"/>
    </row>
    <row r="177" spans="1:8" ht="30" hidden="1" customHeight="1" thickBot="1" x14ac:dyDescent="0.25">
      <c r="A177" s="288" t="s">
        <v>19</v>
      </c>
      <c r="B177" s="289"/>
      <c r="C177" s="116" t="s">
        <v>4</v>
      </c>
      <c r="D177" s="117" t="s">
        <v>11</v>
      </c>
      <c r="E177" s="118" t="s">
        <v>5</v>
      </c>
      <c r="F177" s="64" t="s">
        <v>6</v>
      </c>
      <c r="G177" s="119" t="s">
        <v>18</v>
      </c>
      <c r="H177" s="118" t="s">
        <v>22</v>
      </c>
    </row>
    <row r="178" spans="1:8" ht="14.25" hidden="1" thickTop="1" thickBot="1" x14ac:dyDescent="0.25">
      <c r="A178" s="121" t="s">
        <v>109</v>
      </c>
      <c r="B178" s="122"/>
      <c r="C178" s="123" t="s">
        <v>110</v>
      </c>
      <c r="D178" s="124"/>
      <c r="E178" s="125"/>
      <c r="F178" s="65"/>
      <c r="G178" s="126"/>
      <c r="H178" s="285"/>
    </row>
    <row r="179" spans="1:8" ht="12.75" hidden="1" customHeight="1" x14ac:dyDescent="0.2">
      <c r="A179" s="127"/>
      <c r="B179" s="128" t="s">
        <v>144</v>
      </c>
      <c r="C179" s="129" t="s">
        <v>4</v>
      </c>
      <c r="D179" s="130">
        <v>0</v>
      </c>
      <c r="E179" s="131" t="s">
        <v>5</v>
      </c>
      <c r="F179" s="66">
        <v>0</v>
      </c>
      <c r="G179" s="132">
        <f t="shared" ref="G179:G186" si="14">F179*D179</f>
        <v>0</v>
      </c>
      <c r="H179" s="286"/>
    </row>
    <row r="180" spans="1:8" ht="12.75" hidden="1" customHeight="1" x14ac:dyDescent="0.2">
      <c r="A180" s="133"/>
      <c r="B180" s="134" t="s">
        <v>144</v>
      </c>
      <c r="C180" s="135" t="s">
        <v>4</v>
      </c>
      <c r="D180" s="136">
        <v>0</v>
      </c>
      <c r="E180" s="137" t="s">
        <v>5</v>
      </c>
      <c r="F180" s="67">
        <v>0</v>
      </c>
      <c r="G180" s="138">
        <f t="shared" si="14"/>
        <v>0</v>
      </c>
      <c r="H180" s="286"/>
    </row>
    <row r="181" spans="1:8" ht="12.75" hidden="1" customHeight="1" x14ac:dyDescent="0.2">
      <c r="A181" s="133"/>
      <c r="B181" s="134" t="s">
        <v>144</v>
      </c>
      <c r="C181" s="135" t="s">
        <v>4</v>
      </c>
      <c r="D181" s="136">
        <v>0</v>
      </c>
      <c r="E181" s="137" t="s">
        <v>5</v>
      </c>
      <c r="F181" s="67">
        <v>0</v>
      </c>
      <c r="G181" s="138">
        <f t="shared" si="14"/>
        <v>0</v>
      </c>
      <c r="H181" s="286"/>
    </row>
    <row r="182" spans="1:8" ht="12.75" hidden="1" customHeight="1" x14ac:dyDescent="0.2">
      <c r="A182" s="133"/>
      <c r="B182" s="134" t="s">
        <v>144</v>
      </c>
      <c r="C182" s="135" t="s">
        <v>4</v>
      </c>
      <c r="D182" s="136">
        <v>0</v>
      </c>
      <c r="E182" s="137" t="s">
        <v>5</v>
      </c>
      <c r="F182" s="67">
        <v>0</v>
      </c>
      <c r="G182" s="138">
        <f t="shared" si="14"/>
        <v>0</v>
      </c>
      <c r="H182" s="286"/>
    </row>
    <row r="183" spans="1:8" ht="12.75" hidden="1" customHeight="1" x14ac:dyDescent="0.2">
      <c r="A183" s="133"/>
      <c r="B183" s="134" t="s">
        <v>144</v>
      </c>
      <c r="C183" s="135" t="s">
        <v>4</v>
      </c>
      <c r="D183" s="136">
        <v>0</v>
      </c>
      <c r="E183" s="137" t="s">
        <v>5</v>
      </c>
      <c r="F183" s="67">
        <v>0</v>
      </c>
      <c r="G183" s="138">
        <f t="shared" si="14"/>
        <v>0</v>
      </c>
      <c r="H183" s="286"/>
    </row>
    <row r="184" spans="1:8" ht="12.75" hidden="1" customHeight="1" x14ac:dyDescent="0.2">
      <c r="A184" s="133"/>
      <c r="B184" s="134" t="s">
        <v>144</v>
      </c>
      <c r="C184" s="135" t="s">
        <v>4</v>
      </c>
      <c r="D184" s="136">
        <v>0</v>
      </c>
      <c r="E184" s="137" t="s">
        <v>5</v>
      </c>
      <c r="F184" s="67">
        <v>0</v>
      </c>
      <c r="G184" s="138">
        <f t="shared" si="14"/>
        <v>0</v>
      </c>
      <c r="H184" s="286"/>
    </row>
    <row r="185" spans="1:8" ht="12.75" hidden="1" customHeight="1" x14ac:dyDescent="0.2">
      <c r="A185" s="133"/>
      <c r="B185" s="134" t="s">
        <v>144</v>
      </c>
      <c r="C185" s="135" t="s">
        <v>4</v>
      </c>
      <c r="D185" s="136">
        <v>0</v>
      </c>
      <c r="E185" s="137" t="s">
        <v>5</v>
      </c>
      <c r="F185" s="67">
        <v>0</v>
      </c>
      <c r="G185" s="138">
        <f t="shared" si="14"/>
        <v>0</v>
      </c>
      <c r="H185" s="286"/>
    </row>
    <row r="186" spans="1:8" ht="12.75" hidden="1" customHeight="1" thickBot="1" x14ac:dyDescent="0.25">
      <c r="A186" s="139"/>
      <c r="B186" s="140" t="s">
        <v>144</v>
      </c>
      <c r="C186" s="141" t="s">
        <v>4</v>
      </c>
      <c r="D186" s="142">
        <v>0</v>
      </c>
      <c r="E186" s="143" t="s">
        <v>5</v>
      </c>
      <c r="F186" s="68">
        <v>0</v>
      </c>
      <c r="G186" s="144">
        <f t="shared" si="14"/>
        <v>0</v>
      </c>
      <c r="H186" s="287"/>
    </row>
    <row r="187" spans="1:8" ht="20.100000000000001" hidden="1" customHeight="1" thickTop="1" thickBot="1" x14ac:dyDescent="0.25">
      <c r="A187" s="282" t="s">
        <v>133</v>
      </c>
      <c r="B187" s="283"/>
      <c r="C187" s="284"/>
      <c r="D187" s="145">
        <v>1</v>
      </c>
      <c r="E187" s="146" t="s">
        <v>132</v>
      </c>
      <c r="F187" s="69">
        <f>G187/D187</f>
        <v>0</v>
      </c>
      <c r="G187" s="147">
        <f>SUM(G179:G186)</f>
        <v>0</v>
      </c>
      <c r="H187" s="153"/>
    </row>
    <row r="188" spans="1:8" ht="30" hidden="1" customHeight="1" thickBot="1" x14ac:dyDescent="0.25">
      <c r="A188" s="157"/>
      <c r="B188" s="157"/>
      <c r="C188" s="157"/>
      <c r="D188" s="158"/>
      <c r="E188" s="158"/>
      <c r="F188" s="23"/>
      <c r="G188" s="159"/>
      <c r="H188" s="160"/>
    </row>
    <row r="189" spans="1:8" ht="30" hidden="1" customHeight="1" thickBot="1" x14ac:dyDescent="0.25">
      <c r="A189" s="288" t="s">
        <v>19</v>
      </c>
      <c r="B189" s="289"/>
      <c r="C189" s="116" t="s">
        <v>4</v>
      </c>
      <c r="D189" s="117" t="s">
        <v>11</v>
      </c>
      <c r="E189" s="118" t="s">
        <v>5</v>
      </c>
      <c r="F189" s="64" t="s">
        <v>6</v>
      </c>
      <c r="G189" s="119" t="s">
        <v>18</v>
      </c>
      <c r="H189" s="118" t="s">
        <v>22</v>
      </c>
    </row>
    <row r="190" spans="1:8" ht="14.25" hidden="1" thickTop="1" thickBot="1" x14ac:dyDescent="0.25">
      <c r="A190" s="121" t="s">
        <v>111</v>
      </c>
      <c r="B190" s="122"/>
      <c r="C190" s="123" t="s">
        <v>112</v>
      </c>
      <c r="D190" s="124"/>
      <c r="E190" s="125"/>
      <c r="F190" s="65"/>
      <c r="G190" s="126"/>
      <c r="H190" s="285"/>
    </row>
    <row r="191" spans="1:8" ht="12.75" hidden="1" customHeight="1" x14ac:dyDescent="0.2">
      <c r="A191" s="127"/>
      <c r="B191" s="128" t="s">
        <v>144</v>
      </c>
      <c r="C191" s="129" t="s">
        <v>4</v>
      </c>
      <c r="D191" s="130">
        <v>0</v>
      </c>
      <c r="E191" s="131" t="s">
        <v>5</v>
      </c>
      <c r="F191" s="66">
        <v>0</v>
      </c>
      <c r="G191" s="132">
        <f t="shared" ref="G191:G198" si="15">F191*D191</f>
        <v>0</v>
      </c>
      <c r="H191" s="286"/>
    </row>
    <row r="192" spans="1:8" ht="12.75" hidden="1" customHeight="1" x14ac:dyDescent="0.2">
      <c r="A192" s="133"/>
      <c r="B192" s="134" t="s">
        <v>144</v>
      </c>
      <c r="C192" s="135" t="s">
        <v>4</v>
      </c>
      <c r="D192" s="136">
        <v>0</v>
      </c>
      <c r="E192" s="137" t="s">
        <v>5</v>
      </c>
      <c r="F192" s="67">
        <v>0</v>
      </c>
      <c r="G192" s="138">
        <f t="shared" si="15"/>
        <v>0</v>
      </c>
      <c r="H192" s="286"/>
    </row>
    <row r="193" spans="1:8" ht="12.75" hidden="1" customHeight="1" x14ac:dyDescent="0.2">
      <c r="A193" s="133"/>
      <c r="B193" s="134" t="s">
        <v>144</v>
      </c>
      <c r="C193" s="135" t="s">
        <v>4</v>
      </c>
      <c r="D193" s="136">
        <v>0</v>
      </c>
      <c r="E193" s="137" t="s">
        <v>5</v>
      </c>
      <c r="F193" s="67">
        <v>0</v>
      </c>
      <c r="G193" s="138">
        <f t="shared" si="15"/>
        <v>0</v>
      </c>
      <c r="H193" s="286"/>
    </row>
    <row r="194" spans="1:8" ht="12.75" hidden="1" customHeight="1" x14ac:dyDescent="0.2">
      <c r="A194" s="133"/>
      <c r="B194" s="134" t="s">
        <v>144</v>
      </c>
      <c r="C194" s="135" t="s">
        <v>4</v>
      </c>
      <c r="D194" s="136">
        <v>0</v>
      </c>
      <c r="E194" s="137" t="s">
        <v>5</v>
      </c>
      <c r="F194" s="67">
        <v>0</v>
      </c>
      <c r="G194" s="138">
        <f t="shared" si="15"/>
        <v>0</v>
      </c>
      <c r="H194" s="286"/>
    </row>
    <row r="195" spans="1:8" ht="12.75" hidden="1" customHeight="1" x14ac:dyDescent="0.2">
      <c r="A195" s="133"/>
      <c r="B195" s="134" t="s">
        <v>144</v>
      </c>
      <c r="C195" s="135" t="s">
        <v>4</v>
      </c>
      <c r="D195" s="136">
        <v>0</v>
      </c>
      <c r="E195" s="137" t="s">
        <v>5</v>
      </c>
      <c r="F195" s="67">
        <v>0</v>
      </c>
      <c r="G195" s="138">
        <f t="shared" si="15"/>
        <v>0</v>
      </c>
      <c r="H195" s="286"/>
    </row>
    <row r="196" spans="1:8" ht="12.75" hidden="1" customHeight="1" x14ac:dyDescent="0.2">
      <c r="A196" s="133"/>
      <c r="B196" s="134" t="s">
        <v>144</v>
      </c>
      <c r="C196" s="135" t="s">
        <v>4</v>
      </c>
      <c r="D196" s="136">
        <v>0</v>
      </c>
      <c r="E196" s="137" t="s">
        <v>5</v>
      </c>
      <c r="F196" s="67">
        <v>0</v>
      </c>
      <c r="G196" s="138">
        <f t="shared" si="15"/>
        <v>0</v>
      </c>
      <c r="H196" s="286"/>
    </row>
    <row r="197" spans="1:8" ht="12.75" hidden="1" customHeight="1" x14ac:dyDescent="0.2">
      <c r="A197" s="133"/>
      <c r="B197" s="134" t="s">
        <v>144</v>
      </c>
      <c r="C197" s="135" t="s">
        <v>4</v>
      </c>
      <c r="D197" s="136">
        <v>0</v>
      </c>
      <c r="E197" s="137" t="s">
        <v>5</v>
      </c>
      <c r="F197" s="67">
        <v>0</v>
      </c>
      <c r="G197" s="138">
        <f t="shared" si="15"/>
        <v>0</v>
      </c>
      <c r="H197" s="286"/>
    </row>
    <row r="198" spans="1:8" ht="12.75" hidden="1" customHeight="1" thickBot="1" x14ac:dyDescent="0.25">
      <c r="A198" s="139"/>
      <c r="B198" s="140" t="s">
        <v>144</v>
      </c>
      <c r="C198" s="141" t="s">
        <v>4</v>
      </c>
      <c r="D198" s="142">
        <v>0</v>
      </c>
      <c r="E198" s="143" t="s">
        <v>5</v>
      </c>
      <c r="F198" s="68">
        <v>0</v>
      </c>
      <c r="G198" s="144">
        <f t="shared" si="15"/>
        <v>0</v>
      </c>
      <c r="H198" s="287"/>
    </row>
    <row r="199" spans="1:8" ht="20.100000000000001" hidden="1" customHeight="1" thickTop="1" thickBot="1" x14ac:dyDescent="0.25">
      <c r="A199" s="282" t="s">
        <v>117</v>
      </c>
      <c r="B199" s="283"/>
      <c r="C199" s="284"/>
      <c r="D199" s="145">
        <v>1</v>
      </c>
      <c r="E199" s="146" t="s">
        <v>132</v>
      </c>
      <c r="F199" s="69">
        <f>G199/D199</f>
        <v>0</v>
      </c>
      <c r="G199" s="147">
        <f>SUM(G191:G198)</f>
        <v>0</v>
      </c>
      <c r="H199" s="153"/>
    </row>
    <row r="200" spans="1:8" ht="9.9499999999999993" hidden="1" customHeight="1" thickBot="1" x14ac:dyDescent="0.25">
      <c r="A200" s="157"/>
      <c r="B200" s="157"/>
      <c r="C200" s="157"/>
      <c r="D200" s="158"/>
      <c r="E200" s="158"/>
      <c r="F200" s="23"/>
      <c r="G200" s="159"/>
      <c r="H200" s="160"/>
    </row>
    <row r="201" spans="1:8" ht="30" customHeight="1" thickBot="1" x14ac:dyDescent="0.25">
      <c r="A201" s="288" t="s">
        <v>19</v>
      </c>
      <c r="B201" s="289"/>
      <c r="C201" s="116" t="s">
        <v>4</v>
      </c>
      <c r="D201" s="117" t="s">
        <v>11</v>
      </c>
      <c r="E201" s="118" t="s">
        <v>5</v>
      </c>
      <c r="F201" s="64" t="s">
        <v>6</v>
      </c>
      <c r="G201" s="119" t="s">
        <v>18</v>
      </c>
      <c r="H201" s="118" t="s">
        <v>22</v>
      </c>
    </row>
    <row r="202" spans="1:8" ht="14.25" thickTop="1" thickBot="1" x14ac:dyDescent="0.25">
      <c r="A202" s="121" t="s">
        <v>113</v>
      </c>
      <c r="B202" s="122"/>
      <c r="C202" s="123" t="s">
        <v>114</v>
      </c>
      <c r="D202" s="124"/>
      <c r="E202" s="125"/>
      <c r="F202" s="65"/>
      <c r="G202" s="126"/>
      <c r="H202" s="285"/>
    </row>
    <row r="203" spans="1:8" ht="12.75" customHeight="1" x14ac:dyDescent="0.2">
      <c r="A203" s="127"/>
      <c r="B203" s="128" t="s">
        <v>220</v>
      </c>
      <c r="C203" s="129" t="s">
        <v>256</v>
      </c>
      <c r="D203" s="130">
        <v>500</v>
      </c>
      <c r="E203" s="131" t="s">
        <v>235</v>
      </c>
      <c r="F203" s="66">
        <v>5</v>
      </c>
      <c r="G203" s="132">
        <f t="shared" ref="G203:G210" si="16">F203*D203</f>
        <v>2500</v>
      </c>
      <c r="H203" s="286"/>
    </row>
    <row r="204" spans="1:8" ht="12.75" customHeight="1" x14ac:dyDescent="0.2">
      <c r="A204" s="133"/>
      <c r="B204" s="134" t="s">
        <v>185</v>
      </c>
      <c r="C204" s="135" t="s">
        <v>255</v>
      </c>
      <c r="D204" s="136">
        <v>3000</v>
      </c>
      <c r="E204" s="137" t="s">
        <v>200</v>
      </c>
      <c r="F204" s="67">
        <v>0.5</v>
      </c>
      <c r="G204" s="138">
        <f t="shared" si="16"/>
        <v>1500</v>
      </c>
      <c r="H204" s="286"/>
    </row>
    <row r="205" spans="1:8" ht="12.75" hidden="1" customHeight="1" x14ac:dyDescent="0.2">
      <c r="A205" s="133"/>
      <c r="B205" s="134" t="s">
        <v>144</v>
      </c>
      <c r="C205" s="135" t="s">
        <v>4</v>
      </c>
      <c r="D205" s="136">
        <v>0</v>
      </c>
      <c r="E205" s="137" t="s">
        <v>5</v>
      </c>
      <c r="F205" s="67">
        <v>0</v>
      </c>
      <c r="G205" s="138">
        <f t="shared" si="16"/>
        <v>0</v>
      </c>
      <c r="H205" s="286"/>
    </row>
    <row r="206" spans="1:8" ht="12.75" hidden="1" customHeight="1" x14ac:dyDescent="0.2">
      <c r="A206" s="133"/>
      <c r="B206" s="134" t="s">
        <v>144</v>
      </c>
      <c r="C206" s="135" t="s">
        <v>4</v>
      </c>
      <c r="D206" s="136">
        <v>0</v>
      </c>
      <c r="E206" s="137" t="s">
        <v>5</v>
      </c>
      <c r="F206" s="67">
        <v>0</v>
      </c>
      <c r="G206" s="138">
        <f t="shared" si="16"/>
        <v>0</v>
      </c>
      <c r="H206" s="286"/>
    </row>
    <row r="207" spans="1:8" ht="12.75" hidden="1" customHeight="1" x14ac:dyDescent="0.2">
      <c r="A207" s="133"/>
      <c r="B207" s="134" t="s">
        <v>144</v>
      </c>
      <c r="C207" s="135" t="s">
        <v>4</v>
      </c>
      <c r="D207" s="136">
        <v>0</v>
      </c>
      <c r="E207" s="137" t="s">
        <v>5</v>
      </c>
      <c r="F207" s="67">
        <v>0</v>
      </c>
      <c r="G207" s="138">
        <f t="shared" si="16"/>
        <v>0</v>
      </c>
      <c r="H207" s="286"/>
    </row>
    <row r="208" spans="1:8" ht="12.75" hidden="1" customHeight="1" x14ac:dyDescent="0.2">
      <c r="A208" s="133"/>
      <c r="B208" s="134" t="s">
        <v>144</v>
      </c>
      <c r="C208" s="135" t="s">
        <v>4</v>
      </c>
      <c r="D208" s="136">
        <v>0</v>
      </c>
      <c r="E208" s="137" t="s">
        <v>5</v>
      </c>
      <c r="F208" s="67">
        <v>0</v>
      </c>
      <c r="G208" s="138">
        <f t="shared" si="16"/>
        <v>0</v>
      </c>
      <c r="H208" s="286"/>
    </row>
    <row r="209" spans="1:8" ht="12.75" customHeight="1" x14ac:dyDescent="0.2">
      <c r="A209" s="133"/>
      <c r="B209" s="134"/>
      <c r="C209" s="135"/>
      <c r="D209" s="136">
        <v>0</v>
      </c>
      <c r="E209" s="137" t="s">
        <v>5</v>
      </c>
      <c r="F209" s="67">
        <v>0</v>
      </c>
      <c r="G209" s="138">
        <f t="shared" si="16"/>
        <v>0</v>
      </c>
      <c r="H209" s="286"/>
    </row>
    <row r="210" spans="1:8" ht="12.75" customHeight="1" thickBot="1" x14ac:dyDescent="0.25">
      <c r="A210" s="139"/>
      <c r="B210" s="140"/>
      <c r="C210" s="141"/>
      <c r="D210" s="142">
        <v>0</v>
      </c>
      <c r="E210" s="143" t="s">
        <v>5</v>
      </c>
      <c r="F210" s="68">
        <v>0</v>
      </c>
      <c r="G210" s="144">
        <f t="shared" si="16"/>
        <v>0</v>
      </c>
      <c r="H210" s="287"/>
    </row>
    <row r="211" spans="1:8" ht="20.100000000000001" customHeight="1" thickTop="1" thickBot="1" x14ac:dyDescent="0.25">
      <c r="A211" s="282" t="s">
        <v>118</v>
      </c>
      <c r="B211" s="283"/>
      <c r="C211" s="284"/>
      <c r="D211" s="145">
        <v>500</v>
      </c>
      <c r="E211" s="146" t="s">
        <v>235</v>
      </c>
      <c r="F211" s="69">
        <f>G211/D211</f>
        <v>8</v>
      </c>
      <c r="G211" s="147">
        <f>SUM(G203:G210)</f>
        <v>4000</v>
      </c>
      <c r="H211" s="153"/>
    </row>
    <row r="212" spans="1:8" ht="24.95" customHeight="1" thickBot="1" x14ac:dyDescent="0.25">
      <c r="A212" s="157"/>
      <c r="B212" s="157"/>
      <c r="C212" s="157"/>
      <c r="D212" s="158"/>
      <c r="E212" s="158"/>
      <c r="F212" s="23"/>
      <c r="G212" s="159"/>
      <c r="H212" s="160"/>
    </row>
    <row r="213" spans="1:8" ht="30" customHeight="1" thickBot="1" x14ac:dyDescent="0.25">
      <c r="A213" s="288" t="s">
        <v>19</v>
      </c>
      <c r="B213" s="289"/>
      <c r="C213" s="116" t="s">
        <v>4</v>
      </c>
      <c r="D213" s="117" t="s">
        <v>11</v>
      </c>
      <c r="E213" s="118" t="s">
        <v>5</v>
      </c>
      <c r="F213" s="64" t="s">
        <v>6</v>
      </c>
      <c r="G213" s="119" t="s">
        <v>18</v>
      </c>
      <c r="H213" s="118" t="s">
        <v>22</v>
      </c>
    </row>
    <row r="214" spans="1:8" ht="14.25" thickTop="1" thickBot="1" x14ac:dyDescent="0.25">
      <c r="A214" s="121" t="s">
        <v>119</v>
      </c>
      <c r="B214" s="122"/>
      <c r="C214" s="123" t="s">
        <v>120</v>
      </c>
      <c r="D214" s="124"/>
      <c r="E214" s="125"/>
      <c r="F214" s="65"/>
      <c r="G214" s="126"/>
      <c r="H214" s="285"/>
    </row>
    <row r="215" spans="1:8" ht="12.75" customHeight="1" x14ac:dyDescent="0.2">
      <c r="A215" s="127"/>
      <c r="B215" s="128" t="s">
        <v>217</v>
      </c>
      <c r="C215" s="129" t="s">
        <v>249</v>
      </c>
      <c r="D215" s="130">
        <v>70</v>
      </c>
      <c r="E215" s="131" t="s">
        <v>250</v>
      </c>
      <c r="F215" s="66">
        <v>62</v>
      </c>
      <c r="G215" s="132">
        <f t="shared" ref="G215:G222" si="17">F215*D215</f>
        <v>4340</v>
      </c>
      <c r="H215" s="286"/>
    </row>
    <row r="216" spans="1:8" ht="12.75" customHeight="1" x14ac:dyDescent="0.2">
      <c r="A216" s="133"/>
      <c r="B216" s="134" t="s">
        <v>217</v>
      </c>
      <c r="C216" s="135" t="s">
        <v>251</v>
      </c>
      <c r="D216" s="136">
        <v>3000</v>
      </c>
      <c r="E216" s="137" t="s">
        <v>200</v>
      </c>
      <c r="F216" s="67">
        <v>1.5</v>
      </c>
      <c r="G216" s="138">
        <f t="shared" si="17"/>
        <v>4500</v>
      </c>
      <c r="H216" s="286"/>
    </row>
    <row r="217" spans="1:8" ht="12.75" customHeight="1" x14ac:dyDescent="0.2">
      <c r="A217" s="133"/>
      <c r="B217" s="134" t="s">
        <v>217</v>
      </c>
      <c r="C217" s="135" t="s">
        <v>236</v>
      </c>
      <c r="D217" s="136">
        <v>1500</v>
      </c>
      <c r="E217" s="137" t="s">
        <v>200</v>
      </c>
      <c r="F217" s="67">
        <v>6.5</v>
      </c>
      <c r="G217" s="138">
        <f t="shared" si="17"/>
        <v>9750</v>
      </c>
      <c r="H217" s="286"/>
    </row>
    <row r="218" spans="1:8" ht="12.75" customHeight="1" x14ac:dyDescent="0.2">
      <c r="A218" s="133"/>
      <c r="B218" s="134" t="s">
        <v>238</v>
      </c>
      <c r="C218" s="135" t="s">
        <v>257</v>
      </c>
      <c r="D218" s="136">
        <v>500</v>
      </c>
      <c r="E218" s="137" t="s">
        <v>235</v>
      </c>
      <c r="F218" s="67">
        <v>22</v>
      </c>
      <c r="G218" s="138">
        <f t="shared" si="17"/>
        <v>11000</v>
      </c>
      <c r="H218" s="286"/>
    </row>
    <row r="219" spans="1:8" ht="12.75" customHeight="1" x14ac:dyDescent="0.2">
      <c r="A219" s="133"/>
      <c r="B219" s="134" t="s">
        <v>240</v>
      </c>
      <c r="C219" s="135" t="s">
        <v>253</v>
      </c>
      <c r="D219" s="136">
        <v>1</v>
      </c>
      <c r="E219" s="137" t="s">
        <v>137</v>
      </c>
      <c r="F219" s="67">
        <v>2500</v>
      </c>
      <c r="G219" s="138">
        <f t="shared" si="17"/>
        <v>2500</v>
      </c>
      <c r="H219" s="286"/>
    </row>
    <row r="220" spans="1:8" ht="12.75" hidden="1" customHeight="1" x14ac:dyDescent="0.2">
      <c r="A220" s="133"/>
      <c r="B220" s="134" t="s">
        <v>144</v>
      </c>
      <c r="C220" s="135" t="s">
        <v>4</v>
      </c>
      <c r="D220" s="136">
        <v>0</v>
      </c>
      <c r="E220" s="137" t="s">
        <v>5</v>
      </c>
      <c r="F220" s="67">
        <v>0</v>
      </c>
      <c r="G220" s="138">
        <f t="shared" si="17"/>
        <v>0</v>
      </c>
      <c r="H220" s="286"/>
    </row>
    <row r="221" spans="1:8" ht="12.75" hidden="1" customHeight="1" x14ac:dyDescent="0.2">
      <c r="A221" s="133"/>
      <c r="B221" s="134" t="s">
        <v>144</v>
      </c>
      <c r="C221" s="135" t="s">
        <v>4</v>
      </c>
      <c r="D221" s="136">
        <v>0</v>
      </c>
      <c r="E221" s="137" t="s">
        <v>5</v>
      </c>
      <c r="F221" s="67">
        <v>0</v>
      </c>
      <c r="G221" s="138">
        <f t="shared" si="17"/>
        <v>0</v>
      </c>
      <c r="H221" s="286"/>
    </row>
    <row r="222" spans="1:8" ht="12.75" customHeight="1" thickBot="1" x14ac:dyDescent="0.25">
      <c r="A222" s="139"/>
      <c r="B222" s="140"/>
      <c r="C222" s="141"/>
      <c r="D222" s="142">
        <v>0</v>
      </c>
      <c r="E222" s="143" t="s">
        <v>5</v>
      </c>
      <c r="F222" s="68">
        <v>0</v>
      </c>
      <c r="G222" s="144">
        <f t="shared" si="17"/>
        <v>0</v>
      </c>
      <c r="H222" s="287"/>
    </row>
    <row r="223" spans="1:8" ht="20.100000000000001" customHeight="1" thickTop="1" thickBot="1" x14ac:dyDescent="0.25">
      <c r="A223" s="282" t="s">
        <v>130</v>
      </c>
      <c r="B223" s="283"/>
      <c r="C223" s="284"/>
      <c r="D223" s="145">
        <v>1</v>
      </c>
      <c r="E223" s="146" t="s">
        <v>137</v>
      </c>
      <c r="F223" s="69">
        <f>G223/D223</f>
        <v>32090</v>
      </c>
      <c r="G223" s="147">
        <f>SUM(G215:G222)</f>
        <v>32090</v>
      </c>
      <c r="H223" s="153"/>
    </row>
    <row r="224" spans="1:8" ht="9.9499999999999993" hidden="1" customHeight="1" thickBot="1" x14ac:dyDescent="0.25">
      <c r="A224" s="157"/>
      <c r="B224" s="157"/>
      <c r="C224" s="157"/>
      <c r="D224" s="158"/>
      <c r="E224" s="158"/>
      <c r="F224" s="23"/>
      <c r="G224" s="159"/>
      <c r="H224" s="160"/>
    </row>
    <row r="225" spans="1:8" ht="30" hidden="1" customHeight="1" thickBot="1" x14ac:dyDescent="0.25">
      <c r="A225" s="288" t="s">
        <v>19</v>
      </c>
      <c r="B225" s="289"/>
      <c r="C225" s="116" t="s">
        <v>4</v>
      </c>
      <c r="D225" s="117" t="s">
        <v>11</v>
      </c>
      <c r="E225" s="118" t="s">
        <v>5</v>
      </c>
      <c r="F225" s="64" t="s">
        <v>6</v>
      </c>
      <c r="G225" s="119" t="s">
        <v>18</v>
      </c>
      <c r="H225" s="118" t="s">
        <v>22</v>
      </c>
    </row>
    <row r="226" spans="1:8" ht="14.25" hidden="1" thickTop="1" thickBot="1" x14ac:dyDescent="0.25">
      <c r="A226" s="121" t="s">
        <v>121</v>
      </c>
      <c r="B226" s="122"/>
      <c r="C226" s="123" t="s">
        <v>122</v>
      </c>
      <c r="D226" s="124"/>
      <c r="E226" s="125"/>
      <c r="F226" s="65"/>
      <c r="G226" s="126"/>
      <c r="H226" s="285"/>
    </row>
    <row r="227" spans="1:8" ht="12.75" hidden="1" customHeight="1" x14ac:dyDescent="0.2">
      <c r="A227" s="127"/>
      <c r="B227" s="128" t="s">
        <v>144</v>
      </c>
      <c r="C227" s="129" t="s">
        <v>4</v>
      </c>
      <c r="D227" s="130">
        <v>0</v>
      </c>
      <c r="E227" s="131" t="s">
        <v>5</v>
      </c>
      <c r="F227" s="66">
        <v>0</v>
      </c>
      <c r="G227" s="132">
        <f t="shared" ref="G227:G234" si="18">F227*D227</f>
        <v>0</v>
      </c>
      <c r="H227" s="286"/>
    </row>
    <row r="228" spans="1:8" ht="12.75" hidden="1" customHeight="1" x14ac:dyDescent="0.2">
      <c r="A228" s="133"/>
      <c r="B228" s="134" t="s">
        <v>144</v>
      </c>
      <c r="C228" s="135" t="s">
        <v>4</v>
      </c>
      <c r="D228" s="136">
        <v>0</v>
      </c>
      <c r="E228" s="137" t="s">
        <v>5</v>
      </c>
      <c r="F228" s="67">
        <v>0</v>
      </c>
      <c r="G228" s="138">
        <f t="shared" si="18"/>
        <v>0</v>
      </c>
      <c r="H228" s="286"/>
    </row>
    <row r="229" spans="1:8" ht="12.75" hidden="1" customHeight="1" x14ac:dyDescent="0.2">
      <c r="A229" s="133"/>
      <c r="B229" s="134" t="s">
        <v>144</v>
      </c>
      <c r="C229" s="135" t="s">
        <v>4</v>
      </c>
      <c r="D229" s="136">
        <v>0</v>
      </c>
      <c r="E229" s="137" t="s">
        <v>5</v>
      </c>
      <c r="F229" s="67">
        <v>0</v>
      </c>
      <c r="G229" s="138">
        <f t="shared" si="18"/>
        <v>0</v>
      </c>
      <c r="H229" s="286"/>
    </row>
    <row r="230" spans="1:8" ht="12.75" hidden="1" customHeight="1" x14ac:dyDescent="0.2">
      <c r="A230" s="133"/>
      <c r="B230" s="134" t="s">
        <v>144</v>
      </c>
      <c r="C230" s="135" t="s">
        <v>4</v>
      </c>
      <c r="D230" s="136">
        <v>0</v>
      </c>
      <c r="E230" s="137" t="s">
        <v>5</v>
      </c>
      <c r="F230" s="67">
        <v>0</v>
      </c>
      <c r="G230" s="138">
        <f t="shared" si="18"/>
        <v>0</v>
      </c>
      <c r="H230" s="286"/>
    </row>
    <row r="231" spans="1:8" ht="12.75" hidden="1" customHeight="1" x14ac:dyDescent="0.2">
      <c r="A231" s="133"/>
      <c r="B231" s="134" t="s">
        <v>144</v>
      </c>
      <c r="C231" s="135" t="s">
        <v>4</v>
      </c>
      <c r="D231" s="136">
        <v>0</v>
      </c>
      <c r="E231" s="137" t="s">
        <v>5</v>
      </c>
      <c r="F231" s="67">
        <v>0</v>
      </c>
      <c r="G231" s="138">
        <f t="shared" si="18"/>
        <v>0</v>
      </c>
      <c r="H231" s="286"/>
    </row>
    <row r="232" spans="1:8" ht="12.75" hidden="1" customHeight="1" x14ac:dyDescent="0.2">
      <c r="A232" s="133"/>
      <c r="B232" s="134" t="s">
        <v>144</v>
      </c>
      <c r="C232" s="135" t="s">
        <v>4</v>
      </c>
      <c r="D232" s="136">
        <v>0</v>
      </c>
      <c r="E232" s="137" t="s">
        <v>5</v>
      </c>
      <c r="F232" s="67">
        <v>0</v>
      </c>
      <c r="G232" s="138">
        <f t="shared" si="18"/>
        <v>0</v>
      </c>
      <c r="H232" s="286"/>
    </row>
    <row r="233" spans="1:8" ht="12.75" hidden="1" customHeight="1" x14ac:dyDescent="0.2">
      <c r="A233" s="133"/>
      <c r="B233" s="134" t="s">
        <v>144</v>
      </c>
      <c r="C233" s="135" t="s">
        <v>4</v>
      </c>
      <c r="D233" s="136">
        <v>0</v>
      </c>
      <c r="E233" s="137" t="s">
        <v>5</v>
      </c>
      <c r="F233" s="67">
        <v>0</v>
      </c>
      <c r="G233" s="138">
        <f t="shared" si="18"/>
        <v>0</v>
      </c>
      <c r="H233" s="286"/>
    </row>
    <row r="234" spans="1:8" ht="12.75" hidden="1" customHeight="1" thickBot="1" x14ac:dyDescent="0.25">
      <c r="A234" s="139"/>
      <c r="B234" s="140" t="s">
        <v>144</v>
      </c>
      <c r="C234" s="141" t="s">
        <v>4</v>
      </c>
      <c r="D234" s="142">
        <v>0</v>
      </c>
      <c r="E234" s="143" t="s">
        <v>5</v>
      </c>
      <c r="F234" s="68">
        <v>0</v>
      </c>
      <c r="G234" s="144">
        <f t="shared" si="18"/>
        <v>0</v>
      </c>
      <c r="H234" s="287"/>
    </row>
    <row r="235" spans="1:8" ht="20.100000000000001" hidden="1" customHeight="1" thickTop="1" thickBot="1" x14ac:dyDescent="0.25">
      <c r="A235" s="282" t="s">
        <v>129</v>
      </c>
      <c r="B235" s="283"/>
      <c r="C235" s="284"/>
      <c r="D235" s="145">
        <v>1</v>
      </c>
      <c r="E235" s="146" t="s">
        <v>137</v>
      </c>
      <c r="F235" s="69">
        <f>G235/D235</f>
        <v>0</v>
      </c>
      <c r="G235" s="147">
        <f>SUM(G227:G234)</f>
        <v>0</v>
      </c>
      <c r="H235" s="153"/>
    </row>
    <row r="236" spans="1:8" ht="30" hidden="1" customHeight="1" thickBot="1" x14ac:dyDescent="0.25">
      <c r="A236" s="157"/>
      <c r="B236" s="157"/>
      <c r="C236" s="157"/>
      <c r="D236" s="158"/>
      <c r="E236" s="158"/>
      <c r="F236" s="23"/>
      <c r="G236" s="159"/>
      <c r="H236" s="160"/>
    </row>
    <row r="237" spans="1:8" ht="30" hidden="1" customHeight="1" thickBot="1" x14ac:dyDescent="0.25">
      <c r="A237" s="288" t="s">
        <v>19</v>
      </c>
      <c r="B237" s="289"/>
      <c r="C237" s="116" t="s">
        <v>4</v>
      </c>
      <c r="D237" s="117" t="s">
        <v>11</v>
      </c>
      <c r="E237" s="118" t="s">
        <v>5</v>
      </c>
      <c r="F237" s="64" t="s">
        <v>6</v>
      </c>
      <c r="G237" s="119" t="s">
        <v>18</v>
      </c>
      <c r="H237" s="118" t="s">
        <v>22</v>
      </c>
    </row>
    <row r="238" spans="1:8" ht="14.25" hidden="1" thickTop="1" thickBot="1" x14ac:dyDescent="0.25">
      <c r="A238" s="121" t="s">
        <v>123</v>
      </c>
      <c r="B238" s="122"/>
      <c r="C238" s="123" t="s">
        <v>124</v>
      </c>
      <c r="D238" s="124"/>
      <c r="E238" s="125"/>
      <c r="F238" s="65"/>
      <c r="G238" s="126"/>
      <c r="H238" s="285"/>
    </row>
    <row r="239" spans="1:8" ht="12.75" hidden="1" customHeight="1" x14ac:dyDescent="0.2">
      <c r="A239" s="127"/>
      <c r="B239" s="128" t="s">
        <v>144</v>
      </c>
      <c r="C239" s="129" t="s">
        <v>4</v>
      </c>
      <c r="D239" s="130">
        <v>0</v>
      </c>
      <c r="E239" s="131" t="s">
        <v>5</v>
      </c>
      <c r="F239" s="66">
        <v>0</v>
      </c>
      <c r="G239" s="132">
        <f t="shared" ref="G239:G246" si="19">F239*D239</f>
        <v>0</v>
      </c>
      <c r="H239" s="286"/>
    </row>
    <row r="240" spans="1:8" ht="12.75" hidden="1" customHeight="1" x14ac:dyDescent="0.2">
      <c r="A240" s="133"/>
      <c r="B240" s="134" t="s">
        <v>144</v>
      </c>
      <c r="C240" s="135" t="s">
        <v>4</v>
      </c>
      <c r="D240" s="136">
        <v>0</v>
      </c>
      <c r="E240" s="137" t="s">
        <v>5</v>
      </c>
      <c r="F240" s="67">
        <v>0</v>
      </c>
      <c r="G240" s="138">
        <f t="shared" si="19"/>
        <v>0</v>
      </c>
      <c r="H240" s="286"/>
    </row>
    <row r="241" spans="1:8" ht="12.75" hidden="1" customHeight="1" x14ac:dyDescent="0.2">
      <c r="A241" s="133"/>
      <c r="B241" s="134" t="s">
        <v>144</v>
      </c>
      <c r="C241" s="135" t="s">
        <v>4</v>
      </c>
      <c r="D241" s="136">
        <v>0</v>
      </c>
      <c r="E241" s="137" t="s">
        <v>5</v>
      </c>
      <c r="F241" s="67">
        <v>0</v>
      </c>
      <c r="G241" s="138">
        <f t="shared" si="19"/>
        <v>0</v>
      </c>
      <c r="H241" s="286"/>
    </row>
    <row r="242" spans="1:8" ht="12.75" hidden="1" customHeight="1" x14ac:dyDescent="0.2">
      <c r="A242" s="133"/>
      <c r="B242" s="134" t="s">
        <v>144</v>
      </c>
      <c r="C242" s="135" t="s">
        <v>4</v>
      </c>
      <c r="D242" s="136">
        <v>0</v>
      </c>
      <c r="E242" s="137" t="s">
        <v>5</v>
      </c>
      <c r="F242" s="67">
        <v>0</v>
      </c>
      <c r="G242" s="138">
        <f t="shared" si="19"/>
        <v>0</v>
      </c>
      <c r="H242" s="286"/>
    </row>
    <row r="243" spans="1:8" ht="12.75" hidden="1" customHeight="1" x14ac:dyDescent="0.2">
      <c r="A243" s="133"/>
      <c r="B243" s="134" t="s">
        <v>144</v>
      </c>
      <c r="C243" s="135" t="s">
        <v>4</v>
      </c>
      <c r="D243" s="136">
        <v>0</v>
      </c>
      <c r="E243" s="137" t="s">
        <v>5</v>
      </c>
      <c r="F243" s="67">
        <v>0</v>
      </c>
      <c r="G243" s="138">
        <f t="shared" si="19"/>
        <v>0</v>
      </c>
      <c r="H243" s="286"/>
    </row>
    <row r="244" spans="1:8" ht="12.75" hidden="1" customHeight="1" x14ac:dyDescent="0.2">
      <c r="A244" s="133"/>
      <c r="B244" s="134" t="s">
        <v>144</v>
      </c>
      <c r="C244" s="135" t="s">
        <v>4</v>
      </c>
      <c r="D244" s="136">
        <v>0</v>
      </c>
      <c r="E244" s="137" t="s">
        <v>5</v>
      </c>
      <c r="F244" s="67">
        <v>0</v>
      </c>
      <c r="G244" s="138">
        <f t="shared" si="19"/>
        <v>0</v>
      </c>
      <c r="H244" s="286"/>
    </row>
    <row r="245" spans="1:8" ht="12.75" hidden="1" customHeight="1" x14ac:dyDescent="0.2">
      <c r="A245" s="133"/>
      <c r="B245" s="134" t="s">
        <v>144</v>
      </c>
      <c r="C245" s="135" t="s">
        <v>4</v>
      </c>
      <c r="D245" s="136">
        <v>0</v>
      </c>
      <c r="E245" s="137" t="s">
        <v>5</v>
      </c>
      <c r="F245" s="67">
        <v>0</v>
      </c>
      <c r="G245" s="138">
        <f t="shared" si="19"/>
        <v>0</v>
      </c>
      <c r="H245" s="286"/>
    </row>
    <row r="246" spans="1:8" ht="12.75" hidden="1" customHeight="1" thickBot="1" x14ac:dyDescent="0.25">
      <c r="A246" s="139"/>
      <c r="B246" s="140" t="s">
        <v>144</v>
      </c>
      <c r="C246" s="141" t="s">
        <v>4</v>
      </c>
      <c r="D246" s="142">
        <v>0</v>
      </c>
      <c r="E246" s="143" t="s">
        <v>5</v>
      </c>
      <c r="F246" s="68">
        <v>0</v>
      </c>
      <c r="G246" s="144">
        <f t="shared" si="19"/>
        <v>0</v>
      </c>
      <c r="H246" s="287"/>
    </row>
    <row r="247" spans="1:8" ht="20.100000000000001" hidden="1" customHeight="1" thickTop="1" thickBot="1" x14ac:dyDescent="0.25">
      <c r="A247" s="282" t="s">
        <v>128</v>
      </c>
      <c r="B247" s="283"/>
      <c r="C247" s="284"/>
      <c r="D247" s="145">
        <v>1</v>
      </c>
      <c r="E247" s="146" t="s">
        <v>132</v>
      </c>
      <c r="F247" s="69">
        <f>G247/D247</f>
        <v>0</v>
      </c>
      <c r="G247" s="147">
        <f>SUM(G239:G246)</f>
        <v>0</v>
      </c>
      <c r="H247" s="153"/>
    </row>
    <row r="248" spans="1:8" ht="9.9499999999999993" hidden="1" customHeight="1" thickBot="1" x14ac:dyDescent="0.25">
      <c r="A248" s="157"/>
      <c r="B248" s="157"/>
      <c r="C248" s="157"/>
      <c r="D248" s="158"/>
      <c r="E248" s="158"/>
      <c r="F248" s="23"/>
      <c r="G248" s="159"/>
      <c r="H248" s="160"/>
    </row>
    <row r="249" spans="1:8" ht="30" hidden="1" customHeight="1" thickBot="1" x14ac:dyDescent="0.25">
      <c r="A249" s="288" t="s">
        <v>19</v>
      </c>
      <c r="B249" s="289"/>
      <c r="C249" s="116" t="s">
        <v>4</v>
      </c>
      <c r="D249" s="117" t="s">
        <v>11</v>
      </c>
      <c r="E249" s="118" t="s">
        <v>5</v>
      </c>
      <c r="F249" s="64" t="s">
        <v>6</v>
      </c>
      <c r="G249" s="119" t="s">
        <v>18</v>
      </c>
      <c r="H249" s="118" t="s">
        <v>22</v>
      </c>
    </row>
    <row r="250" spans="1:8" ht="14.25" hidden="1" thickTop="1" thickBot="1" x14ac:dyDescent="0.25">
      <c r="A250" s="121" t="s">
        <v>125</v>
      </c>
      <c r="B250" s="122"/>
      <c r="C250" s="123" t="s">
        <v>126</v>
      </c>
      <c r="D250" s="124"/>
      <c r="E250" s="125"/>
      <c r="F250" s="65"/>
      <c r="G250" s="126"/>
      <c r="H250" s="285"/>
    </row>
    <row r="251" spans="1:8" ht="12.75" hidden="1" customHeight="1" x14ac:dyDescent="0.2">
      <c r="A251" s="127"/>
      <c r="B251" s="128" t="s">
        <v>144</v>
      </c>
      <c r="C251" s="129" t="s">
        <v>4</v>
      </c>
      <c r="D251" s="130">
        <v>0</v>
      </c>
      <c r="E251" s="131" t="s">
        <v>5</v>
      </c>
      <c r="F251" s="66">
        <v>0</v>
      </c>
      <c r="G251" s="132">
        <f t="shared" ref="G251:G258" si="20">F251*D251</f>
        <v>0</v>
      </c>
      <c r="H251" s="286"/>
    </row>
    <row r="252" spans="1:8" ht="12.75" hidden="1" customHeight="1" x14ac:dyDescent="0.2">
      <c r="A252" s="133"/>
      <c r="B252" s="134" t="s">
        <v>144</v>
      </c>
      <c r="C252" s="135" t="s">
        <v>4</v>
      </c>
      <c r="D252" s="136">
        <v>0</v>
      </c>
      <c r="E252" s="137" t="s">
        <v>5</v>
      </c>
      <c r="F252" s="67">
        <v>0</v>
      </c>
      <c r="G252" s="138">
        <f t="shared" si="20"/>
        <v>0</v>
      </c>
      <c r="H252" s="286"/>
    </row>
    <row r="253" spans="1:8" ht="12.75" hidden="1" customHeight="1" x14ac:dyDescent="0.2">
      <c r="A253" s="133"/>
      <c r="B253" s="134" t="s">
        <v>144</v>
      </c>
      <c r="C253" s="135" t="s">
        <v>4</v>
      </c>
      <c r="D253" s="136">
        <v>0</v>
      </c>
      <c r="E253" s="137" t="s">
        <v>5</v>
      </c>
      <c r="F253" s="67">
        <v>0</v>
      </c>
      <c r="G253" s="138">
        <f t="shared" si="20"/>
        <v>0</v>
      </c>
      <c r="H253" s="286"/>
    </row>
    <row r="254" spans="1:8" ht="12.75" hidden="1" customHeight="1" x14ac:dyDescent="0.2">
      <c r="A254" s="133"/>
      <c r="B254" s="134" t="s">
        <v>144</v>
      </c>
      <c r="C254" s="135" t="s">
        <v>4</v>
      </c>
      <c r="D254" s="136">
        <v>0</v>
      </c>
      <c r="E254" s="137" t="s">
        <v>5</v>
      </c>
      <c r="F254" s="67">
        <v>0</v>
      </c>
      <c r="G254" s="138">
        <f t="shared" si="20"/>
        <v>0</v>
      </c>
      <c r="H254" s="286"/>
    </row>
    <row r="255" spans="1:8" ht="12.75" hidden="1" customHeight="1" x14ac:dyDescent="0.2">
      <c r="A255" s="133"/>
      <c r="B255" s="134" t="s">
        <v>144</v>
      </c>
      <c r="C255" s="135" t="s">
        <v>4</v>
      </c>
      <c r="D255" s="136">
        <v>0</v>
      </c>
      <c r="E255" s="137" t="s">
        <v>5</v>
      </c>
      <c r="F255" s="67">
        <v>0</v>
      </c>
      <c r="G255" s="138">
        <f t="shared" si="20"/>
        <v>0</v>
      </c>
      <c r="H255" s="286"/>
    </row>
    <row r="256" spans="1:8" ht="12.75" hidden="1" customHeight="1" x14ac:dyDescent="0.2">
      <c r="A256" s="133"/>
      <c r="B256" s="134" t="s">
        <v>144</v>
      </c>
      <c r="C256" s="135" t="s">
        <v>4</v>
      </c>
      <c r="D256" s="136">
        <v>0</v>
      </c>
      <c r="E256" s="137" t="s">
        <v>5</v>
      </c>
      <c r="F256" s="67">
        <v>0</v>
      </c>
      <c r="G256" s="138">
        <f t="shared" si="20"/>
        <v>0</v>
      </c>
      <c r="H256" s="286"/>
    </row>
    <row r="257" spans="1:8" ht="12.75" hidden="1" customHeight="1" x14ac:dyDescent="0.2">
      <c r="A257" s="133"/>
      <c r="B257" s="134" t="s">
        <v>144</v>
      </c>
      <c r="C257" s="135" t="s">
        <v>4</v>
      </c>
      <c r="D257" s="136">
        <v>0</v>
      </c>
      <c r="E257" s="137" t="s">
        <v>5</v>
      </c>
      <c r="F257" s="67">
        <v>0</v>
      </c>
      <c r="G257" s="138">
        <f t="shared" si="20"/>
        <v>0</v>
      </c>
      <c r="H257" s="286"/>
    </row>
    <row r="258" spans="1:8" ht="12.75" hidden="1" customHeight="1" thickBot="1" x14ac:dyDescent="0.25">
      <c r="A258" s="139"/>
      <c r="B258" s="140" t="s">
        <v>144</v>
      </c>
      <c r="C258" s="141" t="s">
        <v>4</v>
      </c>
      <c r="D258" s="142">
        <v>0</v>
      </c>
      <c r="E258" s="143" t="s">
        <v>5</v>
      </c>
      <c r="F258" s="68">
        <v>0</v>
      </c>
      <c r="G258" s="144">
        <f t="shared" si="20"/>
        <v>0</v>
      </c>
      <c r="H258" s="287"/>
    </row>
    <row r="259" spans="1:8" ht="20.100000000000001" hidden="1" customHeight="1" thickTop="1" thickBot="1" x14ac:dyDescent="0.25">
      <c r="A259" s="282" t="s">
        <v>127</v>
      </c>
      <c r="B259" s="283"/>
      <c r="C259" s="284"/>
      <c r="D259" s="145">
        <v>1</v>
      </c>
      <c r="E259" s="146" t="s">
        <v>132</v>
      </c>
      <c r="F259" s="69">
        <f>G259/D259</f>
        <v>0</v>
      </c>
      <c r="G259" s="147">
        <f>SUM(G251:G258)</f>
        <v>0</v>
      </c>
      <c r="H259" s="153"/>
    </row>
    <row r="260" spans="1:8" ht="24.95" customHeight="1" thickBot="1" x14ac:dyDescent="0.25">
      <c r="F260" s="33"/>
    </row>
    <row r="261" spans="1:8" ht="30" customHeight="1" thickTop="1" thickBot="1" x14ac:dyDescent="0.25">
      <c r="A261" s="290" t="s">
        <v>19</v>
      </c>
      <c r="B261" s="291"/>
      <c r="C261" s="161" t="s">
        <v>4</v>
      </c>
      <c r="D261" s="162" t="s">
        <v>11</v>
      </c>
      <c r="E261" s="163" t="s">
        <v>5</v>
      </c>
      <c r="F261" s="74" t="s">
        <v>6</v>
      </c>
      <c r="G261" s="164" t="s">
        <v>18</v>
      </c>
      <c r="H261" s="165" t="s">
        <v>22</v>
      </c>
    </row>
    <row r="262" spans="1:8" ht="15" customHeight="1" thickTop="1" thickBot="1" x14ac:dyDescent="0.25">
      <c r="A262" s="166"/>
      <c r="B262" s="167"/>
      <c r="C262" s="167"/>
      <c r="D262" s="167"/>
      <c r="E262" s="167"/>
      <c r="F262" s="168"/>
      <c r="G262" s="169"/>
      <c r="H262" s="292"/>
    </row>
    <row r="263" spans="1:8" ht="20.100000000000001" customHeight="1" thickBot="1" x14ac:dyDescent="0.3">
      <c r="A263" s="92" t="s">
        <v>131</v>
      </c>
      <c r="B263" s="93"/>
      <c r="C263" s="94" t="str">
        <f>C6</f>
        <v>Construct new trail connection with fence</v>
      </c>
      <c r="D263" s="170">
        <v>1</v>
      </c>
      <c r="E263" s="171" t="s">
        <v>137</v>
      </c>
      <c r="F263" s="96">
        <f>G263/D263</f>
        <v>36090</v>
      </c>
      <c r="G263" s="95">
        <f>G19+G31+G43+G55+G67+G79+G91+G103+G115+G127+G139+G151+G163+G175+G187+G199+G211+G223+G235+G247+G259</f>
        <v>36090</v>
      </c>
      <c r="H263" s="293"/>
    </row>
    <row r="264" spans="1:8" ht="13.5" thickTop="1" x14ac:dyDescent="0.2">
      <c r="F264" s="33"/>
    </row>
  </sheetData>
  <sheetProtection algorithmName="SHA-512" hashValue="fJ3X/xhSr4r0UXEbo1E3qV5y1d/TMfFJ+wIB8wWRYjW0Ud/HsHtg0o1ls/+zOtgEY1X6ehctUEeeqC2t5+RaFg==" saltValue="ZTX9STZGzh6+FhCFIFFcwQ==" spinCount="100000" sheet="1" formatCells="0" formatRows="0" selectLockedCells="1"/>
  <mergeCells count="65">
    <mergeCell ref="A261:B261"/>
    <mergeCell ref="H262:H263"/>
    <mergeCell ref="A55:C55"/>
    <mergeCell ref="A57:B57"/>
    <mergeCell ref="A9:B9"/>
    <mergeCell ref="A21:B21"/>
    <mergeCell ref="A31:C31"/>
    <mergeCell ref="A33:B33"/>
    <mergeCell ref="A43:C43"/>
    <mergeCell ref="A45:B45"/>
    <mergeCell ref="A67:C67"/>
    <mergeCell ref="A69:B69"/>
    <mergeCell ref="A79:C79"/>
    <mergeCell ref="H10:H18"/>
    <mergeCell ref="H22:H30"/>
    <mergeCell ref="H34:H42"/>
    <mergeCell ref="H46:H54"/>
    <mergeCell ref="H58:H66"/>
    <mergeCell ref="H70:H78"/>
    <mergeCell ref="A19:C19"/>
    <mergeCell ref="A127:C127"/>
    <mergeCell ref="A81:B81"/>
    <mergeCell ref="H82:H90"/>
    <mergeCell ref="A91:C91"/>
    <mergeCell ref="A93:B93"/>
    <mergeCell ref="H94:H102"/>
    <mergeCell ref="A103:C103"/>
    <mergeCell ref="A105:B105"/>
    <mergeCell ref="H106:H114"/>
    <mergeCell ref="A115:C115"/>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64"/>
  <sheetViews>
    <sheetView view="pageBreakPreview" zoomScaleNormal="100" zoomScaleSheetLayoutView="100" workbookViewId="0">
      <selection activeCell="A5" sqref="A5"/>
    </sheetView>
  </sheetViews>
  <sheetFormatPr defaultRowHeight="12.75" x14ac:dyDescent="0.2"/>
  <cols>
    <col min="1" max="1" width="4.7109375" style="32" customWidth="1"/>
    <col min="2" max="2" width="10.7109375" style="32" customWidth="1"/>
    <col min="3" max="3" width="44.7109375" style="32" customWidth="1"/>
    <col min="4" max="4" width="12.7109375" style="32" customWidth="1"/>
    <col min="5" max="5" width="7.7109375" style="32" customWidth="1"/>
    <col min="6" max="6" width="12.7109375" style="41" customWidth="1"/>
    <col min="7" max="7" width="15.7109375" style="32" customWidth="1"/>
    <col min="8" max="8" width="20.28515625" style="32" customWidth="1"/>
    <col min="9" max="16384" width="9.140625" style="32"/>
  </cols>
  <sheetData>
    <row r="1" spans="1:8" x14ac:dyDescent="0.2">
      <c r="A1" s="31" t="s">
        <v>16</v>
      </c>
      <c r="C1" s="88" t="str">
        <f>'Basis of Estimate'!$D$4</f>
        <v>Oso Comida Trailhead Improvements</v>
      </c>
      <c r="G1" s="34" t="s">
        <v>148</v>
      </c>
      <c r="H1" s="97" t="str">
        <f>'Basis of Estimate'!D9</f>
        <v>YtB</v>
      </c>
    </row>
    <row r="2" spans="1:8" x14ac:dyDescent="0.2">
      <c r="A2" s="31" t="s">
        <v>15</v>
      </c>
      <c r="C2" s="88" t="str">
        <f>'Basis of Estimate'!$D$5</f>
        <v>Bear Arbor NRA</v>
      </c>
      <c r="G2" s="34" t="s">
        <v>149</v>
      </c>
      <c r="H2" s="98">
        <f>'Basis of Estimate'!D8</f>
        <v>40528</v>
      </c>
    </row>
    <row r="3" spans="1:8" x14ac:dyDescent="0.2">
      <c r="A3" s="31" t="s">
        <v>147</v>
      </c>
      <c r="C3" s="88" t="str">
        <f>'Basis of Estimate'!$D$6</f>
        <v>BEAR</v>
      </c>
      <c r="G3" s="34" t="s">
        <v>150</v>
      </c>
      <c r="H3" s="114" t="s">
        <v>244</v>
      </c>
    </row>
    <row r="4" spans="1:8" x14ac:dyDescent="0.2">
      <c r="A4" s="31" t="s">
        <v>146</v>
      </c>
      <c r="C4" s="88" t="str">
        <f>'Basis of Estimate'!D7</f>
        <v>XXXXXX</v>
      </c>
      <c r="G4" s="34" t="s">
        <v>149</v>
      </c>
      <c r="H4" s="115">
        <v>40529</v>
      </c>
    </row>
    <row r="5" spans="1:8" ht="7.5" customHeight="1" x14ac:dyDescent="0.2">
      <c r="A5" s="35"/>
      <c r="B5" s="35"/>
      <c r="G5" s="34"/>
      <c r="H5" s="36"/>
    </row>
    <row r="6" spans="1:8" x14ac:dyDescent="0.2">
      <c r="A6" s="37" t="s">
        <v>20</v>
      </c>
      <c r="C6" s="38" t="str">
        <f>'Project Cost Summary'!B15</f>
        <v>Remove &amp; Reclaim existing parking and trails</v>
      </c>
      <c r="G6" s="39" t="s">
        <v>21</v>
      </c>
      <c r="H6" s="40">
        <f>G263</f>
        <v>19797.5</v>
      </c>
    </row>
    <row r="7" spans="1:8" ht="4.5" customHeight="1" x14ac:dyDescent="0.2">
      <c r="A7" s="37"/>
      <c r="C7" s="38"/>
      <c r="G7" s="39"/>
      <c r="H7" s="40"/>
    </row>
    <row r="8" spans="1:8" ht="5.0999999999999996" customHeight="1" thickBot="1" x14ac:dyDescent="0.25">
      <c r="A8" s="37"/>
      <c r="F8" s="33"/>
    </row>
    <row r="9" spans="1:8" s="120" customFormat="1" ht="30" hidden="1" customHeight="1" thickBot="1" x14ac:dyDescent="0.25">
      <c r="A9" s="288" t="s">
        <v>19</v>
      </c>
      <c r="B9" s="289"/>
      <c r="C9" s="116" t="s">
        <v>4</v>
      </c>
      <c r="D9" s="117" t="s">
        <v>11</v>
      </c>
      <c r="E9" s="118" t="s">
        <v>5</v>
      </c>
      <c r="F9" s="64" t="s">
        <v>6</v>
      </c>
      <c r="G9" s="119" t="s">
        <v>18</v>
      </c>
      <c r="H9" s="118" t="s">
        <v>22</v>
      </c>
    </row>
    <row r="10" spans="1:8" ht="14.25" hidden="1" thickTop="1" thickBot="1" x14ac:dyDescent="0.25">
      <c r="A10" s="121" t="s">
        <v>69</v>
      </c>
      <c r="B10" s="122"/>
      <c r="C10" s="123" t="s">
        <v>70</v>
      </c>
      <c r="D10" s="124"/>
      <c r="E10" s="125"/>
      <c r="F10" s="65"/>
      <c r="G10" s="126"/>
      <c r="H10" s="285"/>
    </row>
    <row r="11" spans="1:8" s="102" customFormat="1" ht="12.75" hidden="1" customHeight="1" x14ac:dyDescent="0.2">
      <c r="A11" s="127"/>
      <c r="B11" s="128" t="s">
        <v>144</v>
      </c>
      <c r="C11" s="129" t="s">
        <v>4</v>
      </c>
      <c r="D11" s="130">
        <v>0</v>
      </c>
      <c r="E11" s="131" t="s">
        <v>5</v>
      </c>
      <c r="F11" s="66">
        <v>0</v>
      </c>
      <c r="G11" s="132">
        <f t="shared" ref="G11:G18" si="0">F11*D11</f>
        <v>0</v>
      </c>
      <c r="H11" s="286"/>
    </row>
    <row r="12" spans="1:8" s="102" customFormat="1" ht="12.75" hidden="1" customHeight="1" x14ac:dyDescent="0.2">
      <c r="A12" s="133"/>
      <c r="B12" s="134" t="s">
        <v>144</v>
      </c>
      <c r="C12" s="135" t="s">
        <v>153</v>
      </c>
      <c r="D12" s="136">
        <v>0</v>
      </c>
      <c r="E12" s="137" t="s">
        <v>5</v>
      </c>
      <c r="F12" s="67">
        <v>0</v>
      </c>
      <c r="G12" s="138">
        <f t="shared" si="0"/>
        <v>0</v>
      </c>
      <c r="H12" s="286"/>
    </row>
    <row r="13" spans="1:8" s="102" customFormat="1" ht="12.75" hidden="1" customHeight="1" x14ac:dyDescent="0.2">
      <c r="A13" s="133"/>
      <c r="B13" s="134" t="s">
        <v>144</v>
      </c>
      <c r="C13" s="135" t="s">
        <v>4</v>
      </c>
      <c r="D13" s="136">
        <v>0</v>
      </c>
      <c r="E13" s="137" t="s">
        <v>5</v>
      </c>
      <c r="F13" s="67">
        <v>0</v>
      </c>
      <c r="G13" s="138">
        <f t="shared" si="0"/>
        <v>0</v>
      </c>
      <c r="H13" s="286"/>
    </row>
    <row r="14" spans="1:8" s="102" customFormat="1" ht="12.75" hidden="1" customHeight="1" x14ac:dyDescent="0.2">
      <c r="A14" s="133"/>
      <c r="B14" s="134" t="s">
        <v>144</v>
      </c>
      <c r="C14" s="135" t="s">
        <v>4</v>
      </c>
      <c r="D14" s="136">
        <v>0</v>
      </c>
      <c r="E14" s="137" t="s">
        <v>5</v>
      </c>
      <c r="F14" s="67">
        <v>0</v>
      </c>
      <c r="G14" s="138">
        <f t="shared" si="0"/>
        <v>0</v>
      </c>
      <c r="H14" s="286"/>
    </row>
    <row r="15" spans="1:8" s="102" customFormat="1" ht="12.75" hidden="1" customHeight="1" x14ac:dyDescent="0.2">
      <c r="A15" s="133"/>
      <c r="B15" s="134" t="s">
        <v>144</v>
      </c>
      <c r="C15" s="135" t="s">
        <v>4</v>
      </c>
      <c r="D15" s="136">
        <v>0</v>
      </c>
      <c r="E15" s="137" t="s">
        <v>5</v>
      </c>
      <c r="F15" s="67">
        <v>0</v>
      </c>
      <c r="G15" s="138">
        <f t="shared" si="0"/>
        <v>0</v>
      </c>
      <c r="H15" s="286"/>
    </row>
    <row r="16" spans="1:8" s="102" customFormat="1" ht="12.75" hidden="1" customHeight="1" x14ac:dyDescent="0.2">
      <c r="A16" s="133"/>
      <c r="B16" s="134" t="s">
        <v>144</v>
      </c>
      <c r="C16" s="135" t="s">
        <v>4</v>
      </c>
      <c r="D16" s="136">
        <v>0</v>
      </c>
      <c r="E16" s="137" t="s">
        <v>5</v>
      </c>
      <c r="F16" s="67">
        <v>0</v>
      </c>
      <c r="G16" s="138">
        <f t="shared" si="0"/>
        <v>0</v>
      </c>
      <c r="H16" s="286"/>
    </row>
    <row r="17" spans="1:8" s="102" customFormat="1" ht="12.75" hidden="1" customHeight="1" x14ac:dyDescent="0.2">
      <c r="A17" s="133"/>
      <c r="B17" s="134" t="s">
        <v>144</v>
      </c>
      <c r="C17" s="135" t="s">
        <v>4</v>
      </c>
      <c r="D17" s="136">
        <v>0</v>
      </c>
      <c r="E17" s="137" t="s">
        <v>5</v>
      </c>
      <c r="F17" s="67">
        <v>0</v>
      </c>
      <c r="G17" s="138">
        <f t="shared" si="0"/>
        <v>0</v>
      </c>
      <c r="H17" s="286"/>
    </row>
    <row r="18" spans="1:8" s="102" customFormat="1" ht="12.75" hidden="1" customHeight="1" thickBot="1" x14ac:dyDescent="0.25">
      <c r="A18" s="139"/>
      <c r="B18" s="140" t="s">
        <v>144</v>
      </c>
      <c r="C18" s="141" t="s">
        <v>4</v>
      </c>
      <c r="D18" s="142">
        <v>0</v>
      </c>
      <c r="E18" s="143" t="s">
        <v>5</v>
      </c>
      <c r="F18" s="68">
        <v>0</v>
      </c>
      <c r="G18" s="144">
        <f t="shared" si="0"/>
        <v>0</v>
      </c>
      <c r="H18" s="287"/>
    </row>
    <row r="19" spans="1:8" ht="20.100000000000001" hidden="1" customHeight="1" thickTop="1" thickBot="1" x14ac:dyDescent="0.25">
      <c r="A19" s="282" t="s">
        <v>83</v>
      </c>
      <c r="B19" s="283"/>
      <c r="C19" s="284"/>
      <c r="D19" s="145">
        <v>1</v>
      </c>
      <c r="E19" s="146" t="s">
        <v>132</v>
      </c>
      <c r="F19" s="69">
        <f>G19/D19</f>
        <v>0</v>
      </c>
      <c r="G19" s="147">
        <f>SUM(G11:G18)</f>
        <v>0</v>
      </c>
      <c r="H19" s="148"/>
    </row>
    <row r="20" spans="1:8" ht="30" hidden="1" customHeight="1" thickBot="1" x14ac:dyDescent="0.25">
      <c r="A20" s="149" t="s">
        <v>17</v>
      </c>
      <c r="B20" s="149"/>
      <c r="C20" s="150"/>
      <c r="D20" s="151"/>
      <c r="E20" s="151"/>
      <c r="F20" s="14"/>
      <c r="G20" s="152"/>
    </row>
    <row r="21" spans="1:8" ht="30" hidden="1" customHeight="1" thickBot="1" x14ac:dyDescent="0.25">
      <c r="A21" s="288" t="s">
        <v>19</v>
      </c>
      <c r="B21" s="289"/>
      <c r="C21" s="116" t="s">
        <v>4</v>
      </c>
      <c r="D21" s="117" t="s">
        <v>11</v>
      </c>
      <c r="E21" s="118" t="s">
        <v>5</v>
      </c>
      <c r="F21" s="64" t="s">
        <v>6</v>
      </c>
      <c r="G21" s="119" t="s">
        <v>18</v>
      </c>
      <c r="H21" s="118" t="s">
        <v>22</v>
      </c>
    </row>
    <row r="22" spans="1:8" ht="14.25" hidden="1" thickTop="1" thickBot="1" x14ac:dyDescent="0.25">
      <c r="A22" s="121" t="s">
        <v>71</v>
      </c>
      <c r="B22" s="122"/>
      <c r="C22" s="123" t="s">
        <v>72</v>
      </c>
      <c r="D22" s="124"/>
      <c r="E22" s="125"/>
      <c r="F22" s="65"/>
      <c r="G22" s="126"/>
      <c r="H22" s="285"/>
    </row>
    <row r="23" spans="1:8" s="102" customFormat="1" ht="12.75" hidden="1" customHeight="1" x14ac:dyDescent="0.2">
      <c r="A23" s="127"/>
      <c r="B23" s="128" t="s">
        <v>144</v>
      </c>
      <c r="C23" s="129" t="s">
        <v>4</v>
      </c>
      <c r="D23" s="130">
        <v>0</v>
      </c>
      <c r="E23" s="131" t="s">
        <v>5</v>
      </c>
      <c r="F23" s="66">
        <v>0</v>
      </c>
      <c r="G23" s="132">
        <f t="shared" ref="G23:G30" si="1">F23*D23</f>
        <v>0</v>
      </c>
      <c r="H23" s="286"/>
    </row>
    <row r="24" spans="1:8" s="102" customFormat="1" ht="12.75" hidden="1" customHeight="1" x14ac:dyDescent="0.2">
      <c r="A24" s="133"/>
      <c r="B24" s="134" t="s">
        <v>144</v>
      </c>
      <c r="C24" s="135" t="s">
        <v>4</v>
      </c>
      <c r="D24" s="136">
        <v>0</v>
      </c>
      <c r="E24" s="137" t="s">
        <v>5</v>
      </c>
      <c r="F24" s="67">
        <v>0</v>
      </c>
      <c r="G24" s="138">
        <f t="shared" si="1"/>
        <v>0</v>
      </c>
      <c r="H24" s="286"/>
    </row>
    <row r="25" spans="1:8" s="102" customFormat="1" ht="12.75" hidden="1" customHeight="1" x14ac:dyDescent="0.2">
      <c r="A25" s="133"/>
      <c r="B25" s="134" t="s">
        <v>144</v>
      </c>
      <c r="C25" s="135" t="s">
        <v>4</v>
      </c>
      <c r="D25" s="136">
        <v>0</v>
      </c>
      <c r="E25" s="137" t="s">
        <v>5</v>
      </c>
      <c r="F25" s="67">
        <v>0</v>
      </c>
      <c r="G25" s="138">
        <f t="shared" si="1"/>
        <v>0</v>
      </c>
      <c r="H25" s="286"/>
    </row>
    <row r="26" spans="1:8" s="102" customFormat="1" ht="12.75" hidden="1" customHeight="1" x14ac:dyDescent="0.2">
      <c r="A26" s="133"/>
      <c r="B26" s="134" t="s">
        <v>144</v>
      </c>
      <c r="C26" s="135" t="s">
        <v>4</v>
      </c>
      <c r="D26" s="136">
        <v>0</v>
      </c>
      <c r="E26" s="137" t="s">
        <v>5</v>
      </c>
      <c r="F26" s="67">
        <v>0</v>
      </c>
      <c r="G26" s="138">
        <f t="shared" si="1"/>
        <v>0</v>
      </c>
      <c r="H26" s="286"/>
    </row>
    <row r="27" spans="1:8" s="102" customFormat="1" ht="12.75" hidden="1" customHeight="1" x14ac:dyDescent="0.2">
      <c r="A27" s="133"/>
      <c r="B27" s="134" t="s">
        <v>144</v>
      </c>
      <c r="C27" s="135" t="s">
        <v>4</v>
      </c>
      <c r="D27" s="136">
        <v>0</v>
      </c>
      <c r="E27" s="137" t="s">
        <v>5</v>
      </c>
      <c r="F27" s="67">
        <v>0</v>
      </c>
      <c r="G27" s="138">
        <f t="shared" si="1"/>
        <v>0</v>
      </c>
      <c r="H27" s="286"/>
    </row>
    <row r="28" spans="1:8" s="102" customFormat="1" ht="12.75" hidden="1" customHeight="1" x14ac:dyDescent="0.2">
      <c r="A28" s="133"/>
      <c r="B28" s="134" t="s">
        <v>144</v>
      </c>
      <c r="C28" s="135" t="s">
        <v>4</v>
      </c>
      <c r="D28" s="136">
        <v>0</v>
      </c>
      <c r="E28" s="137" t="s">
        <v>5</v>
      </c>
      <c r="F28" s="67">
        <v>0</v>
      </c>
      <c r="G28" s="138">
        <f t="shared" si="1"/>
        <v>0</v>
      </c>
      <c r="H28" s="286"/>
    </row>
    <row r="29" spans="1:8" s="102" customFormat="1" ht="12.75" hidden="1" customHeight="1" x14ac:dyDescent="0.2">
      <c r="A29" s="133"/>
      <c r="B29" s="134" t="s">
        <v>144</v>
      </c>
      <c r="C29" s="135" t="s">
        <v>4</v>
      </c>
      <c r="D29" s="136">
        <v>0</v>
      </c>
      <c r="E29" s="137" t="s">
        <v>5</v>
      </c>
      <c r="F29" s="67">
        <v>0</v>
      </c>
      <c r="G29" s="138">
        <f t="shared" si="1"/>
        <v>0</v>
      </c>
      <c r="H29" s="286"/>
    </row>
    <row r="30" spans="1:8" s="102" customFormat="1" ht="12.75" hidden="1" customHeight="1" thickBot="1" x14ac:dyDescent="0.25">
      <c r="A30" s="139"/>
      <c r="B30" s="140" t="s">
        <v>144</v>
      </c>
      <c r="C30" s="141" t="s">
        <v>4</v>
      </c>
      <c r="D30" s="142">
        <v>0</v>
      </c>
      <c r="E30" s="143" t="s">
        <v>5</v>
      </c>
      <c r="F30" s="68">
        <v>0</v>
      </c>
      <c r="G30" s="144">
        <f t="shared" si="1"/>
        <v>0</v>
      </c>
      <c r="H30" s="287"/>
    </row>
    <row r="31" spans="1:8" ht="20.100000000000001" hidden="1" customHeight="1" thickTop="1" thickBot="1" x14ac:dyDescent="0.25">
      <c r="A31" s="282" t="s">
        <v>82</v>
      </c>
      <c r="B31" s="283"/>
      <c r="C31" s="284"/>
      <c r="D31" s="145">
        <v>1</v>
      </c>
      <c r="E31" s="146" t="s">
        <v>132</v>
      </c>
      <c r="F31" s="69">
        <f>G31/D31</f>
        <v>0</v>
      </c>
      <c r="G31" s="147">
        <f>SUM(G23:G30)</f>
        <v>0</v>
      </c>
      <c r="H31" s="153"/>
    </row>
    <row r="32" spans="1:8" ht="9.9499999999999993" hidden="1" customHeight="1" thickBot="1" x14ac:dyDescent="0.25">
      <c r="F32" s="33"/>
    </row>
    <row r="33" spans="1:8" ht="30" hidden="1" customHeight="1" thickBot="1" x14ac:dyDescent="0.25">
      <c r="A33" s="288" t="s">
        <v>19</v>
      </c>
      <c r="B33" s="289"/>
      <c r="C33" s="116" t="s">
        <v>4</v>
      </c>
      <c r="D33" s="117" t="s">
        <v>11</v>
      </c>
      <c r="E33" s="118" t="s">
        <v>5</v>
      </c>
      <c r="F33" s="64" t="s">
        <v>6</v>
      </c>
      <c r="G33" s="119" t="s">
        <v>18</v>
      </c>
      <c r="H33" s="118" t="s">
        <v>22</v>
      </c>
    </row>
    <row r="34" spans="1:8" ht="14.25" hidden="1" thickTop="1" thickBot="1" x14ac:dyDescent="0.25">
      <c r="A34" s="121" t="s">
        <v>73</v>
      </c>
      <c r="B34" s="122"/>
      <c r="C34" s="123" t="s">
        <v>74</v>
      </c>
      <c r="D34" s="124"/>
      <c r="E34" s="125"/>
      <c r="F34" s="65"/>
      <c r="G34" s="126"/>
      <c r="H34" s="285"/>
    </row>
    <row r="35" spans="1:8" s="102" customFormat="1" ht="12.75" hidden="1" customHeight="1" x14ac:dyDescent="0.2">
      <c r="A35" s="127"/>
      <c r="B35" s="128" t="s">
        <v>144</v>
      </c>
      <c r="C35" s="129" t="s">
        <v>4</v>
      </c>
      <c r="D35" s="130">
        <v>0</v>
      </c>
      <c r="E35" s="131" t="s">
        <v>5</v>
      </c>
      <c r="F35" s="66">
        <v>0</v>
      </c>
      <c r="G35" s="132">
        <f t="shared" ref="G35:G42" si="2">F35*D35</f>
        <v>0</v>
      </c>
      <c r="H35" s="286"/>
    </row>
    <row r="36" spans="1:8" s="102" customFormat="1" ht="12.75" hidden="1" customHeight="1" x14ac:dyDescent="0.2">
      <c r="A36" s="133"/>
      <c r="B36" s="134" t="s">
        <v>144</v>
      </c>
      <c r="C36" s="135" t="s">
        <v>4</v>
      </c>
      <c r="D36" s="136">
        <v>0</v>
      </c>
      <c r="E36" s="137" t="s">
        <v>5</v>
      </c>
      <c r="F36" s="67">
        <v>0</v>
      </c>
      <c r="G36" s="138">
        <f t="shared" si="2"/>
        <v>0</v>
      </c>
      <c r="H36" s="286"/>
    </row>
    <row r="37" spans="1:8" s="102" customFormat="1" ht="12.75" hidden="1" customHeight="1" x14ac:dyDescent="0.2">
      <c r="A37" s="133"/>
      <c r="B37" s="134" t="s">
        <v>144</v>
      </c>
      <c r="C37" s="135" t="s">
        <v>4</v>
      </c>
      <c r="D37" s="136">
        <v>0</v>
      </c>
      <c r="E37" s="137" t="s">
        <v>5</v>
      </c>
      <c r="F37" s="67">
        <v>0</v>
      </c>
      <c r="G37" s="138">
        <f t="shared" si="2"/>
        <v>0</v>
      </c>
      <c r="H37" s="286"/>
    </row>
    <row r="38" spans="1:8" s="102" customFormat="1" ht="12.75" hidden="1" customHeight="1" x14ac:dyDescent="0.2">
      <c r="A38" s="133"/>
      <c r="B38" s="134" t="s">
        <v>144</v>
      </c>
      <c r="C38" s="135" t="s">
        <v>4</v>
      </c>
      <c r="D38" s="136">
        <v>0</v>
      </c>
      <c r="E38" s="137" t="s">
        <v>5</v>
      </c>
      <c r="F38" s="67">
        <v>0</v>
      </c>
      <c r="G38" s="138">
        <f t="shared" si="2"/>
        <v>0</v>
      </c>
      <c r="H38" s="286"/>
    </row>
    <row r="39" spans="1:8" s="102" customFormat="1" ht="12.75" hidden="1" customHeight="1" x14ac:dyDescent="0.2">
      <c r="A39" s="133"/>
      <c r="B39" s="134" t="s">
        <v>144</v>
      </c>
      <c r="C39" s="135" t="s">
        <v>4</v>
      </c>
      <c r="D39" s="136">
        <v>0</v>
      </c>
      <c r="E39" s="137" t="s">
        <v>5</v>
      </c>
      <c r="F39" s="67">
        <v>0</v>
      </c>
      <c r="G39" s="138">
        <f t="shared" si="2"/>
        <v>0</v>
      </c>
      <c r="H39" s="286"/>
    </row>
    <row r="40" spans="1:8" s="102" customFormat="1" ht="12.75" hidden="1" customHeight="1" x14ac:dyDescent="0.2">
      <c r="A40" s="133"/>
      <c r="B40" s="134" t="s">
        <v>144</v>
      </c>
      <c r="C40" s="135" t="s">
        <v>4</v>
      </c>
      <c r="D40" s="136">
        <v>0</v>
      </c>
      <c r="E40" s="137" t="s">
        <v>5</v>
      </c>
      <c r="F40" s="67">
        <v>0</v>
      </c>
      <c r="G40" s="138">
        <f t="shared" si="2"/>
        <v>0</v>
      </c>
      <c r="H40" s="286"/>
    </row>
    <row r="41" spans="1:8" s="102" customFormat="1" ht="12.75" hidden="1" customHeight="1" x14ac:dyDescent="0.2">
      <c r="A41" s="133"/>
      <c r="B41" s="134" t="s">
        <v>144</v>
      </c>
      <c r="C41" s="135" t="s">
        <v>4</v>
      </c>
      <c r="D41" s="136">
        <v>0</v>
      </c>
      <c r="E41" s="137" t="s">
        <v>5</v>
      </c>
      <c r="F41" s="67">
        <v>0</v>
      </c>
      <c r="G41" s="138">
        <f t="shared" si="2"/>
        <v>0</v>
      </c>
      <c r="H41" s="286"/>
    </row>
    <row r="42" spans="1:8" s="102" customFormat="1" ht="12.75" hidden="1" customHeight="1" thickBot="1" x14ac:dyDescent="0.25">
      <c r="A42" s="139"/>
      <c r="B42" s="140" t="s">
        <v>144</v>
      </c>
      <c r="C42" s="141" t="s">
        <v>4</v>
      </c>
      <c r="D42" s="142">
        <v>0</v>
      </c>
      <c r="E42" s="143" t="s">
        <v>5</v>
      </c>
      <c r="F42" s="68">
        <v>0</v>
      </c>
      <c r="G42" s="144">
        <f t="shared" si="2"/>
        <v>0</v>
      </c>
      <c r="H42" s="287"/>
    </row>
    <row r="43" spans="1:8" ht="20.100000000000001" hidden="1" customHeight="1" thickTop="1" thickBot="1" x14ac:dyDescent="0.25">
      <c r="A43" s="282" t="s">
        <v>81</v>
      </c>
      <c r="B43" s="283"/>
      <c r="C43" s="284"/>
      <c r="D43" s="154">
        <v>1</v>
      </c>
      <c r="E43" s="155" t="s">
        <v>137</v>
      </c>
      <c r="F43" s="73">
        <f>G43/D43</f>
        <v>0</v>
      </c>
      <c r="G43" s="147">
        <f>SUM(G35:G42)</f>
        <v>0</v>
      </c>
      <c r="H43" s="153"/>
    </row>
    <row r="44" spans="1:8" ht="30" hidden="1" customHeight="1" thickBot="1" x14ac:dyDescent="0.25">
      <c r="F44" s="33"/>
    </row>
    <row r="45" spans="1:8" ht="30" hidden="1" customHeight="1" thickBot="1" x14ac:dyDescent="0.25">
      <c r="A45" s="288" t="s">
        <v>19</v>
      </c>
      <c r="B45" s="289"/>
      <c r="C45" s="116" t="s">
        <v>4</v>
      </c>
      <c r="D45" s="117" t="s">
        <v>11</v>
      </c>
      <c r="E45" s="118" t="s">
        <v>5</v>
      </c>
      <c r="F45" s="64" t="s">
        <v>6</v>
      </c>
      <c r="G45" s="119" t="s">
        <v>18</v>
      </c>
      <c r="H45" s="118" t="s">
        <v>22</v>
      </c>
    </row>
    <row r="46" spans="1:8" ht="14.25" hidden="1" thickTop="1" thickBot="1" x14ac:dyDescent="0.25">
      <c r="A46" s="121" t="s">
        <v>75</v>
      </c>
      <c r="B46" s="122"/>
      <c r="C46" s="123" t="s">
        <v>76</v>
      </c>
      <c r="D46" s="124"/>
      <c r="E46" s="125"/>
      <c r="F46" s="65"/>
      <c r="G46" s="126"/>
      <c r="H46" s="285"/>
    </row>
    <row r="47" spans="1:8" s="102" customFormat="1" ht="12.75" hidden="1" customHeight="1" x14ac:dyDescent="0.2">
      <c r="A47" s="127"/>
      <c r="B47" s="128" t="s">
        <v>144</v>
      </c>
      <c r="C47" s="129" t="s">
        <v>4</v>
      </c>
      <c r="D47" s="130">
        <v>0</v>
      </c>
      <c r="E47" s="131" t="s">
        <v>5</v>
      </c>
      <c r="F47" s="66">
        <v>0</v>
      </c>
      <c r="G47" s="132">
        <f t="shared" ref="G47:G54" si="3">F47*D47</f>
        <v>0</v>
      </c>
      <c r="H47" s="286"/>
    </row>
    <row r="48" spans="1:8" s="102" customFormat="1" ht="12.75" hidden="1" customHeight="1" x14ac:dyDescent="0.2">
      <c r="A48" s="133"/>
      <c r="B48" s="134" t="s">
        <v>144</v>
      </c>
      <c r="C48" s="135" t="s">
        <v>4</v>
      </c>
      <c r="D48" s="136">
        <v>0</v>
      </c>
      <c r="E48" s="137" t="s">
        <v>5</v>
      </c>
      <c r="F48" s="67">
        <v>0</v>
      </c>
      <c r="G48" s="138">
        <f t="shared" si="3"/>
        <v>0</v>
      </c>
      <c r="H48" s="286"/>
    </row>
    <row r="49" spans="1:8" s="102" customFormat="1" ht="12.75" hidden="1" customHeight="1" x14ac:dyDescent="0.2">
      <c r="A49" s="133"/>
      <c r="B49" s="134" t="s">
        <v>144</v>
      </c>
      <c r="C49" s="135" t="s">
        <v>4</v>
      </c>
      <c r="D49" s="136">
        <v>0</v>
      </c>
      <c r="E49" s="137" t="s">
        <v>5</v>
      </c>
      <c r="F49" s="67">
        <v>0</v>
      </c>
      <c r="G49" s="138">
        <f t="shared" si="3"/>
        <v>0</v>
      </c>
      <c r="H49" s="286"/>
    </row>
    <row r="50" spans="1:8" s="102" customFormat="1" ht="12.75" hidden="1" customHeight="1" x14ac:dyDescent="0.2">
      <c r="A50" s="133"/>
      <c r="B50" s="134" t="s">
        <v>144</v>
      </c>
      <c r="C50" s="135" t="s">
        <v>4</v>
      </c>
      <c r="D50" s="136">
        <v>0</v>
      </c>
      <c r="E50" s="137" t="s">
        <v>5</v>
      </c>
      <c r="F50" s="67">
        <v>0</v>
      </c>
      <c r="G50" s="138">
        <f t="shared" si="3"/>
        <v>0</v>
      </c>
      <c r="H50" s="286"/>
    </row>
    <row r="51" spans="1:8" s="102" customFormat="1" ht="12.75" hidden="1" customHeight="1" x14ac:dyDescent="0.2">
      <c r="A51" s="133"/>
      <c r="B51" s="134" t="s">
        <v>144</v>
      </c>
      <c r="C51" s="135" t="s">
        <v>4</v>
      </c>
      <c r="D51" s="136">
        <v>0</v>
      </c>
      <c r="E51" s="137" t="s">
        <v>5</v>
      </c>
      <c r="F51" s="67">
        <v>0</v>
      </c>
      <c r="G51" s="138">
        <f t="shared" si="3"/>
        <v>0</v>
      </c>
      <c r="H51" s="286"/>
    </row>
    <row r="52" spans="1:8" s="102" customFormat="1" ht="12.75" hidden="1" customHeight="1" x14ac:dyDescent="0.2">
      <c r="A52" s="133"/>
      <c r="B52" s="134" t="s">
        <v>144</v>
      </c>
      <c r="C52" s="135" t="s">
        <v>4</v>
      </c>
      <c r="D52" s="136">
        <v>0</v>
      </c>
      <c r="E52" s="137" t="s">
        <v>5</v>
      </c>
      <c r="F52" s="156">
        <v>0.02</v>
      </c>
      <c r="G52" s="138">
        <f t="shared" si="3"/>
        <v>0</v>
      </c>
      <c r="H52" s="286"/>
    </row>
    <row r="53" spans="1:8" s="102" customFormat="1" ht="12.75" hidden="1" customHeight="1" x14ac:dyDescent="0.2">
      <c r="A53" s="133"/>
      <c r="B53" s="134" t="s">
        <v>144</v>
      </c>
      <c r="C53" s="135" t="s">
        <v>4</v>
      </c>
      <c r="D53" s="136">
        <v>0</v>
      </c>
      <c r="E53" s="137" t="s">
        <v>5</v>
      </c>
      <c r="F53" s="67">
        <v>0</v>
      </c>
      <c r="G53" s="138">
        <f t="shared" si="3"/>
        <v>0</v>
      </c>
      <c r="H53" s="286"/>
    </row>
    <row r="54" spans="1:8" s="102" customFormat="1" ht="12.75" hidden="1" customHeight="1" thickBot="1" x14ac:dyDescent="0.25">
      <c r="A54" s="139"/>
      <c r="B54" s="140" t="s">
        <v>144</v>
      </c>
      <c r="C54" s="141" t="s">
        <v>4</v>
      </c>
      <c r="D54" s="142">
        <v>0</v>
      </c>
      <c r="E54" s="143" t="s">
        <v>5</v>
      </c>
      <c r="F54" s="68">
        <v>0</v>
      </c>
      <c r="G54" s="144">
        <f t="shared" si="3"/>
        <v>0</v>
      </c>
      <c r="H54" s="287"/>
    </row>
    <row r="55" spans="1:8" ht="20.100000000000001" hidden="1" customHeight="1" thickTop="1" thickBot="1" x14ac:dyDescent="0.25">
      <c r="A55" s="282" t="s">
        <v>80</v>
      </c>
      <c r="B55" s="283"/>
      <c r="C55" s="284"/>
      <c r="D55" s="145">
        <v>1</v>
      </c>
      <c r="E55" s="146" t="s">
        <v>132</v>
      </c>
      <c r="F55" s="69">
        <v>44</v>
      </c>
      <c r="G55" s="147">
        <f>SUM(G47:G54)</f>
        <v>0</v>
      </c>
      <c r="H55" s="153"/>
    </row>
    <row r="56" spans="1:8" ht="9.9499999999999993" hidden="1" customHeight="1" thickBot="1" x14ac:dyDescent="0.25">
      <c r="F56" s="33"/>
    </row>
    <row r="57" spans="1:8" ht="30" hidden="1" customHeight="1" thickBot="1" x14ac:dyDescent="0.25">
      <c r="A57" s="288" t="s">
        <v>19</v>
      </c>
      <c r="B57" s="289"/>
      <c r="C57" s="116" t="s">
        <v>4</v>
      </c>
      <c r="D57" s="117" t="s">
        <v>11</v>
      </c>
      <c r="E57" s="118" t="s">
        <v>5</v>
      </c>
      <c r="F57" s="64" t="s">
        <v>6</v>
      </c>
      <c r="G57" s="119" t="s">
        <v>18</v>
      </c>
      <c r="H57" s="118" t="s">
        <v>22</v>
      </c>
    </row>
    <row r="58" spans="1:8" ht="14.25" hidden="1" thickTop="1" thickBot="1" x14ac:dyDescent="0.25">
      <c r="A58" s="121" t="s">
        <v>77</v>
      </c>
      <c r="B58" s="122"/>
      <c r="C58" s="123" t="s">
        <v>78</v>
      </c>
      <c r="D58" s="124"/>
      <c r="E58" s="125"/>
      <c r="F58" s="65"/>
      <c r="G58" s="126"/>
      <c r="H58" s="285"/>
    </row>
    <row r="59" spans="1:8" s="102" customFormat="1" ht="12.75" hidden="1" customHeight="1" x14ac:dyDescent="0.2">
      <c r="A59" s="127"/>
      <c r="B59" s="128" t="s">
        <v>144</v>
      </c>
      <c r="C59" s="129" t="s">
        <v>4</v>
      </c>
      <c r="D59" s="130">
        <v>0</v>
      </c>
      <c r="E59" s="131" t="s">
        <v>5</v>
      </c>
      <c r="F59" s="66">
        <v>0</v>
      </c>
      <c r="G59" s="132">
        <f t="shared" ref="G59:G66" si="4">F59*D59</f>
        <v>0</v>
      </c>
      <c r="H59" s="286"/>
    </row>
    <row r="60" spans="1:8" s="102" customFormat="1" ht="12.75" hidden="1" customHeight="1" x14ac:dyDescent="0.2">
      <c r="A60" s="133"/>
      <c r="B60" s="134" t="s">
        <v>144</v>
      </c>
      <c r="C60" s="135" t="s">
        <v>4</v>
      </c>
      <c r="D60" s="136">
        <v>0</v>
      </c>
      <c r="E60" s="137" t="s">
        <v>5</v>
      </c>
      <c r="F60" s="67">
        <v>0</v>
      </c>
      <c r="G60" s="138">
        <f t="shared" si="4"/>
        <v>0</v>
      </c>
      <c r="H60" s="286"/>
    </row>
    <row r="61" spans="1:8" s="102" customFormat="1" ht="12.75" hidden="1" customHeight="1" x14ac:dyDescent="0.2">
      <c r="A61" s="133"/>
      <c r="B61" s="134" t="s">
        <v>144</v>
      </c>
      <c r="C61" s="135" t="s">
        <v>4</v>
      </c>
      <c r="D61" s="136">
        <v>0</v>
      </c>
      <c r="E61" s="137" t="s">
        <v>5</v>
      </c>
      <c r="F61" s="67">
        <v>0</v>
      </c>
      <c r="G61" s="138">
        <f t="shared" si="4"/>
        <v>0</v>
      </c>
      <c r="H61" s="286"/>
    </row>
    <row r="62" spans="1:8" s="102" customFormat="1" ht="12.75" hidden="1" customHeight="1" x14ac:dyDescent="0.2">
      <c r="A62" s="133"/>
      <c r="B62" s="134" t="s">
        <v>144</v>
      </c>
      <c r="C62" s="135" t="s">
        <v>4</v>
      </c>
      <c r="D62" s="136">
        <v>0</v>
      </c>
      <c r="E62" s="137" t="s">
        <v>5</v>
      </c>
      <c r="F62" s="67">
        <v>0</v>
      </c>
      <c r="G62" s="138">
        <f t="shared" si="4"/>
        <v>0</v>
      </c>
      <c r="H62" s="286"/>
    </row>
    <row r="63" spans="1:8" s="102" customFormat="1" ht="12.75" hidden="1" customHeight="1" x14ac:dyDescent="0.2">
      <c r="A63" s="133"/>
      <c r="B63" s="134" t="s">
        <v>144</v>
      </c>
      <c r="C63" s="135" t="s">
        <v>4</v>
      </c>
      <c r="D63" s="136">
        <v>0</v>
      </c>
      <c r="E63" s="137" t="s">
        <v>5</v>
      </c>
      <c r="F63" s="67">
        <v>0</v>
      </c>
      <c r="G63" s="138">
        <f t="shared" si="4"/>
        <v>0</v>
      </c>
      <c r="H63" s="286"/>
    </row>
    <row r="64" spans="1:8" s="102" customFormat="1" ht="12.75" hidden="1" customHeight="1" x14ac:dyDescent="0.2">
      <c r="A64" s="133"/>
      <c r="B64" s="134" t="s">
        <v>144</v>
      </c>
      <c r="C64" s="135" t="s">
        <v>4</v>
      </c>
      <c r="D64" s="136">
        <v>0</v>
      </c>
      <c r="E64" s="137" t="s">
        <v>5</v>
      </c>
      <c r="F64" s="67">
        <v>0</v>
      </c>
      <c r="G64" s="138">
        <f t="shared" si="4"/>
        <v>0</v>
      </c>
      <c r="H64" s="286"/>
    </row>
    <row r="65" spans="1:8" s="102" customFormat="1" ht="12.75" hidden="1" customHeight="1" x14ac:dyDescent="0.2">
      <c r="A65" s="133"/>
      <c r="B65" s="134" t="s">
        <v>144</v>
      </c>
      <c r="C65" s="135" t="s">
        <v>4</v>
      </c>
      <c r="D65" s="136">
        <v>0</v>
      </c>
      <c r="E65" s="137" t="s">
        <v>5</v>
      </c>
      <c r="F65" s="67">
        <v>0</v>
      </c>
      <c r="G65" s="138">
        <f t="shared" si="4"/>
        <v>0</v>
      </c>
      <c r="H65" s="286"/>
    </row>
    <row r="66" spans="1:8" s="102" customFormat="1" ht="12.75" hidden="1" customHeight="1" thickBot="1" x14ac:dyDescent="0.25">
      <c r="A66" s="139"/>
      <c r="B66" s="140" t="s">
        <v>144</v>
      </c>
      <c r="C66" s="141" t="s">
        <v>4</v>
      </c>
      <c r="D66" s="142">
        <v>0</v>
      </c>
      <c r="E66" s="143" t="s">
        <v>5</v>
      </c>
      <c r="F66" s="68">
        <v>0</v>
      </c>
      <c r="G66" s="144">
        <f t="shared" si="4"/>
        <v>0</v>
      </c>
      <c r="H66" s="287"/>
    </row>
    <row r="67" spans="1:8" ht="20.100000000000001" hidden="1" customHeight="1" thickTop="1" thickBot="1" x14ac:dyDescent="0.25">
      <c r="A67" s="282" t="s">
        <v>79</v>
      </c>
      <c r="B67" s="283"/>
      <c r="C67" s="284"/>
      <c r="D67" s="145">
        <v>1</v>
      </c>
      <c r="E67" s="146" t="s">
        <v>132</v>
      </c>
      <c r="F67" s="69">
        <f>G67/D67</f>
        <v>0</v>
      </c>
      <c r="G67" s="147">
        <f>SUM(G59:G66)</f>
        <v>0</v>
      </c>
      <c r="H67" s="153"/>
    </row>
    <row r="68" spans="1:8" ht="30" hidden="1" customHeight="1" thickBot="1" x14ac:dyDescent="0.25">
      <c r="A68" s="157"/>
      <c r="B68" s="157"/>
      <c r="C68" s="157"/>
      <c r="D68" s="158"/>
      <c r="E68" s="158"/>
      <c r="F68" s="23"/>
      <c r="G68" s="159"/>
      <c r="H68" s="160"/>
    </row>
    <row r="69" spans="1:8" ht="30" hidden="1" customHeight="1" thickBot="1" x14ac:dyDescent="0.25">
      <c r="A69" s="288" t="s">
        <v>19</v>
      </c>
      <c r="B69" s="289"/>
      <c r="C69" s="116" t="s">
        <v>4</v>
      </c>
      <c r="D69" s="117" t="s">
        <v>11</v>
      </c>
      <c r="E69" s="118" t="s">
        <v>5</v>
      </c>
      <c r="F69" s="64" t="s">
        <v>6</v>
      </c>
      <c r="G69" s="119" t="s">
        <v>18</v>
      </c>
      <c r="H69" s="118" t="s">
        <v>22</v>
      </c>
    </row>
    <row r="70" spans="1:8" ht="14.25" hidden="1" thickTop="1" thickBot="1" x14ac:dyDescent="0.25">
      <c r="A70" s="121" t="s">
        <v>84</v>
      </c>
      <c r="B70" s="122"/>
      <c r="C70" s="123" t="s">
        <v>85</v>
      </c>
      <c r="D70" s="124"/>
      <c r="E70" s="125"/>
      <c r="F70" s="65"/>
      <c r="G70" s="126"/>
      <c r="H70" s="285"/>
    </row>
    <row r="71" spans="1:8" s="102" customFormat="1" ht="12.75" hidden="1" customHeight="1" x14ac:dyDescent="0.2">
      <c r="A71" s="127"/>
      <c r="B71" s="128" t="s">
        <v>144</v>
      </c>
      <c r="C71" s="129" t="s">
        <v>4</v>
      </c>
      <c r="D71" s="130">
        <v>0</v>
      </c>
      <c r="E71" s="131" t="s">
        <v>5</v>
      </c>
      <c r="F71" s="66">
        <v>0</v>
      </c>
      <c r="G71" s="132">
        <f t="shared" ref="G71:G78" si="5">F71*D71</f>
        <v>0</v>
      </c>
      <c r="H71" s="286"/>
    </row>
    <row r="72" spans="1:8" s="102" customFormat="1" ht="12.75" hidden="1" customHeight="1" x14ac:dyDescent="0.2">
      <c r="A72" s="133"/>
      <c r="B72" s="134" t="s">
        <v>144</v>
      </c>
      <c r="C72" s="135" t="s">
        <v>4</v>
      </c>
      <c r="D72" s="136">
        <v>0</v>
      </c>
      <c r="E72" s="137" t="s">
        <v>5</v>
      </c>
      <c r="F72" s="67">
        <v>0</v>
      </c>
      <c r="G72" s="138">
        <f t="shared" si="5"/>
        <v>0</v>
      </c>
      <c r="H72" s="286"/>
    </row>
    <row r="73" spans="1:8" s="102" customFormat="1" ht="12.75" hidden="1" customHeight="1" x14ac:dyDescent="0.2">
      <c r="A73" s="133"/>
      <c r="B73" s="134" t="s">
        <v>144</v>
      </c>
      <c r="C73" s="135" t="s">
        <v>4</v>
      </c>
      <c r="D73" s="136">
        <v>0</v>
      </c>
      <c r="E73" s="137" t="s">
        <v>5</v>
      </c>
      <c r="F73" s="67">
        <v>0</v>
      </c>
      <c r="G73" s="138">
        <f t="shared" si="5"/>
        <v>0</v>
      </c>
      <c r="H73" s="286"/>
    </row>
    <row r="74" spans="1:8" s="102" customFormat="1" ht="12.75" hidden="1" customHeight="1" x14ac:dyDescent="0.2">
      <c r="A74" s="133"/>
      <c r="B74" s="134" t="s">
        <v>144</v>
      </c>
      <c r="C74" s="135" t="s">
        <v>4</v>
      </c>
      <c r="D74" s="136">
        <v>0</v>
      </c>
      <c r="E74" s="137" t="s">
        <v>5</v>
      </c>
      <c r="F74" s="67">
        <v>0</v>
      </c>
      <c r="G74" s="138">
        <f t="shared" si="5"/>
        <v>0</v>
      </c>
      <c r="H74" s="286"/>
    </row>
    <row r="75" spans="1:8" s="102" customFormat="1" ht="12.75" hidden="1" customHeight="1" x14ac:dyDescent="0.2">
      <c r="A75" s="133"/>
      <c r="B75" s="134" t="s">
        <v>144</v>
      </c>
      <c r="C75" s="135" t="s">
        <v>4</v>
      </c>
      <c r="D75" s="136">
        <v>0</v>
      </c>
      <c r="E75" s="137" t="s">
        <v>5</v>
      </c>
      <c r="F75" s="67">
        <v>0</v>
      </c>
      <c r="G75" s="138">
        <f t="shared" si="5"/>
        <v>0</v>
      </c>
      <c r="H75" s="286"/>
    </row>
    <row r="76" spans="1:8" s="102" customFormat="1" ht="12.75" hidden="1" customHeight="1" x14ac:dyDescent="0.2">
      <c r="A76" s="133"/>
      <c r="B76" s="134" t="s">
        <v>144</v>
      </c>
      <c r="C76" s="135" t="s">
        <v>4</v>
      </c>
      <c r="D76" s="136">
        <v>0</v>
      </c>
      <c r="E76" s="137" t="s">
        <v>5</v>
      </c>
      <c r="F76" s="67">
        <v>0</v>
      </c>
      <c r="G76" s="138">
        <f t="shared" si="5"/>
        <v>0</v>
      </c>
      <c r="H76" s="286"/>
    </row>
    <row r="77" spans="1:8" s="102" customFormat="1" ht="12.75" hidden="1" customHeight="1" x14ac:dyDescent="0.2">
      <c r="A77" s="133"/>
      <c r="B77" s="134" t="s">
        <v>144</v>
      </c>
      <c r="C77" s="135" t="s">
        <v>4</v>
      </c>
      <c r="D77" s="136">
        <v>0</v>
      </c>
      <c r="E77" s="137" t="s">
        <v>5</v>
      </c>
      <c r="F77" s="67">
        <v>0</v>
      </c>
      <c r="G77" s="138">
        <f t="shared" si="5"/>
        <v>0</v>
      </c>
      <c r="H77" s="286"/>
    </row>
    <row r="78" spans="1:8" s="102" customFormat="1" ht="12.75" hidden="1" customHeight="1" thickBot="1" x14ac:dyDescent="0.25">
      <c r="A78" s="139"/>
      <c r="B78" s="140" t="s">
        <v>144</v>
      </c>
      <c r="C78" s="141" t="s">
        <v>4</v>
      </c>
      <c r="D78" s="142">
        <v>0</v>
      </c>
      <c r="E78" s="143" t="s">
        <v>5</v>
      </c>
      <c r="F78" s="68">
        <v>0</v>
      </c>
      <c r="G78" s="144">
        <f t="shared" si="5"/>
        <v>0</v>
      </c>
      <c r="H78" s="287"/>
    </row>
    <row r="79" spans="1:8" ht="20.100000000000001" hidden="1" customHeight="1" thickTop="1" thickBot="1" x14ac:dyDescent="0.25">
      <c r="A79" s="282" t="s">
        <v>88</v>
      </c>
      <c r="B79" s="283"/>
      <c r="C79" s="284"/>
      <c r="D79" s="154">
        <v>1</v>
      </c>
      <c r="E79" s="155" t="s">
        <v>132</v>
      </c>
      <c r="F79" s="73">
        <f>G79/D79</f>
        <v>0</v>
      </c>
      <c r="G79" s="147">
        <f>SUM(G71:G78)</f>
        <v>0</v>
      </c>
      <c r="H79" s="153"/>
    </row>
    <row r="80" spans="1:8" ht="9.9499999999999993" hidden="1" customHeight="1" thickBot="1" x14ac:dyDescent="0.25">
      <c r="A80" s="157"/>
      <c r="B80" s="157"/>
      <c r="C80" s="157"/>
      <c r="D80" s="158"/>
      <c r="E80" s="158"/>
      <c r="F80" s="23"/>
      <c r="G80" s="159"/>
      <c r="H80" s="160"/>
    </row>
    <row r="81" spans="1:8" ht="30" hidden="1" customHeight="1" thickBot="1" x14ac:dyDescent="0.25">
      <c r="A81" s="288" t="s">
        <v>19</v>
      </c>
      <c r="B81" s="289"/>
      <c r="C81" s="116" t="s">
        <v>4</v>
      </c>
      <c r="D81" s="117" t="s">
        <v>11</v>
      </c>
      <c r="E81" s="118" t="s">
        <v>5</v>
      </c>
      <c r="F81" s="64" t="s">
        <v>6</v>
      </c>
      <c r="G81" s="119" t="s">
        <v>18</v>
      </c>
      <c r="H81" s="118" t="s">
        <v>22</v>
      </c>
    </row>
    <row r="82" spans="1:8" ht="14.25" hidden="1" thickTop="1" thickBot="1" x14ac:dyDescent="0.25">
      <c r="A82" s="121" t="s">
        <v>86</v>
      </c>
      <c r="B82" s="122"/>
      <c r="C82" s="123" t="s">
        <v>87</v>
      </c>
      <c r="D82" s="124"/>
      <c r="E82" s="125"/>
      <c r="F82" s="65"/>
      <c r="G82" s="126"/>
      <c r="H82" s="285"/>
    </row>
    <row r="83" spans="1:8" ht="12.75" hidden="1" customHeight="1" x14ac:dyDescent="0.2">
      <c r="A83" s="127"/>
      <c r="B83" s="128" t="s">
        <v>144</v>
      </c>
      <c r="C83" s="129" t="s">
        <v>4</v>
      </c>
      <c r="D83" s="130">
        <v>0</v>
      </c>
      <c r="E83" s="131" t="s">
        <v>5</v>
      </c>
      <c r="F83" s="66">
        <v>0</v>
      </c>
      <c r="G83" s="132">
        <f t="shared" ref="G83:G90" si="6">F83*D83</f>
        <v>0</v>
      </c>
      <c r="H83" s="286"/>
    </row>
    <row r="84" spans="1:8" ht="12.75" hidden="1" customHeight="1" x14ac:dyDescent="0.2">
      <c r="A84" s="133"/>
      <c r="B84" s="134" t="s">
        <v>144</v>
      </c>
      <c r="C84" s="135" t="s">
        <v>4</v>
      </c>
      <c r="D84" s="136">
        <v>0</v>
      </c>
      <c r="E84" s="137" t="s">
        <v>5</v>
      </c>
      <c r="F84" s="67">
        <v>0</v>
      </c>
      <c r="G84" s="138">
        <f t="shared" si="6"/>
        <v>0</v>
      </c>
      <c r="H84" s="286"/>
    </row>
    <row r="85" spans="1:8" ht="12.75" hidden="1" customHeight="1" x14ac:dyDescent="0.2">
      <c r="A85" s="133"/>
      <c r="B85" s="134" t="s">
        <v>144</v>
      </c>
      <c r="C85" s="135" t="s">
        <v>4</v>
      </c>
      <c r="D85" s="136">
        <v>0</v>
      </c>
      <c r="E85" s="137" t="s">
        <v>5</v>
      </c>
      <c r="F85" s="67">
        <v>0</v>
      </c>
      <c r="G85" s="138">
        <f t="shared" si="6"/>
        <v>0</v>
      </c>
      <c r="H85" s="286"/>
    </row>
    <row r="86" spans="1:8" ht="12.75" hidden="1" customHeight="1" x14ac:dyDescent="0.2">
      <c r="A86" s="133"/>
      <c r="B86" s="134" t="s">
        <v>144</v>
      </c>
      <c r="C86" s="135" t="s">
        <v>4</v>
      </c>
      <c r="D86" s="136">
        <v>0</v>
      </c>
      <c r="E86" s="137" t="s">
        <v>5</v>
      </c>
      <c r="F86" s="67">
        <v>0</v>
      </c>
      <c r="G86" s="138">
        <f t="shared" si="6"/>
        <v>0</v>
      </c>
      <c r="H86" s="286"/>
    </row>
    <row r="87" spans="1:8" ht="12.75" hidden="1" customHeight="1" x14ac:dyDescent="0.2">
      <c r="A87" s="133"/>
      <c r="B87" s="134" t="s">
        <v>144</v>
      </c>
      <c r="C87" s="135" t="s">
        <v>4</v>
      </c>
      <c r="D87" s="136">
        <v>0</v>
      </c>
      <c r="E87" s="137" t="s">
        <v>5</v>
      </c>
      <c r="F87" s="67">
        <v>0</v>
      </c>
      <c r="G87" s="138">
        <f t="shared" si="6"/>
        <v>0</v>
      </c>
      <c r="H87" s="286"/>
    </row>
    <row r="88" spans="1:8" ht="12.75" hidden="1" customHeight="1" x14ac:dyDescent="0.2">
      <c r="A88" s="133"/>
      <c r="B88" s="134" t="s">
        <v>144</v>
      </c>
      <c r="C88" s="135" t="s">
        <v>4</v>
      </c>
      <c r="D88" s="136">
        <v>0</v>
      </c>
      <c r="E88" s="137" t="s">
        <v>5</v>
      </c>
      <c r="F88" s="67">
        <v>0</v>
      </c>
      <c r="G88" s="138">
        <f t="shared" si="6"/>
        <v>0</v>
      </c>
      <c r="H88" s="286"/>
    </row>
    <row r="89" spans="1:8" ht="12.75" hidden="1" customHeight="1" x14ac:dyDescent="0.2">
      <c r="A89" s="133"/>
      <c r="B89" s="134" t="s">
        <v>144</v>
      </c>
      <c r="C89" s="135" t="s">
        <v>4</v>
      </c>
      <c r="D89" s="136">
        <v>0</v>
      </c>
      <c r="E89" s="137" t="s">
        <v>5</v>
      </c>
      <c r="F89" s="67">
        <v>0</v>
      </c>
      <c r="G89" s="138">
        <f t="shared" si="6"/>
        <v>0</v>
      </c>
      <c r="H89" s="286"/>
    </row>
    <row r="90" spans="1:8" ht="12.75" hidden="1" customHeight="1" thickBot="1" x14ac:dyDescent="0.25">
      <c r="A90" s="139"/>
      <c r="B90" s="140" t="s">
        <v>144</v>
      </c>
      <c r="C90" s="141" t="s">
        <v>4</v>
      </c>
      <c r="D90" s="142">
        <v>0</v>
      </c>
      <c r="E90" s="143" t="s">
        <v>5</v>
      </c>
      <c r="F90" s="68">
        <v>0</v>
      </c>
      <c r="G90" s="144">
        <f t="shared" si="6"/>
        <v>0</v>
      </c>
      <c r="H90" s="287"/>
    </row>
    <row r="91" spans="1:8" ht="20.100000000000001" hidden="1" customHeight="1" thickTop="1" thickBot="1" x14ac:dyDescent="0.25">
      <c r="A91" s="282" t="s">
        <v>89</v>
      </c>
      <c r="B91" s="283"/>
      <c r="C91" s="284"/>
      <c r="D91" s="145">
        <v>1</v>
      </c>
      <c r="E91" s="146" t="s">
        <v>132</v>
      </c>
      <c r="F91" s="69">
        <f>G91/D91</f>
        <v>0</v>
      </c>
      <c r="G91" s="147">
        <f>SUM(G83:G90)</f>
        <v>0</v>
      </c>
      <c r="H91" s="153"/>
    </row>
    <row r="92" spans="1:8" ht="30" hidden="1" customHeight="1" thickBot="1" x14ac:dyDescent="0.25">
      <c r="A92" s="157"/>
      <c r="B92" s="157"/>
      <c r="C92" s="157"/>
      <c r="D92" s="158"/>
      <c r="E92" s="158"/>
      <c r="F92" s="23"/>
      <c r="G92" s="159"/>
      <c r="H92" s="160"/>
    </row>
    <row r="93" spans="1:8" ht="30" hidden="1" customHeight="1" thickBot="1" x14ac:dyDescent="0.25">
      <c r="A93" s="288" t="s">
        <v>19</v>
      </c>
      <c r="B93" s="289"/>
      <c r="C93" s="116" t="s">
        <v>4</v>
      </c>
      <c r="D93" s="117" t="s">
        <v>11</v>
      </c>
      <c r="E93" s="118" t="s">
        <v>5</v>
      </c>
      <c r="F93" s="64" t="s">
        <v>6</v>
      </c>
      <c r="G93" s="119" t="s">
        <v>18</v>
      </c>
      <c r="H93" s="118" t="s">
        <v>22</v>
      </c>
    </row>
    <row r="94" spans="1:8" ht="14.25" hidden="1" thickTop="1" thickBot="1" x14ac:dyDescent="0.25">
      <c r="A94" s="121" t="s">
        <v>90</v>
      </c>
      <c r="B94" s="122"/>
      <c r="C94" s="123" t="s">
        <v>91</v>
      </c>
      <c r="D94" s="124"/>
      <c r="E94" s="125"/>
      <c r="F94" s="65"/>
      <c r="G94" s="126"/>
      <c r="H94" s="285"/>
    </row>
    <row r="95" spans="1:8" ht="12.75" hidden="1" customHeight="1" x14ac:dyDescent="0.2">
      <c r="A95" s="127"/>
      <c r="B95" s="128" t="s">
        <v>144</v>
      </c>
      <c r="C95" s="129" t="s">
        <v>4</v>
      </c>
      <c r="D95" s="130">
        <v>0</v>
      </c>
      <c r="E95" s="131" t="s">
        <v>5</v>
      </c>
      <c r="F95" s="66">
        <v>0</v>
      </c>
      <c r="G95" s="132">
        <f t="shared" ref="G95:G102" si="7">F95*D95</f>
        <v>0</v>
      </c>
      <c r="H95" s="286"/>
    </row>
    <row r="96" spans="1:8" ht="12.75" hidden="1" customHeight="1" x14ac:dyDescent="0.2">
      <c r="A96" s="133"/>
      <c r="B96" s="134" t="s">
        <v>144</v>
      </c>
      <c r="C96" s="135" t="s">
        <v>4</v>
      </c>
      <c r="D96" s="136">
        <v>0</v>
      </c>
      <c r="E96" s="137" t="s">
        <v>5</v>
      </c>
      <c r="F96" s="67">
        <v>0</v>
      </c>
      <c r="G96" s="138">
        <f t="shared" si="7"/>
        <v>0</v>
      </c>
      <c r="H96" s="286"/>
    </row>
    <row r="97" spans="1:8" ht="12.75" hidden="1" customHeight="1" x14ac:dyDescent="0.2">
      <c r="A97" s="133"/>
      <c r="B97" s="134" t="s">
        <v>144</v>
      </c>
      <c r="C97" s="135" t="s">
        <v>4</v>
      </c>
      <c r="D97" s="136">
        <v>0</v>
      </c>
      <c r="E97" s="137" t="s">
        <v>5</v>
      </c>
      <c r="F97" s="67">
        <v>0</v>
      </c>
      <c r="G97" s="138">
        <f t="shared" si="7"/>
        <v>0</v>
      </c>
      <c r="H97" s="286"/>
    </row>
    <row r="98" spans="1:8" ht="12.75" hidden="1" customHeight="1" x14ac:dyDescent="0.2">
      <c r="A98" s="133"/>
      <c r="B98" s="134" t="s">
        <v>144</v>
      </c>
      <c r="C98" s="135" t="s">
        <v>4</v>
      </c>
      <c r="D98" s="136">
        <v>0</v>
      </c>
      <c r="E98" s="137" t="s">
        <v>5</v>
      </c>
      <c r="F98" s="67">
        <v>0</v>
      </c>
      <c r="G98" s="138">
        <f t="shared" si="7"/>
        <v>0</v>
      </c>
      <c r="H98" s="286"/>
    </row>
    <row r="99" spans="1:8" ht="12.75" hidden="1" customHeight="1" x14ac:dyDescent="0.2">
      <c r="A99" s="133"/>
      <c r="B99" s="134" t="s">
        <v>144</v>
      </c>
      <c r="C99" s="135" t="s">
        <v>4</v>
      </c>
      <c r="D99" s="136">
        <v>0</v>
      </c>
      <c r="E99" s="137" t="s">
        <v>5</v>
      </c>
      <c r="F99" s="67">
        <v>0</v>
      </c>
      <c r="G99" s="138">
        <f t="shared" si="7"/>
        <v>0</v>
      </c>
      <c r="H99" s="286"/>
    </row>
    <row r="100" spans="1:8" ht="12.75" hidden="1" customHeight="1" x14ac:dyDescent="0.2">
      <c r="A100" s="133"/>
      <c r="B100" s="134" t="s">
        <v>144</v>
      </c>
      <c r="C100" s="135" t="s">
        <v>4</v>
      </c>
      <c r="D100" s="136">
        <v>0</v>
      </c>
      <c r="E100" s="137" t="s">
        <v>5</v>
      </c>
      <c r="F100" s="67">
        <v>0</v>
      </c>
      <c r="G100" s="138">
        <f t="shared" si="7"/>
        <v>0</v>
      </c>
      <c r="H100" s="286"/>
    </row>
    <row r="101" spans="1:8" ht="12.75" hidden="1" customHeight="1" x14ac:dyDescent="0.2">
      <c r="A101" s="133"/>
      <c r="B101" s="134" t="s">
        <v>144</v>
      </c>
      <c r="C101" s="135" t="s">
        <v>4</v>
      </c>
      <c r="D101" s="136">
        <v>0</v>
      </c>
      <c r="E101" s="137" t="s">
        <v>5</v>
      </c>
      <c r="F101" s="67">
        <v>0</v>
      </c>
      <c r="G101" s="138">
        <f t="shared" si="7"/>
        <v>0</v>
      </c>
      <c r="H101" s="286"/>
    </row>
    <row r="102" spans="1:8" ht="12.75" hidden="1" customHeight="1" thickBot="1" x14ac:dyDescent="0.25">
      <c r="A102" s="139"/>
      <c r="B102" s="140" t="s">
        <v>144</v>
      </c>
      <c r="C102" s="141" t="s">
        <v>4</v>
      </c>
      <c r="D102" s="142">
        <v>0</v>
      </c>
      <c r="E102" s="143" t="s">
        <v>5</v>
      </c>
      <c r="F102" s="68">
        <v>0</v>
      </c>
      <c r="G102" s="144">
        <f t="shared" si="7"/>
        <v>0</v>
      </c>
      <c r="H102" s="287"/>
    </row>
    <row r="103" spans="1:8" ht="20.100000000000001" hidden="1" customHeight="1" thickTop="1" thickBot="1" x14ac:dyDescent="0.25">
      <c r="A103" s="282" t="s">
        <v>92</v>
      </c>
      <c r="B103" s="283"/>
      <c r="C103" s="284"/>
      <c r="D103" s="145">
        <v>1</v>
      </c>
      <c r="E103" s="146" t="s">
        <v>132</v>
      </c>
      <c r="F103" s="69">
        <f>G103/D103</f>
        <v>0</v>
      </c>
      <c r="G103" s="147">
        <f>SUM(G95:G102)</f>
        <v>0</v>
      </c>
      <c r="H103" s="153"/>
    </row>
    <row r="104" spans="1:8" ht="9.9499999999999993" hidden="1" customHeight="1" thickBot="1" x14ac:dyDescent="0.25">
      <c r="A104" s="157"/>
      <c r="B104" s="157"/>
      <c r="C104" s="157"/>
      <c r="D104" s="158"/>
      <c r="E104" s="158"/>
      <c r="F104" s="23"/>
      <c r="G104" s="159"/>
      <c r="H104" s="160"/>
    </row>
    <row r="105" spans="1:8" ht="30" hidden="1" customHeight="1" thickBot="1" x14ac:dyDescent="0.25">
      <c r="A105" s="288" t="s">
        <v>19</v>
      </c>
      <c r="B105" s="289"/>
      <c r="C105" s="116" t="s">
        <v>4</v>
      </c>
      <c r="D105" s="117" t="s">
        <v>11</v>
      </c>
      <c r="E105" s="118" t="s">
        <v>5</v>
      </c>
      <c r="F105" s="64" t="s">
        <v>6</v>
      </c>
      <c r="G105" s="119" t="s">
        <v>18</v>
      </c>
      <c r="H105" s="118" t="s">
        <v>22</v>
      </c>
    </row>
    <row r="106" spans="1:8" ht="14.25" hidden="1" thickTop="1" thickBot="1" x14ac:dyDescent="0.25">
      <c r="A106" s="121" t="s">
        <v>93</v>
      </c>
      <c r="B106" s="122"/>
      <c r="C106" s="123" t="s">
        <v>94</v>
      </c>
      <c r="D106" s="124"/>
      <c r="E106" s="125"/>
      <c r="F106" s="65"/>
      <c r="G106" s="126"/>
      <c r="H106" s="285"/>
    </row>
    <row r="107" spans="1:8" ht="12.75" hidden="1" customHeight="1" x14ac:dyDescent="0.2">
      <c r="A107" s="127"/>
      <c r="B107" s="128" t="s">
        <v>144</v>
      </c>
      <c r="C107" s="129" t="s">
        <v>4</v>
      </c>
      <c r="D107" s="130">
        <v>0</v>
      </c>
      <c r="E107" s="131" t="s">
        <v>5</v>
      </c>
      <c r="F107" s="66">
        <v>0</v>
      </c>
      <c r="G107" s="132">
        <f t="shared" ref="G107:G114" si="8">F107*D107</f>
        <v>0</v>
      </c>
      <c r="H107" s="286"/>
    </row>
    <row r="108" spans="1:8" ht="12.75" hidden="1" customHeight="1" x14ac:dyDescent="0.2">
      <c r="A108" s="133"/>
      <c r="B108" s="134" t="s">
        <v>144</v>
      </c>
      <c r="C108" s="135" t="s">
        <v>4</v>
      </c>
      <c r="D108" s="136">
        <v>0</v>
      </c>
      <c r="E108" s="137" t="s">
        <v>5</v>
      </c>
      <c r="F108" s="67">
        <v>0</v>
      </c>
      <c r="G108" s="138">
        <f t="shared" si="8"/>
        <v>0</v>
      </c>
      <c r="H108" s="286"/>
    </row>
    <row r="109" spans="1:8" ht="12.75" hidden="1" customHeight="1" x14ac:dyDescent="0.2">
      <c r="A109" s="133"/>
      <c r="B109" s="134" t="s">
        <v>144</v>
      </c>
      <c r="C109" s="135" t="s">
        <v>4</v>
      </c>
      <c r="D109" s="136">
        <v>0</v>
      </c>
      <c r="E109" s="137" t="s">
        <v>5</v>
      </c>
      <c r="F109" s="67">
        <v>0</v>
      </c>
      <c r="G109" s="138">
        <f t="shared" si="8"/>
        <v>0</v>
      </c>
      <c r="H109" s="286"/>
    </row>
    <row r="110" spans="1:8" ht="12.75" hidden="1" customHeight="1" x14ac:dyDescent="0.2">
      <c r="A110" s="133"/>
      <c r="B110" s="134" t="s">
        <v>144</v>
      </c>
      <c r="C110" s="135" t="s">
        <v>4</v>
      </c>
      <c r="D110" s="136">
        <v>0</v>
      </c>
      <c r="E110" s="137" t="s">
        <v>5</v>
      </c>
      <c r="F110" s="67">
        <v>0</v>
      </c>
      <c r="G110" s="138">
        <f t="shared" si="8"/>
        <v>0</v>
      </c>
      <c r="H110" s="286"/>
    </row>
    <row r="111" spans="1:8" ht="12.75" hidden="1" customHeight="1" x14ac:dyDescent="0.2">
      <c r="A111" s="133"/>
      <c r="B111" s="134" t="s">
        <v>144</v>
      </c>
      <c r="C111" s="135" t="s">
        <v>4</v>
      </c>
      <c r="D111" s="136">
        <v>0</v>
      </c>
      <c r="E111" s="137" t="s">
        <v>5</v>
      </c>
      <c r="F111" s="67">
        <v>0</v>
      </c>
      <c r="G111" s="138">
        <f t="shared" si="8"/>
        <v>0</v>
      </c>
      <c r="H111" s="286"/>
    </row>
    <row r="112" spans="1:8" ht="12.75" hidden="1" customHeight="1" x14ac:dyDescent="0.2">
      <c r="A112" s="133"/>
      <c r="B112" s="134" t="s">
        <v>144</v>
      </c>
      <c r="C112" s="135" t="s">
        <v>4</v>
      </c>
      <c r="D112" s="136">
        <v>0</v>
      </c>
      <c r="E112" s="137" t="s">
        <v>5</v>
      </c>
      <c r="F112" s="67">
        <v>0</v>
      </c>
      <c r="G112" s="138">
        <f t="shared" si="8"/>
        <v>0</v>
      </c>
      <c r="H112" s="286"/>
    </row>
    <row r="113" spans="1:8" ht="12.75" hidden="1" customHeight="1" x14ac:dyDescent="0.2">
      <c r="A113" s="133"/>
      <c r="B113" s="134" t="s">
        <v>144</v>
      </c>
      <c r="C113" s="135" t="s">
        <v>4</v>
      </c>
      <c r="D113" s="136">
        <v>0</v>
      </c>
      <c r="E113" s="137" t="s">
        <v>5</v>
      </c>
      <c r="F113" s="67">
        <v>0</v>
      </c>
      <c r="G113" s="138">
        <f t="shared" si="8"/>
        <v>0</v>
      </c>
      <c r="H113" s="286"/>
    </row>
    <row r="114" spans="1:8" ht="12.75" hidden="1" customHeight="1" thickBot="1" x14ac:dyDescent="0.25">
      <c r="A114" s="139"/>
      <c r="B114" s="140" t="s">
        <v>144</v>
      </c>
      <c r="C114" s="141" t="s">
        <v>4</v>
      </c>
      <c r="D114" s="142">
        <v>0</v>
      </c>
      <c r="E114" s="143" t="s">
        <v>5</v>
      </c>
      <c r="F114" s="68">
        <v>0</v>
      </c>
      <c r="G114" s="144">
        <f t="shared" si="8"/>
        <v>0</v>
      </c>
      <c r="H114" s="287"/>
    </row>
    <row r="115" spans="1:8" ht="20.100000000000001" hidden="1" customHeight="1" thickTop="1" thickBot="1" x14ac:dyDescent="0.25">
      <c r="A115" s="282" t="s">
        <v>101</v>
      </c>
      <c r="B115" s="283"/>
      <c r="C115" s="284"/>
      <c r="D115" s="145">
        <v>1</v>
      </c>
      <c r="E115" s="146" t="s">
        <v>132</v>
      </c>
      <c r="F115" s="69">
        <f>G115/D115</f>
        <v>0</v>
      </c>
      <c r="G115" s="147">
        <f>SUM(G107:G114)</f>
        <v>0</v>
      </c>
      <c r="H115" s="153"/>
    </row>
    <row r="116" spans="1:8" ht="30" hidden="1" customHeight="1" thickBot="1" x14ac:dyDescent="0.25">
      <c r="A116" s="157"/>
      <c r="B116" s="157"/>
      <c r="C116" s="157"/>
      <c r="D116" s="158"/>
      <c r="E116" s="158"/>
      <c r="F116" s="23"/>
      <c r="G116" s="159"/>
      <c r="H116" s="160"/>
    </row>
    <row r="117" spans="1:8" ht="30" hidden="1" customHeight="1" thickBot="1" x14ac:dyDescent="0.25">
      <c r="A117" s="288" t="s">
        <v>19</v>
      </c>
      <c r="B117" s="289"/>
      <c r="C117" s="116" t="s">
        <v>4</v>
      </c>
      <c r="D117" s="117" t="s">
        <v>11</v>
      </c>
      <c r="E117" s="118" t="s">
        <v>5</v>
      </c>
      <c r="F117" s="64" t="s">
        <v>6</v>
      </c>
      <c r="G117" s="119" t="s">
        <v>18</v>
      </c>
      <c r="H117" s="118" t="s">
        <v>22</v>
      </c>
    </row>
    <row r="118" spans="1:8" ht="14.25" hidden="1" thickTop="1" thickBot="1" x14ac:dyDescent="0.25">
      <c r="A118" s="121" t="s">
        <v>95</v>
      </c>
      <c r="B118" s="122"/>
      <c r="C118" s="123" t="s">
        <v>96</v>
      </c>
      <c r="D118" s="124"/>
      <c r="E118" s="125"/>
      <c r="F118" s="65"/>
      <c r="G118" s="126"/>
      <c r="H118" s="285"/>
    </row>
    <row r="119" spans="1:8" ht="12.75" hidden="1" customHeight="1" x14ac:dyDescent="0.2">
      <c r="A119" s="127"/>
      <c r="B119" s="128" t="s">
        <v>144</v>
      </c>
      <c r="C119" s="129" t="s">
        <v>4</v>
      </c>
      <c r="D119" s="130">
        <v>0</v>
      </c>
      <c r="E119" s="131" t="s">
        <v>5</v>
      </c>
      <c r="F119" s="66">
        <v>0</v>
      </c>
      <c r="G119" s="132">
        <f t="shared" ref="G119:G126" si="9">F119*D119</f>
        <v>0</v>
      </c>
      <c r="H119" s="286"/>
    </row>
    <row r="120" spans="1:8" ht="12.75" hidden="1" customHeight="1" x14ac:dyDescent="0.2">
      <c r="A120" s="133"/>
      <c r="B120" s="134" t="s">
        <v>144</v>
      </c>
      <c r="C120" s="135" t="s">
        <v>4</v>
      </c>
      <c r="D120" s="136">
        <v>0</v>
      </c>
      <c r="E120" s="137" t="s">
        <v>5</v>
      </c>
      <c r="F120" s="67">
        <v>0</v>
      </c>
      <c r="G120" s="138">
        <f t="shared" si="9"/>
        <v>0</v>
      </c>
      <c r="H120" s="286"/>
    </row>
    <row r="121" spans="1:8" ht="12.75" hidden="1" customHeight="1" x14ac:dyDescent="0.2">
      <c r="A121" s="133"/>
      <c r="B121" s="134" t="s">
        <v>144</v>
      </c>
      <c r="C121" s="135" t="s">
        <v>4</v>
      </c>
      <c r="D121" s="136">
        <v>0</v>
      </c>
      <c r="E121" s="137" t="s">
        <v>5</v>
      </c>
      <c r="F121" s="67">
        <v>0</v>
      </c>
      <c r="G121" s="138">
        <f t="shared" si="9"/>
        <v>0</v>
      </c>
      <c r="H121" s="286"/>
    </row>
    <row r="122" spans="1:8" ht="12.75" hidden="1" customHeight="1" x14ac:dyDescent="0.2">
      <c r="A122" s="133"/>
      <c r="B122" s="134" t="s">
        <v>144</v>
      </c>
      <c r="C122" s="135" t="s">
        <v>4</v>
      </c>
      <c r="D122" s="136">
        <v>0</v>
      </c>
      <c r="E122" s="137" t="s">
        <v>5</v>
      </c>
      <c r="F122" s="67">
        <v>0</v>
      </c>
      <c r="G122" s="138">
        <f t="shared" si="9"/>
        <v>0</v>
      </c>
      <c r="H122" s="286"/>
    </row>
    <row r="123" spans="1:8" ht="12.75" hidden="1" customHeight="1" x14ac:dyDescent="0.2">
      <c r="A123" s="133"/>
      <c r="B123" s="134" t="s">
        <v>144</v>
      </c>
      <c r="C123" s="135" t="s">
        <v>4</v>
      </c>
      <c r="D123" s="136">
        <v>0</v>
      </c>
      <c r="E123" s="137" t="s">
        <v>5</v>
      </c>
      <c r="F123" s="67">
        <v>0</v>
      </c>
      <c r="G123" s="138">
        <f t="shared" si="9"/>
        <v>0</v>
      </c>
      <c r="H123" s="286"/>
    </row>
    <row r="124" spans="1:8" ht="12.75" hidden="1" customHeight="1" x14ac:dyDescent="0.2">
      <c r="A124" s="133"/>
      <c r="B124" s="134" t="s">
        <v>144</v>
      </c>
      <c r="C124" s="135" t="s">
        <v>4</v>
      </c>
      <c r="D124" s="136">
        <v>0</v>
      </c>
      <c r="E124" s="137" t="s">
        <v>5</v>
      </c>
      <c r="F124" s="67">
        <v>0</v>
      </c>
      <c r="G124" s="138">
        <f t="shared" si="9"/>
        <v>0</v>
      </c>
      <c r="H124" s="286"/>
    </row>
    <row r="125" spans="1:8" ht="12.75" hidden="1" customHeight="1" x14ac:dyDescent="0.2">
      <c r="A125" s="133"/>
      <c r="B125" s="134" t="s">
        <v>144</v>
      </c>
      <c r="C125" s="135" t="s">
        <v>4</v>
      </c>
      <c r="D125" s="136">
        <v>0</v>
      </c>
      <c r="E125" s="137" t="s">
        <v>5</v>
      </c>
      <c r="F125" s="67">
        <v>0</v>
      </c>
      <c r="G125" s="138">
        <f t="shared" si="9"/>
        <v>0</v>
      </c>
      <c r="H125" s="286"/>
    </row>
    <row r="126" spans="1:8" ht="12.75" hidden="1" customHeight="1" thickBot="1" x14ac:dyDescent="0.25">
      <c r="A126" s="139"/>
      <c r="B126" s="140" t="s">
        <v>144</v>
      </c>
      <c r="C126" s="141" t="s">
        <v>4</v>
      </c>
      <c r="D126" s="142">
        <v>0</v>
      </c>
      <c r="E126" s="143" t="s">
        <v>5</v>
      </c>
      <c r="F126" s="68">
        <v>0</v>
      </c>
      <c r="G126" s="144">
        <f t="shared" si="9"/>
        <v>0</v>
      </c>
      <c r="H126" s="287"/>
    </row>
    <row r="127" spans="1:8" ht="20.100000000000001" hidden="1" customHeight="1" thickTop="1" thickBot="1" x14ac:dyDescent="0.25">
      <c r="A127" s="282" t="s">
        <v>102</v>
      </c>
      <c r="B127" s="283"/>
      <c r="C127" s="284"/>
      <c r="D127" s="145">
        <v>1</v>
      </c>
      <c r="E127" s="146" t="s">
        <v>132</v>
      </c>
      <c r="F127" s="69">
        <f>G127/D127</f>
        <v>0</v>
      </c>
      <c r="G127" s="147">
        <f>SUM(G119:G126)</f>
        <v>0</v>
      </c>
      <c r="H127" s="153"/>
    </row>
    <row r="128" spans="1:8" ht="9.9499999999999993" hidden="1" customHeight="1" thickBot="1" x14ac:dyDescent="0.25">
      <c r="A128" s="157"/>
      <c r="B128" s="157"/>
      <c r="C128" s="157"/>
      <c r="D128" s="158"/>
      <c r="E128" s="158"/>
      <c r="F128" s="23"/>
      <c r="G128" s="159"/>
      <c r="H128" s="160"/>
    </row>
    <row r="129" spans="1:8" ht="30" hidden="1" customHeight="1" thickBot="1" x14ac:dyDescent="0.25">
      <c r="A129" s="288" t="s">
        <v>19</v>
      </c>
      <c r="B129" s="289"/>
      <c r="C129" s="116" t="s">
        <v>4</v>
      </c>
      <c r="D129" s="117" t="s">
        <v>11</v>
      </c>
      <c r="E129" s="118" t="s">
        <v>5</v>
      </c>
      <c r="F129" s="64" t="s">
        <v>6</v>
      </c>
      <c r="G129" s="119" t="s">
        <v>18</v>
      </c>
      <c r="H129" s="118" t="s">
        <v>22</v>
      </c>
    </row>
    <row r="130" spans="1:8" ht="14.25" hidden="1" thickTop="1" thickBot="1" x14ac:dyDescent="0.25">
      <c r="A130" s="121" t="s">
        <v>97</v>
      </c>
      <c r="B130" s="122"/>
      <c r="C130" s="123" t="s">
        <v>98</v>
      </c>
      <c r="D130" s="124"/>
      <c r="E130" s="125"/>
      <c r="F130" s="65"/>
      <c r="G130" s="126"/>
      <c r="H130" s="285"/>
    </row>
    <row r="131" spans="1:8" ht="12.75" hidden="1" customHeight="1" x14ac:dyDescent="0.2">
      <c r="A131" s="127"/>
      <c r="B131" s="128" t="s">
        <v>144</v>
      </c>
      <c r="C131" s="129" t="s">
        <v>4</v>
      </c>
      <c r="D131" s="130">
        <v>0</v>
      </c>
      <c r="E131" s="131" t="s">
        <v>5</v>
      </c>
      <c r="F131" s="66">
        <v>0</v>
      </c>
      <c r="G131" s="132">
        <f t="shared" ref="G131:G138" si="10">F131*D131</f>
        <v>0</v>
      </c>
      <c r="H131" s="286"/>
    </row>
    <row r="132" spans="1:8" ht="12.75" hidden="1" customHeight="1" x14ac:dyDescent="0.2">
      <c r="A132" s="133"/>
      <c r="B132" s="134" t="s">
        <v>144</v>
      </c>
      <c r="C132" s="135" t="s">
        <v>4</v>
      </c>
      <c r="D132" s="136">
        <v>0</v>
      </c>
      <c r="E132" s="137" t="s">
        <v>5</v>
      </c>
      <c r="F132" s="67">
        <v>0</v>
      </c>
      <c r="G132" s="138">
        <f t="shared" si="10"/>
        <v>0</v>
      </c>
      <c r="H132" s="286"/>
    </row>
    <row r="133" spans="1:8" ht="12.75" hidden="1" customHeight="1" x14ac:dyDescent="0.2">
      <c r="A133" s="133"/>
      <c r="B133" s="134" t="s">
        <v>144</v>
      </c>
      <c r="C133" s="135" t="s">
        <v>4</v>
      </c>
      <c r="D133" s="136">
        <v>0</v>
      </c>
      <c r="E133" s="137" t="s">
        <v>5</v>
      </c>
      <c r="F133" s="67">
        <v>0</v>
      </c>
      <c r="G133" s="138">
        <f t="shared" si="10"/>
        <v>0</v>
      </c>
      <c r="H133" s="286"/>
    </row>
    <row r="134" spans="1:8" ht="12.75" hidden="1" customHeight="1" x14ac:dyDescent="0.2">
      <c r="A134" s="133"/>
      <c r="B134" s="134" t="s">
        <v>144</v>
      </c>
      <c r="C134" s="135" t="s">
        <v>4</v>
      </c>
      <c r="D134" s="136">
        <v>0</v>
      </c>
      <c r="E134" s="137" t="s">
        <v>5</v>
      </c>
      <c r="F134" s="67">
        <v>0</v>
      </c>
      <c r="G134" s="138">
        <f t="shared" si="10"/>
        <v>0</v>
      </c>
      <c r="H134" s="286"/>
    </row>
    <row r="135" spans="1:8" ht="12.75" hidden="1" customHeight="1" x14ac:dyDescent="0.2">
      <c r="A135" s="133"/>
      <c r="B135" s="134" t="s">
        <v>144</v>
      </c>
      <c r="C135" s="135" t="s">
        <v>4</v>
      </c>
      <c r="D135" s="136">
        <v>0</v>
      </c>
      <c r="E135" s="137" t="s">
        <v>5</v>
      </c>
      <c r="F135" s="67">
        <v>0</v>
      </c>
      <c r="G135" s="138">
        <f t="shared" si="10"/>
        <v>0</v>
      </c>
      <c r="H135" s="286"/>
    </row>
    <row r="136" spans="1:8" ht="12.75" hidden="1" customHeight="1" x14ac:dyDescent="0.2">
      <c r="A136" s="133"/>
      <c r="B136" s="134" t="s">
        <v>144</v>
      </c>
      <c r="C136" s="135" t="s">
        <v>4</v>
      </c>
      <c r="D136" s="136">
        <v>0</v>
      </c>
      <c r="E136" s="137" t="s">
        <v>5</v>
      </c>
      <c r="F136" s="67">
        <v>0</v>
      </c>
      <c r="G136" s="138">
        <f t="shared" si="10"/>
        <v>0</v>
      </c>
      <c r="H136" s="286"/>
    </row>
    <row r="137" spans="1:8" ht="12.75" hidden="1" customHeight="1" x14ac:dyDescent="0.2">
      <c r="A137" s="133"/>
      <c r="B137" s="134" t="s">
        <v>144</v>
      </c>
      <c r="C137" s="135" t="s">
        <v>4</v>
      </c>
      <c r="D137" s="136">
        <v>0</v>
      </c>
      <c r="E137" s="137" t="s">
        <v>5</v>
      </c>
      <c r="F137" s="67">
        <v>0</v>
      </c>
      <c r="G137" s="138">
        <f t="shared" si="10"/>
        <v>0</v>
      </c>
      <c r="H137" s="286"/>
    </row>
    <row r="138" spans="1:8" ht="12.75" hidden="1" customHeight="1" thickBot="1" x14ac:dyDescent="0.25">
      <c r="A138" s="139"/>
      <c r="B138" s="140" t="s">
        <v>144</v>
      </c>
      <c r="C138" s="141" t="s">
        <v>4</v>
      </c>
      <c r="D138" s="142">
        <v>0</v>
      </c>
      <c r="E138" s="143" t="s">
        <v>5</v>
      </c>
      <c r="F138" s="68">
        <v>0</v>
      </c>
      <c r="G138" s="144">
        <f t="shared" si="10"/>
        <v>0</v>
      </c>
      <c r="H138" s="287"/>
    </row>
    <row r="139" spans="1:8" ht="20.100000000000001" hidden="1" customHeight="1" thickTop="1" thickBot="1" x14ac:dyDescent="0.25">
      <c r="A139" s="282" t="s">
        <v>103</v>
      </c>
      <c r="B139" s="283"/>
      <c r="C139" s="284"/>
      <c r="D139" s="145">
        <v>1</v>
      </c>
      <c r="E139" s="146" t="s">
        <v>132</v>
      </c>
      <c r="F139" s="69">
        <f>G139/D139</f>
        <v>0</v>
      </c>
      <c r="G139" s="147">
        <f>SUM(G131:G138)</f>
        <v>0</v>
      </c>
      <c r="H139" s="153"/>
    </row>
    <row r="140" spans="1:8" ht="30" hidden="1" customHeight="1" thickBot="1" x14ac:dyDescent="0.25">
      <c r="A140" s="157"/>
      <c r="B140" s="157"/>
      <c r="C140" s="157"/>
      <c r="D140" s="158"/>
      <c r="E140" s="158"/>
      <c r="F140" s="23"/>
      <c r="G140" s="159"/>
      <c r="H140" s="160"/>
    </row>
    <row r="141" spans="1:8" ht="30" hidden="1" customHeight="1" thickBot="1" x14ac:dyDescent="0.25">
      <c r="A141" s="288" t="s">
        <v>19</v>
      </c>
      <c r="B141" s="289"/>
      <c r="C141" s="116" t="s">
        <v>4</v>
      </c>
      <c r="D141" s="117" t="s">
        <v>11</v>
      </c>
      <c r="E141" s="118" t="s">
        <v>5</v>
      </c>
      <c r="F141" s="64" t="s">
        <v>6</v>
      </c>
      <c r="G141" s="119" t="s">
        <v>18</v>
      </c>
      <c r="H141" s="118" t="s">
        <v>22</v>
      </c>
    </row>
    <row r="142" spans="1:8" ht="14.25" hidden="1" thickTop="1" thickBot="1" x14ac:dyDescent="0.25">
      <c r="A142" s="121" t="s">
        <v>99</v>
      </c>
      <c r="B142" s="122"/>
      <c r="C142" s="123" t="s">
        <v>100</v>
      </c>
      <c r="D142" s="124"/>
      <c r="E142" s="125"/>
      <c r="F142" s="65"/>
      <c r="G142" s="126"/>
      <c r="H142" s="285"/>
    </row>
    <row r="143" spans="1:8" ht="12.75" hidden="1" customHeight="1" x14ac:dyDescent="0.2">
      <c r="A143" s="127"/>
      <c r="B143" s="128" t="s">
        <v>144</v>
      </c>
      <c r="C143" s="129" t="s">
        <v>4</v>
      </c>
      <c r="D143" s="130">
        <v>0</v>
      </c>
      <c r="E143" s="131" t="s">
        <v>5</v>
      </c>
      <c r="F143" s="66">
        <v>0</v>
      </c>
      <c r="G143" s="132">
        <f t="shared" ref="G143:G150" si="11">F143*D143</f>
        <v>0</v>
      </c>
      <c r="H143" s="286"/>
    </row>
    <row r="144" spans="1:8" ht="12.75" hidden="1" customHeight="1" x14ac:dyDescent="0.2">
      <c r="A144" s="133"/>
      <c r="B144" s="134" t="s">
        <v>144</v>
      </c>
      <c r="C144" s="135" t="s">
        <v>4</v>
      </c>
      <c r="D144" s="136">
        <v>0</v>
      </c>
      <c r="E144" s="137" t="s">
        <v>5</v>
      </c>
      <c r="F144" s="67">
        <v>0</v>
      </c>
      <c r="G144" s="138">
        <f t="shared" si="11"/>
        <v>0</v>
      </c>
      <c r="H144" s="286"/>
    </row>
    <row r="145" spans="1:8" ht="12.75" hidden="1" customHeight="1" x14ac:dyDescent="0.2">
      <c r="A145" s="133"/>
      <c r="B145" s="134" t="s">
        <v>144</v>
      </c>
      <c r="C145" s="135" t="s">
        <v>4</v>
      </c>
      <c r="D145" s="136">
        <v>0</v>
      </c>
      <c r="E145" s="137" t="s">
        <v>5</v>
      </c>
      <c r="F145" s="67">
        <v>0</v>
      </c>
      <c r="G145" s="138">
        <f t="shared" si="11"/>
        <v>0</v>
      </c>
      <c r="H145" s="286"/>
    </row>
    <row r="146" spans="1:8" ht="12.75" hidden="1" customHeight="1" x14ac:dyDescent="0.2">
      <c r="A146" s="133"/>
      <c r="B146" s="134" t="s">
        <v>144</v>
      </c>
      <c r="C146" s="135" t="s">
        <v>4</v>
      </c>
      <c r="D146" s="136">
        <v>0</v>
      </c>
      <c r="E146" s="137" t="s">
        <v>5</v>
      </c>
      <c r="F146" s="67">
        <v>0</v>
      </c>
      <c r="G146" s="138">
        <f t="shared" si="11"/>
        <v>0</v>
      </c>
      <c r="H146" s="286"/>
    </row>
    <row r="147" spans="1:8" ht="12.75" hidden="1" customHeight="1" x14ac:dyDescent="0.2">
      <c r="A147" s="133"/>
      <c r="B147" s="134" t="s">
        <v>144</v>
      </c>
      <c r="C147" s="135" t="s">
        <v>4</v>
      </c>
      <c r="D147" s="136">
        <v>0</v>
      </c>
      <c r="E147" s="137" t="s">
        <v>5</v>
      </c>
      <c r="F147" s="67">
        <v>0</v>
      </c>
      <c r="G147" s="138">
        <f t="shared" si="11"/>
        <v>0</v>
      </c>
      <c r="H147" s="286"/>
    </row>
    <row r="148" spans="1:8" ht="12.75" hidden="1" customHeight="1" x14ac:dyDescent="0.2">
      <c r="A148" s="133"/>
      <c r="B148" s="134" t="s">
        <v>144</v>
      </c>
      <c r="C148" s="135" t="s">
        <v>4</v>
      </c>
      <c r="D148" s="136">
        <v>0</v>
      </c>
      <c r="E148" s="137" t="s">
        <v>5</v>
      </c>
      <c r="F148" s="67">
        <v>0</v>
      </c>
      <c r="G148" s="138">
        <f t="shared" si="11"/>
        <v>0</v>
      </c>
      <c r="H148" s="286"/>
    </row>
    <row r="149" spans="1:8" ht="12.75" hidden="1" customHeight="1" x14ac:dyDescent="0.2">
      <c r="A149" s="133"/>
      <c r="B149" s="134" t="s">
        <v>144</v>
      </c>
      <c r="C149" s="135" t="s">
        <v>4</v>
      </c>
      <c r="D149" s="136">
        <v>0</v>
      </c>
      <c r="E149" s="137" t="s">
        <v>5</v>
      </c>
      <c r="F149" s="67">
        <v>0</v>
      </c>
      <c r="G149" s="138">
        <f t="shared" si="11"/>
        <v>0</v>
      </c>
      <c r="H149" s="286"/>
    </row>
    <row r="150" spans="1:8" ht="12.75" hidden="1" customHeight="1" thickBot="1" x14ac:dyDescent="0.25">
      <c r="A150" s="139"/>
      <c r="B150" s="140" t="s">
        <v>144</v>
      </c>
      <c r="C150" s="141" t="s">
        <v>4</v>
      </c>
      <c r="D150" s="142">
        <v>0</v>
      </c>
      <c r="E150" s="143" t="s">
        <v>5</v>
      </c>
      <c r="F150" s="68">
        <v>0</v>
      </c>
      <c r="G150" s="144">
        <f t="shared" si="11"/>
        <v>0</v>
      </c>
      <c r="H150" s="287"/>
    </row>
    <row r="151" spans="1:8" ht="20.100000000000001" hidden="1" customHeight="1" thickTop="1" thickBot="1" x14ac:dyDescent="0.25">
      <c r="A151" s="282" t="s">
        <v>104</v>
      </c>
      <c r="B151" s="283"/>
      <c r="C151" s="284"/>
      <c r="D151" s="145">
        <v>1</v>
      </c>
      <c r="E151" s="146" t="s">
        <v>132</v>
      </c>
      <c r="F151" s="69">
        <f>G151/D151</f>
        <v>0</v>
      </c>
      <c r="G151" s="147">
        <f>SUM(G143:G150)</f>
        <v>0</v>
      </c>
      <c r="H151" s="153"/>
    </row>
    <row r="152" spans="1:8" ht="9.9499999999999993" hidden="1" customHeight="1" thickBot="1" x14ac:dyDescent="0.25">
      <c r="A152" s="157"/>
      <c r="B152" s="157"/>
      <c r="C152" s="157"/>
      <c r="D152" s="158"/>
      <c r="E152" s="158"/>
      <c r="F152" s="23"/>
      <c r="G152" s="159"/>
      <c r="H152" s="160"/>
    </row>
    <row r="153" spans="1:8" ht="30" hidden="1" customHeight="1" thickBot="1" x14ac:dyDescent="0.25">
      <c r="A153" s="288" t="s">
        <v>19</v>
      </c>
      <c r="B153" s="289"/>
      <c r="C153" s="116" t="s">
        <v>4</v>
      </c>
      <c r="D153" s="117" t="s">
        <v>11</v>
      </c>
      <c r="E153" s="118" t="s">
        <v>5</v>
      </c>
      <c r="F153" s="64" t="s">
        <v>6</v>
      </c>
      <c r="G153" s="119" t="s">
        <v>18</v>
      </c>
      <c r="H153" s="118" t="s">
        <v>22</v>
      </c>
    </row>
    <row r="154" spans="1:8" ht="14.25" hidden="1" thickTop="1" thickBot="1" x14ac:dyDescent="0.25">
      <c r="A154" s="121" t="s">
        <v>105</v>
      </c>
      <c r="B154" s="122"/>
      <c r="C154" s="123" t="s">
        <v>106</v>
      </c>
      <c r="D154" s="124"/>
      <c r="E154" s="125"/>
      <c r="F154" s="65"/>
      <c r="G154" s="126"/>
      <c r="H154" s="285"/>
    </row>
    <row r="155" spans="1:8" ht="12.75" hidden="1" customHeight="1" x14ac:dyDescent="0.2">
      <c r="A155" s="127"/>
      <c r="B155" s="128" t="s">
        <v>144</v>
      </c>
      <c r="C155" s="129" t="s">
        <v>4</v>
      </c>
      <c r="D155" s="130">
        <v>0</v>
      </c>
      <c r="E155" s="131" t="s">
        <v>5</v>
      </c>
      <c r="F155" s="66">
        <v>0</v>
      </c>
      <c r="G155" s="132">
        <f t="shared" ref="G155:G162" si="12">F155*D155</f>
        <v>0</v>
      </c>
      <c r="H155" s="286"/>
    </row>
    <row r="156" spans="1:8" ht="12.75" hidden="1" customHeight="1" x14ac:dyDescent="0.2">
      <c r="A156" s="133"/>
      <c r="B156" s="134" t="s">
        <v>144</v>
      </c>
      <c r="C156" s="135" t="s">
        <v>4</v>
      </c>
      <c r="D156" s="136">
        <v>0</v>
      </c>
      <c r="E156" s="137" t="s">
        <v>5</v>
      </c>
      <c r="F156" s="67">
        <v>0</v>
      </c>
      <c r="G156" s="138">
        <f t="shared" si="12"/>
        <v>0</v>
      </c>
      <c r="H156" s="286"/>
    </row>
    <row r="157" spans="1:8" ht="12.75" hidden="1" customHeight="1" x14ac:dyDescent="0.2">
      <c r="A157" s="133"/>
      <c r="B157" s="134" t="s">
        <v>144</v>
      </c>
      <c r="C157" s="135" t="s">
        <v>4</v>
      </c>
      <c r="D157" s="136">
        <v>0</v>
      </c>
      <c r="E157" s="137" t="s">
        <v>5</v>
      </c>
      <c r="F157" s="67">
        <v>0</v>
      </c>
      <c r="G157" s="138">
        <f t="shared" si="12"/>
        <v>0</v>
      </c>
      <c r="H157" s="286"/>
    </row>
    <row r="158" spans="1:8" ht="12.75" hidden="1" customHeight="1" x14ac:dyDescent="0.2">
      <c r="A158" s="133"/>
      <c r="B158" s="134" t="s">
        <v>144</v>
      </c>
      <c r="C158" s="135" t="s">
        <v>4</v>
      </c>
      <c r="D158" s="136">
        <v>0</v>
      </c>
      <c r="E158" s="137" t="s">
        <v>5</v>
      </c>
      <c r="F158" s="67">
        <v>0</v>
      </c>
      <c r="G158" s="138">
        <f t="shared" si="12"/>
        <v>0</v>
      </c>
      <c r="H158" s="286"/>
    </row>
    <row r="159" spans="1:8" ht="12.75" hidden="1" customHeight="1" x14ac:dyDescent="0.2">
      <c r="A159" s="133"/>
      <c r="B159" s="134" t="s">
        <v>144</v>
      </c>
      <c r="C159" s="135" t="s">
        <v>4</v>
      </c>
      <c r="D159" s="136">
        <v>0</v>
      </c>
      <c r="E159" s="137" t="s">
        <v>5</v>
      </c>
      <c r="F159" s="67">
        <v>0</v>
      </c>
      <c r="G159" s="138">
        <f t="shared" si="12"/>
        <v>0</v>
      </c>
      <c r="H159" s="286"/>
    </row>
    <row r="160" spans="1:8" ht="12.75" hidden="1" customHeight="1" x14ac:dyDescent="0.2">
      <c r="A160" s="133"/>
      <c r="B160" s="134" t="s">
        <v>144</v>
      </c>
      <c r="C160" s="135" t="s">
        <v>4</v>
      </c>
      <c r="D160" s="136">
        <v>0</v>
      </c>
      <c r="E160" s="137" t="s">
        <v>5</v>
      </c>
      <c r="F160" s="67">
        <v>0</v>
      </c>
      <c r="G160" s="138">
        <f t="shared" si="12"/>
        <v>0</v>
      </c>
      <c r="H160" s="286"/>
    </row>
    <row r="161" spans="1:8" ht="12.75" hidden="1" customHeight="1" x14ac:dyDescent="0.2">
      <c r="A161" s="133"/>
      <c r="B161" s="134" t="s">
        <v>144</v>
      </c>
      <c r="C161" s="135" t="s">
        <v>4</v>
      </c>
      <c r="D161" s="136">
        <v>0</v>
      </c>
      <c r="E161" s="137" t="s">
        <v>5</v>
      </c>
      <c r="F161" s="67">
        <v>0</v>
      </c>
      <c r="G161" s="138">
        <f t="shared" si="12"/>
        <v>0</v>
      </c>
      <c r="H161" s="286"/>
    </row>
    <row r="162" spans="1:8" ht="12.75" hidden="1" customHeight="1" thickBot="1" x14ac:dyDescent="0.25">
      <c r="A162" s="139"/>
      <c r="B162" s="140" t="s">
        <v>144</v>
      </c>
      <c r="C162" s="141" t="s">
        <v>4</v>
      </c>
      <c r="D162" s="142">
        <v>0</v>
      </c>
      <c r="E162" s="143" t="s">
        <v>5</v>
      </c>
      <c r="F162" s="68">
        <v>0</v>
      </c>
      <c r="G162" s="144">
        <f t="shared" si="12"/>
        <v>0</v>
      </c>
      <c r="H162" s="287"/>
    </row>
    <row r="163" spans="1:8" ht="20.100000000000001" hidden="1" customHeight="1" thickTop="1" thickBot="1" x14ac:dyDescent="0.25">
      <c r="A163" s="282" t="s">
        <v>115</v>
      </c>
      <c r="B163" s="283"/>
      <c r="C163" s="284"/>
      <c r="D163" s="145">
        <v>1</v>
      </c>
      <c r="E163" s="146" t="s">
        <v>132</v>
      </c>
      <c r="F163" s="69">
        <f>G163/D163</f>
        <v>0</v>
      </c>
      <c r="G163" s="147">
        <f>SUM(G155:G162)</f>
        <v>0</v>
      </c>
      <c r="H163" s="153"/>
    </row>
    <row r="164" spans="1:8" ht="30" hidden="1" customHeight="1" thickBot="1" x14ac:dyDescent="0.25">
      <c r="A164" s="157"/>
      <c r="B164" s="157"/>
      <c r="C164" s="157"/>
      <c r="D164" s="158"/>
      <c r="E164" s="158"/>
      <c r="F164" s="23"/>
      <c r="G164" s="159"/>
      <c r="H164" s="160"/>
    </row>
    <row r="165" spans="1:8" ht="30" hidden="1" customHeight="1" thickBot="1" x14ac:dyDescent="0.25">
      <c r="A165" s="288" t="s">
        <v>19</v>
      </c>
      <c r="B165" s="289"/>
      <c r="C165" s="116" t="s">
        <v>4</v>
      </c>
      <c r="D165" s="117" t="s">
        <v>11</v>
      </c>
      <c r="E165" s="118" t="s">
        <v>5</v>
      </c>
      <c r="F165" s="64" t="s">
        <v>6</v>
      </c>
      <c r="G165" s="119" t="s">
        <v>18</v>
      </c>
      <c r="H165" s="118" t="s">
        <v>22</v>
      </c>
    </row>
    <row r="166" spans="1:8" ht="14.25" hidden="1" thickTop="1" thickBot="1" x14ac:dyDescent="0.25">
      <c r="A166" s="121" t="s">
        <v>107</v>
      </c>
      <c r="B166" s="122"/>
      <c r="C166" s="123" t="s">
        <v>108</v>
      </c>
      <c r="D166" s="124"/>
      <c r="E166" s="125"/>
      <c r="F166" s="65"/>
      <c r="G166" s="126"/>
      <c r="H166" s="285"/>
    </row>
    <row r="167" spans="1:8" ht="12.75" hidden="1" customHeight="1" x14ac:dyDescent="0.2">
      <c r="A167" s="127"/>
      <c r="B167" s="128" t="s">
        <v>144</v>
      </c>
      <c r="C167" s="129" t="s">
        <v>4</v>
      </c>
      <c r="D167" s="130">
        <v>0</v>
      </c>
      <c r="E167" s="131" t="s">
        <v>5</v>
      </c>
      <c r="F167" s="66">
        <v>0</v>
      </c>
      <c r="G167" s="132">
        <f t="shared" ref="G167:G174" si="13">F167*D167</f>
        <v>0</v>
      </c>
      <c r="H167" s="286"/>
    </row>
    <row r="168" spans="1:8" ht="12.75" hidden="1" customHeight="1" x14ac:dyDescent="0.2">
      <c r="A168" s="133"/>
      <c r="B168" s="134" t="s">
        <v>144</v>
      </c>
      <c r="C168" s="135" t="s">
        <v>4</v>
      </c>
      <c r="D168" s="136">
        <v>0</v>
      </c>
      <c r="E168" s="137" t="s">
        <v>5</v>
      </c>
      <c r="F168" s="67">
        <v>0</v>
      </c>
      <c r="G168" s="138">
        <f t="shared" si="13"/>
        <v>0</v>
      </c>
      <c r="H168" s="286"/>
    </row>
    <row r="169" spans="1:8" ht="12.75" hidden="1" customHeight="1" x14ac:dyDescent="0.2">
      <c r="A169" s="133"/>
      <c r="B169" s="134" t="s">
        <v>144</v>
      </c>
      <c r="C169" s="135" t="s">
        <v>4</v>
      </c>
      <c r="D169" s="136">
        <v>0</v>
      </c>
      <c r="E169" s="137" t="s">
        <v>5</v>
      </c>
      <c r="F169" s="67">
        <v>0</v>
      </c>
      <c r="G169" s="138">
        <f t="shared" si="13"/>
        <v>0</v>
      </c>
      <c r="H169" s="286"/>
    </row>
    <row r="170" spans="1:8" ht="12.75" hidden="1" customHeight="1" x14ac:dyDescent="0.2">
      <c r="A170" s="133"/>
      <c r="B170" s="134" t="s">
        <v>144</v>
      </c>
      <c r="C170" s="135" t="s">
        <v>4</v>
      </c>
      <c r="D170" s="136">
        <v>0</v>
      </c>
      <c r="E170" s="137" t="s">
        <v>5</v>
      </c>
      <c r="F170" s="67">
        <v>0</v>
      </c>
      <c r="G170" s="138">
        <f t="shared" si="13"/>
        <v>0</v>
      </c>
      <c r="H170" s="286"/>
    </row>
    <row r="171" spans="1:8" ht="12.75" hidden="1" customHeight="1" x14ac:dyDescent="0.2">
      <c r="A171" s="133"/>
      <c r="B171" s="134" t="s">
        <v>144</v>
      </c>
      <c r="C171" s="135" t="s">
        <v>4</v>
      </c>
      <c r="D171" s="136">
        <v>0</v>
      </c>
      <c r="E171" s="137" t="s">
        <v>5</v>
      </c>
      <c r="F171" s="67">
        <v>0</v>
      </c>
      <c r="G171" s="138">
        <f t="shared" si="13"/>
        <v>0</v>
      </c>
      <c r="H171" s="286"/>
    </row>
    <row r="172" spans="1:8" ht="12.75" hidden="1" customHeight="1" x14ac:dyDescent="0.2">
      <c r="A172" s="133"/>
      <c r="B172" s="134" t="s">
        <v>144</v>
      </c>
      <c r="C172" s="135" t="s">
        <v>4</v>
      </c>
      <c r="D172" s="136">
        <v>0</v>
      </c>
      <c r="E172" s="137" t="s">
        <v>5</v>
      </c>
      <c r="F172" s="67">
        <v>0</v>
      </c>
      <c r="G172" s="138">
        <f t="shared" si="13"/>
        <v>0</v>
      </c>
      <c r="H172" s="286"/>
    </row>
    <row r="173" spans="1:8" ht="12.75" hidden="1" customHeight="1" x14ac:dyDescent="0.2">
      <c r="A173" s="133"/>
      <c r="B173" s="134" t="s">
        <v>144</v>
      </c>
      <c r="C173" s="135" t="s">
        <v>4</v>
      </c>
      <c r="D173" s="136">
        <v>0</v>
      </c>
      <c r="E173" s="137" t="s">
        <v>5</v>
      </c>
      <c r="F173" s="67">
        <v>0</v>
      </c>
      <c r="G173" s="138">
        <f t="shared" si="13"/>
        <v>0</v>
      </c>
      <c r="H173" s="286"/>
    </row>
    <row r="174" spans="1:8" ht="12.75" hidden="1" customHeight="1" thickBot="1" x14ac:dyDescent="0.25">
      <c r="A174" s="139"/>
      <c r="B174" s="140" t="s">
        <v>144</v>
      </c>
      <c r="C174" s="141" t="s">
        <v>4</v>
      </c>
      <c r="D174" s="142">
        <v>0</v>
      </c>
      <c r="E174" s="143" t="s">
        <v>5</v>
      </c>
      <c r="F174" s="68">
        <v>0</v>
      </c>
      <c r="G174" s="144">
        <f t="shared" si="13"/>
        <v>0</v>
      </c>
      <c r="H174" s="287"/>
    </row>
    <row r="175" spans="1:8" ht="20.100000000000001" hidden="1" customHeight="1" thickTop="1" thickBot="1" x14ac:dyDescent="0.25">
      <c r="A175" s="282" t="s">
        <v>116</v>
      </c>
      <c r="B175" s="283"/>
      <c r="C175" s="284"/>
      <c r="D175" s="145">
        <v>1</v>
      </c>
      <c r="E175" s="146" t="s">
        <v>132</v>
      </c>
      <c r="F175" s="69">
        <f>G175/D175</f>
        <v>0</v>
      </c>
      <c r="G175" s="147">
        <f>SUM(G167:G174)</f>
        <v>0</v>
      </c>
      <c r="H175" s="153"/>
    </row>
    <row r="176" spans="1:8" ht="9.9499999999999993" hidden="1" customHeight="1" thickBot="1" x14ac:dyDescent="0.25">
      <c r="A176" s="157"/>
      <c r="B176" s="157"/>
      <c r="C176" s="157"/>
      <c r="D176" s="158"/>
      <c r="E176" s="158"/>
      <c r="F176" s="23"/>
      <c r="G176" s="159"/>
      <c r="H176" s="160"/>
    </row>
    <row r="177" spans="1:8" ht="30" hidden="1" customHeight="1" thickBot="1" x14ac:dyDescent="0.25">
      <c r="A177" s="288" t="s">
        <v>19</v>
      </c>
      <c r="B177" s="289"/>
      <c r="C177" s="116" t="s">
        <v>4</v>
      </c>
      <c r="D177" s="117" t="s">
        <v>11</v>
      </c>
      <c r="E177" s="118" t="s">
        <v>5</v>
      </c>
      <c r="F177" s="64" t="s">
        <v>6</v>
      </c>
      <c r="G177" s="119" t="s">
        <v>18</v>
      </c>
      <c r="H177" s="118" t="s">
        <v>22</v>
      </c>
    </row>
    <row r="178" spans="1:8" ht="14.25" hidden="1" thickTop="1" thickBot="1" x14ac:dyDescent="0.25">
      <c r="A178" s="121" t="s">
        <v>109</v>
      </c>
      <c r="B178" s="122"/>
      <c r="C178" s="123" t="s">
        <v>110</v>
      </c>
      <c r="D178" s="124"/>
      <c r="E178" s="125"/>
      <c r="F178" s="65"/>
      <c r="G178" s="126"/>
      <c r="H178" s="285"/>
    </row>
    <row r="179" spans="1:8" ht="12.75" hidden="1" customHeight="1" x14ac:dyDescent="0.2">
      <c r="A179" s="127"/>
      <c r="B179" s="128" t="s">
        <v>144</v>
      </c>
      <c r="C179" s="129" t="s">
        <v>4</v>
      </c>
      <c r="D179" s="130">
        <v>0</v>
      </c>
      <c r="E179" s="131" t="s">
        <v>5</v>
      </c>
      <c r="F179" s="66">
        <v>0</v>
      </c>
      <c r="G179" s="132">
        <f t="shared" ref="G179:G186" si="14">F179*D179</f>
        <v>0</v>
      </c>
      <c r="H179" s="286"/>
    </row>
    <row r="180" spans="1:8" ht="12.75" hidden="1" customHeight="1" x14ac:dyDescent="0.2">
      <c r="A180" s="133"/>
      <c r="B180" s="134" t="s">
        <v>144</v>
      </c>
      <c r="C180" s="135" t="s">
        <v>4</v>
      </c>
      <c r="D180" s="136">
        <v>0</v>
      </c>
      <c r="E180" s="137" t="s">
        <v>5</v>
      </c>
      <c r="F180" s="67">
        <v>0</v>
      </c>
      <c r="G180" s="138">
        <f t="shared" si="14"/>
        <v>0</v>
      </c>
      <c r="H180" s="286"/>
    </row>
    <row r="181" spans="1:8" ht="12.75" hidden="1" customHeight="1" x14ac:dyDescent="0.2">
      <c r="A181" s="133"/>
      <c r="B181" s="134" t="s">
        <v>144</v>
      </c>
      <c r="C181" s="135" t="s">
        <v>4</v>
      </c>
      <c r="D181" s="136">
        <v>0</v>
      </c>
      <c r="E181" s="137" t="s">
        <v>5</v>
      </c>
      <c r="F181" s="67">
        <v>0</v>
      </c>
      <c r="G181" s="138">
        <f t="shared" si="14"/>
        <v>0</v>
      </c>
      <c r="H181" s="286"/>
    </row>
    <row r="182" spans="1:8" ht="12.75" hidden="1" customHeight="1" x14ac:dyDescent="0.2">
      <c r="A182" s="133"/>
      <c r="B182" s="134" t="s">
        <v>144</v>
      </c>
      <c r="C182" s="135" t="s">
        <v>4</v>
      </c>
      <c r="D182" s="136">
        <v>0</v>
      </c>
      <c r="E182" s="137" t="s">
        <v>5</v>
      </c>
      <c r="F182" s="67">
        <v>0</v>
      </c>
      <c r="G182" s="138">
        <f t="shared" si="14"/>
        <v>0</v>
      </c>
      <c r="H182" s="286"/>
    </row>
    <row r="183" spans="1:8" ht="12.75" hidden="1" customHeight="1" x14ac:dyDescent="0.2">
      <c r="A183" s="133"/>
      <c r="B183" s="134" t="s">
        <v>144</v>
      </c>
      <c r="C183" s="135" t="s">
        <v>4</v>
      </c>
      <c r="D183" s="136">
        <v>0</v>
      </c>
      <c r="E183" s="137" t="s">
        <v>5</v>
      </c>
      <c r="F183" s="67">
        <v>0</v>
      </c>
      <c r="G183" s="138">
        <f t="shared" si="14"/>
        <v>0</v>
      </c>
      <c r="H183" s="286"/>
    </row>
    <row r="184" spans="1:8" ht="12.75" hidden="1" customHeight="1" x14ac:dyDescent="0.2">
      <c r="A184" s="133"/>
      <c r="B184" s="134" t="s">
        <v>144</v>
      </c>
      <c r="C184" s="135" t="s">
        <v>4</v>
      </c>
      <c r="D184" s="136">
        <v>0</v>
      </c>
      <c r="E184" s="137" t="s">
        <v>5</v>
      </c>
      <c r="F184" s="67">
        <v>0</v>
      </c>
      <c r="G184" s="138">
        <f t="shared" si="14"/>
        <v>0</v>
      </c>
      <c r="H184" s="286"/>
    </row>
    <row r="185" spans="1:8" ht="12.75" hidden="1" customHeight="1" x14ac:dyDescent="0.2">
      <c r="A185" s="133"/>
      <c r="B185" s="134" t="s">
        <v>144</v>
      </c>
      <c r="C185" s="135" t="s">
        <v>4</v>
      </c>
      <c r="D185" s="136">
        <v>0</v>
      </c>
      <c r="E185" s="137" t="s">
        <v>5</v>
      </c>
      <c r="F185" s="67">
        <v>0</v>
      </c>
      <c r="G185" s="138">
        <f t="shared" si="14"/>
        <v>0</v>
      </c>
      <c r="H185" s="286"/>
    </row>
    <row r="186" spans="1:8" ht="12.75" hidden="1" customHeight="1" thickBot="1" x14ac:dyDescent="0.25">
      <c r="A186" s="139"/>
      <c r="B186" s="140" t="s">
        <v>144</v>
      </c>
      <c r="C186" s="141" t="s">
        <v>4</v>
      </c>
      <c r="D186" s="142">
        <v>0</v>
      </c>
      <c r="E186" s="143" t="s">
        <v>5</v>
      </c>
      <c r="F186" s="68">
        <v>0</v>
      </c>
      <c r="G186" s="144">
        <f t="shared" si="14"/>
        <v>0</v>
      </c>
      <c r="H186" s="287"/>
    </row>
    <row r="187" spans="1:8" ht="20.100000000000001" hidden="1" customHeight="1" thickTop="1" thickBot="1" x14ac:dyDescent="0.25">
      <c r="A187" s="282" t="s">
        <v>133</v>
      </c>
      <c r="B187" s="283"/>
      <c r="C187" s="284"/>
      <c r="D187" s="145">
        <v>1</v>
      </c>
      <c r="E187" s="146" t="s">
        <v>132</v>
      </c>
      <c r="F187" s="69">
        <f>G187/D187</f>
        <v>0</v>
      </c>
      <c r="G187" s="147">
        <f>SUM(G179:G186)</f>
        <v>0</v>
      </c>
      <c r="H187" s="153"/>
    </row>
    <row r="188" spans="1:8" ht="30" hidden="1" customHeight="1" thickBot="1" x14ac:dyDescent="0.25">
      <c r="A188" s="157"/>
      <c r="B188" s="157"/>
      <c r="C188" s="157"/>
      <c r="D188" s="158"/>
      <c r="E188" s="158"/>
      <c r="F188" s="23"/>
      <c r="G188" s="159"/>
      <c r="H188" s="160"/>
    </row>
    <row r="189" spans="1:8" ht="30" hidden="1" customHeight="1" thickBot="1" x14ac:dyDescent="0.25">
      <c r="A189" s="288" t="s">
        <v>19</v>
      </c>
      <c r="B189" s="289"/>
      <c r="C189" s="116" t="s">
        <v>4</v>
      </c>
      <c r="D189" s="117" t="s">
        <v>11</v>
      </c>
      <c r="E189" s="118" t="s">
        <v>5</v>
      </c>
      <c r="F189" s="64" t="s">
        <v>6</v>
      </c>
      <c r="G189" s="119" t="s">
        <v>18</v>
      </c>
      <c r="H189" s="118" t="s">
        <v>22</v>
      </c>
    </row>
    <row r="190" spans="1:8" ht="14.25" hidden="1" thickTop="1" thickBot="1" x14ac:dyDescent="0.25">
      <c r="A190" s="121" t="s">
        <v>111</v>
      </c>
      <c r="B190" s="122"/>
      <c r="C190" s="123" t="s">
        <v>112</v>
      </c>
      <c r="D190" s="124"/>
      <c r="E190" s="125"/>
      <c r="F190" s="65"/>
      <c r="G190" s="126"/>
      <c r="H190" s="285"/>
    </row>
    <row r="191" spans="1:8" ht="12.75" hidden="1" customHeight="1" x14ac:dyDescent="0.2">
      <c r="A191" s="127"/>
      <c r="B191" s="128" t="s">
        <v>144</v>
      </c>
      <c r="C191" s="129" t="s">
        <v>4</v>
      </c>
      <c r="D191" s="130">
        <v>0</v>
      </c>
      <c r="E191" s="131" t="s">
        <v>5</v>
      </c>
      <c r="F191" s="66">
        <v>0</v>
      </c>
      <c r="G191" s="132">
        <f t="shared" ref="G191:G198" si="15">F191*D191</f>
        <v>0</v>
      </c>
      <c r="H191" s="286"/>
    </row>
    <row r="192" spans="1:8" ht="12.75" hidden="1" customHeight="1" x14ac:dyDescent="0.2">
      <c r="A192" s="133"/>
      <c r="B192" s="134" t="s">
        <v>144</v>
      </c>
      <c r="C192" s="135" t="s">
        <v>4</v>
      </c>
      <c r="D192" s="136">
        <v>0</v>
      </c>
      <c r="E192" s="137" t="s">
        <v>5</v>
      </c>
      <c r="F192" s="67">
        <v>0</v>
      </c>
      <c r="G192" s="138">
        <f t="shared" si="15"/>
        <v>0</v>
      </c>
      <c r="H192" s="286"/>
    </row>
    <row r="193" spans="1:8" ht="12.75" hidden="1" customHeight="1" x14ac:dyDescent="0.2">
      <c r="A193" s="133"/>
      <c r="B193" s="134" t="s">
        <v>144</v>
      </c>
      <c r="C193" s="135" t="s">
        <v>4</v>
      </c>
      <c r="D193" s="136">
        <v>0</v>
      </c>
      <c r="E193" s="137" t="s">
        <v>5</v>
      </c>
      <c r="F193" s="67">
        <v>0</v>
      </c>
      <c r="G193" s="138">
        <f t="shared" si="15"/>
        <v>0</v>
      </c>
      <c r="H193" s="286"/>
    </row>
    <row r="194" spans="1:8" ht="12.75" hidden="1" customHeight="1" x14ac:dyDescent="0.2">
      <c r="A194" s="133"/>
      <c r="B194" s="134" t="s">
        <v>144</v>
      </c>
      <c r="C194" s="135" t="s">
        <v>4</v>
      </c>
      <c r="D194" s="136">
        <v>0</v>
      </c>
      <c r="E194" s="137" t="s">
        <v>5</v>
      </c>
      <c r="F194" s="67">
        <v>0</v>
      </c>
      <c r="G194" s="138">
        <f t="shared" si="15"/>
        <v>0</v>
      </c>
      <c r="H194" s="286"/>
    </row>
    <row r="195" spans="1:8" ht="12.75" hidden="1" customHeight="1" x14ac:dyDescent="0.2">
      <c r="A195" s="133"/>
      <c r="B195" s="134" t="s">
        <v>144</v>
      </c>
      <c r="C195" s="135" t="s">
        <v>4</v>
      </c>
      <c r="D195" s="136">
        <v>0</v>
      </c>
      <c r="E195" s="137" t="s">
        <v>5</v>
      </c>
      <c r="F195" s="67">
        <v>0</v>
      </c>
      <c r="G195" s="138">
        <f t="shared" si="15"/>
        <v>0</v>
      </c>
      <c r="H195" s="286"/>
    </row>
    <row r="196" spans="1:8" ht="12.75" hidden="1" customHeight="1" x14ac:dyDescent="0.2">
      <c r="A196" s="133"/>
      <c r="B196" s="134" t="s">
        <v>144</v>
      </c>
      <c r="C196" s="135" t="s">
        <v>4</v>
      </c>
      <c r="D196" s="136">
        <v>0</v>
      </c>
      <c r="E196" s="137" t="s">
        <v>5</v>
      </c>
      <c r="F196" s="67">
        <v>0</v>
      </c>
      <c r="G196" s="138">
        <f t="shared" si="15"/>
        <v>0</v>
      </c>
      <c r="H196" s="286"/>
    </row>
    <row r="197" spans="1:8" ht="12.75" hidden="1" customHeight="1" x14ac:dyDescent="0.2">
      <c r="A197" s="133"/>
      <c r="B197" s="134" t="s">
        <v>144</v>
      </c>
      <c r="C197" s="135" t="s">
        <v>4</v>
      </c>
      <c r="D197" s="136">
        <v>0</v>
      </c>
      <c r="E197" s="137" t="s">
        <v>5</v>
      </c>
      <c r="F197" s="67">
        <v>0</v>
      </c>
      <c r="G197" s="138">
        <f t="shared" si="15"/>
        <v>0</v>
      </c>
      <c r="H197" s="286"/>
    </row>
    <row r="198" spans="1:8" ht="12.75" hidden="1" customHeight="1" thickBot="1" x14ac:dyDescent="0.25">
      <c r="A198" s="139"/>
      <c r="B198" s="140" t="s">
        <v>144</v>
      </c>
      <c r="C198" s="141" t="s">
        <v>4</v>
      </c>
      <c r="D198" s="142">
        <v>0</v>
      </c>
      <c r="E198" s="143" t="s">
        <v>5</v>
      </c>
      <c r="F198" s="68">
        <v>0</v>
      </c>
      <c r="G198" s="144">
        <f t="shared" si="15"/>
        <v>0</v>
      </c>
      <c r="H198" s="287"/>
    </row>
    <row r="199" spans="1:8" ht="20.100000000000001" hidden="1" customHeight="1" thickTop="1" thickBot="1" x14ac:dyDescent="0.25">
      <c r="A199" s="282" t="s">
        <v>117</v>
      </c>
      <c r="B199" s="283"/>
      <c r="C199" s="284"/>
      <c r="D199" s="145">
        <v>1</v>
      </c>
      <c r="E199" s="146" t="s">
        <v>132</v>
      </c>
      <c r="F199" s="69">
        <f>G199/D199</f>
        <v>0</v>
      </c>
      <c r="G199" s="147">
        <f>SUM(G191:G198)</f>
        <v>0</v>
      </c>
      <c r="H199" s="153"/>
    </row>
    <row r="200" spans="1:8" ht="9.9499999999999993" hidden="1" customHeight="1" thickBot="1" x14ac:dyDescent="0.25">
      <c r="A200" s="157"/>
      <c r="B200" s="157"/>
      <c r="C200" s="157"/>
      <c r="D200" s="158"/>
      <c r="E200" s="158"/>
      <c r="F200" s="23"/>
      <c r="G200" s="159"/>
      <c r="H200" s="160"/>
    </row>
    <row r="201" spans="1:8" ht="30" customHeight="1" thickBot="1" x14ac:dyDescent="0.25">
      <c r="A201" s="288" t="s">
        <v>19</v>
      </c>
      <c r="B201" s="289"/>
      <c r="C201" s="116" t="s">
        <v>4</v>
      </c>
      <c r="D201" s="117" t="s">
        <v>11</v>
      </c>
      <c r="E201" s="118" t="s">
        <v>5</v>
      </c>
      <c r="F201" s="64" t="s">
        <v>6</v>
      </c>
      <c r="G201" s="119" t="s">
        <v>18</v>
      </c>
      <c r="H201" s="118" t="s">
        <v>22</v>
      </c>
    </row>
    <row r="202" spans="1:8" ht="14.25" thickTop="1" thickBot="1" x14ac:dyDescent="0.25">
      <c r="A202" s="121" t="s">
        <v>113</v>
      </c>
      <c r="B202" s="122"/>
      <c r="C202" s="123" t="s">
        <v>114</v>
      </c>
      <c r="D202" s="124"/>
      <c r="E202" s="125"/>
      <c r="F202" s="65"/>
      <c r="G202" s="126"/>
      <c r="H202" s="285"/>
    </row>
    <row r="203" spans="1:8" ht="12.75" customHeight="1" x14ac:dyDescent="0.2">
      <c r="A203" s="127"/>
      <c r="B203" s="128" t="s">
        <v>185</v>
      </c>
      <c r="C203" s="129" t="s">
        <v>258</v>
      </c>
      <c r="D203" s="130">
        <v>10000</v>
      </c>
      <c r="E203" s="131" t="s">
        <v>200</v>
      </c>
      <c r="F203" s="66">
        <v>0.05</v>
      </c>
      <c r="G203" s="132">
        <f t="shared" ref="G203:G210" si="16">F203*D203</f>
        <v>500</v>
      </c>
      <c r="H203" s="286"/>
    </row>
    <row r="204" spans="1:8" ht="12.75" customHeight="1" x14ac:dyDescent="0.2">
      <c r="A204" s="133"/>
      <c r="B204" s="128" t="s">
        <v>185</v>
      </c>
      <c r="C204" s="135" t="s">
        <v>259</v>
      </c>
      <c r="D204" s="136">
        <v>1500</v>
      </c>
      <c r="E204" s="137" t="s">
        <v>200</v>
      </c>
      <c r="F204" s="67">
        <v>0.115</v>
      </c>
      <c r="G204" s="138">
        <f t="shared" si="16"/>
        <v>172.5</v>
      </c>
      <c r="H204" s="286"/>
    </row>
    <row r="205" spans="1:8" ht="12.75" customHeight="1" x14ac:dyDescent="0.2">
      <c r="A205" s="133"/>
      <c r="B205" s="134"/>
      <c r="C205" s="135"/>
      <c r="D205" s="136">
        <v>0</v>
      </c>
      <c r="E205" s="137" t="s">
        <v>5</v>
      </c>
      <c r="F205" s="67">
        <v>0</v>
      </c>
      <c r="G205" s="138">
        <f t="shared" si="16"/>
        <v>0</v>
      </c>
      <c r="H205" s="286"/>
    </row>
    <row r="206" spans="1:8" ht="12.75" hidden="1" customHeight="1" x14ac:dyDescent="0.2">
      <c r="A206" s="133"/>
      <c r="B206" s="134"/>
      <c r="C206" s="135"/>
      <c r="D206" s="136">
        <v>0</v>
      </c>
      <c r="E206" s="137" t="s">
        <v>5</v>
      </c>
      <c r="F206" s="67">
        <v>0</v>
      </c>
      <c r="G206" s="138">
        <f t="shared" si="16"/>
        <v>0</v>
      </c>
      <c r="H206" s="286"/>
    </row>
    <row r="207" spans="1:8" ht="12.75" hidden="1" customHeight="1" x14ac:dyDescent="0.2">
      <c r="A207" s="133"/>
      <c r="B207" s="134"/>
      <c r="C207" s="135"/>
      <c r="D207" s="136">
        <v>0</v>
      </c>
      <c r="E207" s="137" t="s">
        <v>5</v>
      </c>
      <c r="F207" s="67">
        <v>0</v>
      </c>
      <c r="G207" s="138">
        <f t="shared" si="16"/>
        <v>0</v>
      </c>
      <c r="H207" s="286"/>
    </row>
    <row r="208" spans="1:8" ht="12.75" hidden="1" customHeight="1" x14ac:dyDescent="0.2">
      <c r="A208" s="133"/>
      <c r="B208" s="134"/>
      <c r="C208" s="135"/>
      <c r="D208" s="136">
        <v>0</v>
      </c>
      <c r="E208" s="137" t="s">
        <v>5</v>
      </c>
      <c r="F208" s="67">
        <v>0</v>
      </c>
      <c r="G208" s="138">
        <f t="shared" si="16"/>
        <v>0</v>
      </c>
      <c r="H208" s="286"/>
    </row>
    <row r="209" spans="1:8" ht="12.75" hidden="1" customHeight="1" x14ac:dyDescent="0.2">
      <c r="A209" s="133"/>
      <c r="B209" s="134"/>
      <c r="C209" s="135"/>
      <c r="D209" s="136">
        <v>0</v>
      </c>
      <c r="E209" s="137" t="s">
        <v>5</v>
      </c>
      <c r="F209" s="67">
        <v>0</v>
      </c>
      <c r="G209" s="138">
        <f t="shared" si="16"/>
        <v>0</v>
      </c>
      <c r="H209" s="286"/>
    </row>
    <row r="210" spans="1:8" ht="12.75" customHeight="1" thickBot="1" x14ac:dyDescent="0.25">
      <c r="A210" s="139"/>
      <c r="B210" s="140"/>
      <c r="C210" s="141"/>
      <c r="D210" s="142">
        <v>0</v>
      </c>
      <c r="E210" s="143" t="s">
        <v>5</v>
      </c>
      <c r="F210" s="68">
        <v>0</v>
      </c>
      <c r="G210" s="144">
        <f t="shared" si="16"/>
        <v>0</v>
      </c>
      <c r="H210" s="287"/>
    </row>
    <row r="211" spans="1:8" ht="20.100000000000001" customHeight="1" thickTop="1" thickBot="1" x14ac:dyDescent="0.25">
      <c r="A211" s="282" t="s">
        <v>118</v>
      </c>
      <c r="B211" s="283"/>
      <c r="C211" s="284"/>
      <c r="D211" s="145">
        <v>1</v>
      </c>
      <c r="E211" s="146" t="s">
        <v>132</v>
      </c>
      <c r="F211" s="69">
        <f>G211/D211</f>
        <v>672.5</v>
      </c>
      <c r="G211" s="147">
        <f>SUM(G203:G210)</f>
        <v>672.5</v>
      </c>
      <c r="H211" s="153"/>
    </row>
    <row r="212" spans="1:8" ht="30" customHeight="1" thickBot="1" x14ac:dyDescent="0.25">
      <c r="A212" s="157"/>
      <c r="B212" s="157"/>
      <c r="C212" s="157"/>
      <c r="D212" s="158"/>
      <c r="E212" s="158"/>
      <c r="F212" s="23"/>
      <c r="G212" s="159"/>
      <c r="H212" s="160"/>
    </row>
    <row r="213" spans="1:8" ht="30" customHeight="1" thickBot="1" x14ac:dyDescent="0.25">
      <c r="A213" s="288" t="s">
        <v>19</v>
      </c>
      <c r="B213" s="289"/>
      <c r="C213" s="116" t="s">
        <v>4</v>
      </c>
      <c r="D213" s="117" t="s">
        <v>11</v>
      </c>
      <c r="E213" s="118" t="s">
        <v>5</v>
      </c>
      <c r="F213" s="64" t="s">
        <v>6</v>
      </c>
      <c r="G213" s="119" t="s">
        <v>18</v>
      </c>
      <c r="H213" s="118" t="s">
        <v>22</v>
      </c>
    </row>
    <row r="214" spans="1:8" ht="14.25" thickTop="1" thickBot="1" x14ac:dyDescent="0.25">
      <c r="A214" s="121" t="s">
        <v>119</v>
      </c>
      <c r="B214" s="122"/>
      <c r="C214" s="123" t="s">
        <v>120</v>
      </c>
      <c r="D214" s="124"/>
      <c r="E214" s="125"/>
      <c r="F214" s="65"/>
      <c r="G214" s="126"/>
      <c r="H214" s="285"/>
    </row>
    <row r="215" spans="1:8" ht="12.75" customHeight="1" x14ac:dyDescent="0.2">
      <c r="A215" s="127"/>
      <c r="B215" s="128" t="s">
        <v>240</v>
      </c>
      <c r="C215" s="129" t="s">
        <v>260</v>
      </c>
      <c r="D215" s="130">
        <v>11500</v>
      </c>
      <c r="E215" s="131" t="s">
        <v>200</v>
      </c>
      <c r="F215" s="66">
        <v>0.25</v>
      </c>
      <c r="G215" s="132">
        <f t="shared" ref="G215:G222" si="17">F215*D215</f>
        <v>2875</v>
      </c>
      <c r="H215" s="286"/>
    </row>
    <row r="216" spans="1:8" ht="12.75" customHeight="1" x14ac:dyDescent="0.2">
      <c r="A216" s="133"/>
      <c r="B216" s="134" t="s">
        <v>240</v>
      </c>
      <c r="C216" s="135" t="s">
        <v>261</v>
      </c>
      <c r="D216" s="136">
        <v>1</v>
      </c>
      <c r="E216" s="137" t="s">
        <v>209</v>
      </c>
      <c r="F216" s="67">
        <v>2500</v>
      </c>
      <c r="G216" s="138">
        <f t="shared" si="17"/>
        <v>2500</v>
      </c>
      <c r="H216" s="286"/>
    </row>
    <row r="217" spans="1:8" ht="12.75" customHeight="1" x14ac:dyDescent="0.2">
      <c r="A217" s="133"/>
      <c r="B217" s="134" t="s">
        <v>240</v>
      </c>
      <c r="C217" s="135" t="s">
        <v>262</v>
      </c>
      <c r="D217" s="136">
        <v>150</v>
      </c>
      <c r="E217" s="137" t="s">
        <v>184</v>
      </c>
      <c r="F217" s="67">
        <v>45</v>
      </c>
      <c r="G217" s="138">
        <f t="shared" si="17"/>
        <v>6750</v>
      </c>
      <c r="H217" s="286"/>
    </row>
    <row r="218" spans="1:8" ht="12.75" customHeight="1" x14ac:dyDescent="0.2">
      <c r="A218" s="133"/>
      <c r="B218" s="134" t="s">
        <v>240</v>
      </c>
      <c r="C218" s="135" t="s">
        <v>263</v>
      </c>
      <c r="D218" s="136">
        <v>20</v>
      </c>
      <c r="E218" s="137" t="s">
        <v>184</v>
      </c>
      <c r="F218" s="67">
        <v>350</v>
      </c>
      <c r="G218" s="138">
        <f t="shared" si="17"/>
        <v>7000</v>
      </c>
      <c r="H218" s="286"/>
    </row>
    <row r="219" spans="1:8" ht="12.75" hidden="1" customHeight="1" x14ac:dyDescent="0.2">
      <c r="A219" s="133"/>
      <c r="B219" s="134" t="s">
        <v>144</v>
      </c>
      <c r="C219" s="135" t="s">
        <v>4</v>
      </c>
      <c r="D219" s="136">
        <v>0</v>
      </c>
      <c r="E219" s="137" t="s">
        <v>5</v>
      </c>
      <c r="F219" s="67">
        <v>0</v>
      </c>
      <c r="G219" s="138">
        <f t="shared" si="17"/>
        <v>0</v>
      </c>
      <c r="H219" s="286"/>
    </row>
    <row r="220" spans="1:8" ht="12.75" hidden="1" customHeight="1" x14ac:dyDescent="0.2">
      <c r="A220" s="133"/>
      <c r="B220" s="134" t="s">
        <v>144</v>
      </c>
      <c r="C220" s="135" t="s">
        <v>4</v>
      </c>
      <c r="D220" s="136">
        <v>0</v>
      </c>
      <c r="E220" s="137" t="s">
        <v>5</v>
      </c>
      <c r="F220" s="67">
        <v>0</v>
      </c>
      <c r="G220" s="138">
        <f t="shared" si="17"/>
        <v>0</v>
      </c>
      <c r="H220" s="286"/>
    </row>
    <row r="221" spans="1:8" ht="12.75" hidden="1" customHeight="1" x14ac:dyDescent="0.2">
      <c r="A221" s="133"/>
      <c r="B221" s="134" t="s">
        <v>144</v>
      </c>
      <c r="C221" s="135" t="s">
        <v>4</v>
      </c>
      <c r="D221" s="136">
        <v>0</v>
      </c>
      <c r="E221" s="137" t="s">
        <v>5</v>
      </c>
      <c r="F221" s="67">
        <v>0</v>
      </c>
      <c r="G221" s="138">
        <f t="shared" si="17"/>
        <v>0</v>
      </c>
      <c r="H221" s="286"/>
    </row>
    <row r="222" spans="1:8" ht="12.75" customHeight="1" thickBot="1" x14ac:dyDescent="0.25">
      <c r="A222" s="139"/>
      <c r="B222" s="140"/>
      <c r="C222" s="141"/>
      <c r="D222" s="142">
        <v>0</v>
      </c>
      <c r="E222" s="143" t="s">
        <v>5</v>
      </c>
      <c r="F222" s="68">
        <v>0</v>
      </c>
      <c r="G222" s="144">
        <f t="shared" si="17"/>
        <v>0</v>
      </c>
      <c r="H222" s="287"/>
    </row>
    <row r="223" spans="1:8" ht="20.100000000000001" customHeight="1" thickTop="1" thickBot="1" x14ac:dyDescent="0.25">
      <c r="A223" s="282" t="s">
        <v>130</v>
      </c>
      <c r="B223" s="283"/>
      <c r="C223" s="284"/>
      <c r="D223" s="145">
        <v>1</v>
      </c>
      <c r="E223" s="146" t="s">
        <v>132</v>
      </c>
      <c r="F223" s="69">
        <f>G223/D223</f>
        <v>19125</v>
      </c>
      <c r="G223" s="147">
        <f>SUM(G215:G222)</f>
        <v>19125</v>
      </c>
      <c r="H223" s="153"/>
    </row>
    <row r="224" spans="1:8" ht="9.9499999999999993" hidden="1" customHeight="1" thickBot="1" x14ac:dyDescent="0.25">
      <c r="A224" s="157"/>
      <c r="B224" s="157"/>
      <c r="C224" s="157"/>
      <c r="D224" s="158"/>
      <c r="E224" s="158"/>
      <c r="F224" s="23"/>
      <c r="G224" s="159"/>
      <c r="H224" s="160"/>
    </row>
    <row r="225" spans="1:8" ht="30" hidden="1" customHeight="1" thickBot="1" x14ac:dyDescent="0.25">
      <c r="A225" s="288" t="s">
        <v>19</v>
      </c>
      <c r="B225" s="289"/>
      <c r="C225" s="116" t="s">
        <v>4</v>
      </c>
      <c r="D225" s="117" t="s">
        <v>11</v>
      </c>
      <c r="E225" s="118" t="s">
        <v>5</v>
      </c>
      <c r="F225" s="64" t="s">
        <v>6</v>
      </c>
      <c r="G225" s="119" t="s">
        <v>18</v>
      </c>
      <c r="H225" s="118" t="s">
        <v>22</v>
      </c>
    </row>
    <row r="226" spans="1:8" ht="14.25" hidden="1" thickTop="1" thickBot="1" x14ac:dyDescent="0.25">
      <c r="A226" s="121" t="s">
        <v>121</v>
      </c>
      <c r="B226" s="122"/>
      <c r="C226" s="123" t="s">
        <v>122</v>
      </c>
      <c r="D226" s="124"/>
      <c r="E226" s="125"/>
      <c r="F226" s="65"/>
      <c r="G226" s="126"/>
      <c r="H226" s="285"/>
    </row>
    <row r="227" spans="1:8" ht="12.75" hidden="1" customHeight="1" x14ac:dyDescent="0.2">
      <c r="A227" s="127"/>
      <c r="B227" s="128" t="s">
        <v>144</v>
      </c>
      <c r="C227" s="129" t="s">
        <v>4</v>
      </c>
      <c r="D227" s="130">
        <v>0</v>
      </c>
      <c r="E227" s="131" t="s">
        <v>5</v>
      </c>
      <c r="F227" s="66">
        <v>0</v>
      </c>
      <c r="G227" s="132">
        <f t="shared" ref="G227:G234" si="18">F227*D227</f>
        <v>0</v>
      </c>
      <c r="H227" s="286"/>
    </row>
    <row r="228" spans="1:8" ht="12.75" hidden="1" customHeight="1" x14ac:dyDescent="0.2">
      <c r="A228" s="133"/>
      <c r="B228" s="134" t="s">
        <v>144</v>
      </c>
      <c r="C228" s="135" t="s">
        <v>4</v>
      </c>
      <c r="D228" s="136">
        <v>0</v>
      </c>
      <c r="E228" s="137" t="s">
        <v>5</v>
      </c>
      <c r="F228" s="67">
        <v>0</v>
      </c>
      <c r="G228" s="138">
        <f t="shared" si="18"/>
        <v>0</v>
      </c>
      <c r="H228" s="286"/>
    </row>
    <row r="229" spans="1:8" ht="12.75" hidden="1" customHeight="1" x14ac:dyDescent="0.2">
      <c r="A229" s="133"/>
      <c r="B229" s="134" t="s">
        <v>144</v>
      </c>
      <c r="C229" s="135" t="s">
        <v>4</v>
      </c>
      <c r="D229" s="136">
        <v>0</v>
      </c>
      <c r="E229" s="137" t="s">
        <v>5</v>
      </c>
      <c r="F229" s="67">
        <v>0</v>
      </c>
      <c r="G229" s="138">
        <f t="shared" si="18"/>
        <v>0</v>
      </c>
      <c r="H229" s="286"/>
    </row>
    <row r="230" spans="1:8" ht="12.75" hidden="1" customHeight="1" x14ac:dyDescent="0.2">
      <c r="A230" s="133"/>
      <c r="B230" s="134" t="s">
        <v>144</v>
      </c>
      <c r="C230" s="135" t="s">
        <v>4</v>
      </c>
      <c r="D230" s="136">
        <v>0</v>
      </c>
      <c r="E230" s="137" t="s">
        <v>5</v>
      </c>
      <c r="F230" s="67">
        <v>0</v>
      </c>
      <c r="G230" s="138">
        <f t="shared" si="18"/>
        <v>0</v>
      </c>
      <c r="H230" s="286"/>
    </row>
    <row r="231" spans="1:8" ht="12.75" hidden="1" customHeight="1" x14ac:dyDescent="0.2">
      <c r="A231" s="133"/>
      <c r="B231" s="134" t="s">
        <v>144</v>
      </c>
      <c r="C231" s="135" t="s">
        <v>4</v>
      </c>
      <c r="D231" s="136">
        <v>0</v>
      </c>
      <c r="E231" s="137" t="s">
        <v>5</v>
      </c>
      <c r="F231" s="67">
        <v>0</v>
      </c>
      <c r="G231" s="138">
        <f t="shared" si="18"/>
        <v>0</v>
      </c>
      <c r="H231" s="286"/>
    </row>
    <row r="232" spans="1:8" ht="12.75" hidden="1" customHeight="1" x14ac:dyDescent="0.2">
      <c r="A232" s="133"/>
      <c r="B232" s="134" t="s">
        <v>144</v>
      </c>
      <c r="C232" s="135" t="s">
        <v>4</v>
      </c>
      <c r="D232" s="136">
        <v>0</v>
      </c>
      <c r="E232" s="137" t="s">
        <v>5</v>
      </c>
      <c r="F232" s="67">
        <v>0</v>
      </c>
      <c r="G232" s="138">
        <f t="shared" si="18"/>
        <v>0</v>
      </c>
      <c r="H232" s="286"/>
    </row>
    <row r="233" spans="1:8" ht="12.75" hidden="1" customHeight="1" x14ac:dyDescent="0.2">
      <c r="A233" s="133"/>
      <c r="B233" s="134" t="s">
        <v>144</v>
      </c>
      <c r="C233" s="135" t="s">
        <v>4</v>
      </c>
      <c r="D233" s="136">
        <v>0</v>
      </c>
      <c r="E233" s="137" t="s">
        <v>5</v>
      </c>
      <c r="F233" s="67">
        <v>0</v>
      </c>
      <c r="G233" s="138">
        <f t="shared" si="18"/>
        <v>0</v>
      </c>
      <c r="H233" s="286"/>
    </row>
    <row r="234" spans="1:8" ht="12.75" hidden="1" customHeight="1" thickBot="1" x14ac:dyDescent="0.25">
      <c r="A234" s="139"/>
      <c r="B234" s="140" t="s">
        <v>144</v>
      </c>
      <c r="C234" s="141" t="s">
        <v>4</v>
      </c>
      <c r="D234" s="142">
        <v>0</v>
      </c>
      <c r="E234" s="143" t="s">
        <v>5</v>
      </c>
      <c r="F234" s="68">
        <v>0</v>
      </c>
      <c r="G234" s="144">
        <f t="shared" si="18"/>
        <v>0</v>
      </c>
      <c r="H234" s="287"/>
    </row>
    <row r="235" spans="1:8" ht="20.100000000000001" hidden="1" customHeight="1" thickTop="1" thickBot="1" x14ac:dyDescent="0.25">
      <c r="A235" s="282" t="s">
        <v>129</v>
      </c>
      <c r="B235" s="283"/>
      <c r="C235" s="284"/>
      <c r="D235" s="145">
        <v>1</v>
      </c>
      <c r="E235" s="146" t="s">
        <v>132</v>
      </c>
      <c r="F235" s="69">
        <f>G235/D235</f>
        <v>0</v>
      </c>
      <c r="G235" s="147">
        <f>SUM(G227:G234)</f>
        <v>0</v>
      </c>
      <c r="H235" s="153"/>
    </row>
    <row r="236" spans="1:8" ht="30" hidden="1" customHeight="1" thickBot="1" x14ac:dyDescent="0.25">
      <c r="A236" s="157"/>
      <c r="B236" s="157"/>
      <c r="C236" s="157"/>
      <c r="D236" s="158"/>
      <c r="E236" s="158"/>
      <c r="F236" s="23"/>
      <c r="G236" s="159"/>
      <c r="H236" s="160"/>
    </row>
    <row r="237" spans="1:8" ht="30" hidden="1" customHeight="1" thickBot="1" x14ac:dyDescent="0.25">
      <c r="A237" s="288" t="s">
        <v>19</v>
      </c>
      <c r="B237" s="289"/>
      <c r="C237" s="116" t="s">
        <v>4</v>
      </c>
      <c r="D237" s="117" t="s">
        <v>11</v>
      </c>
      <c r="E237" s="118" t="s">
        <v>5</v>
      </c>
      <c r="F237" s="64" t="s">
        <v>6</v>
      </c>
      <c r="G237" s="119" t="s">
        <v>18</v>
      </c>
      <c r="H237" s="118" t="s">
        <v>22</v>
      </c>
    </row>
    <row r="238" spans="1:8" ht="14.25" hidden="1" thickTop="1" thickBot="1" x14ac:dyDescent="0.25">
      <c r="A238" s="121" t="s">
        <v>123</v>
      </c>
      <c r="B238" s="122"/>
      <c r="C238" s="123" t="s">
        <v>124</v>
      </c>
      <c r="D238" s="124"/>
      <c r="E238" s="125"/>
      <c r="F238" s="65"/>
      <c r="G238" s="126"/>
      <c r="H238" s="285"/>
    </row>
    <row r="239" spans="1:8" ht="12.75" hidden="1" customHeight="1" x14ac:dyDescent="0.2">
      <c r="A239" s="127"/>
      <c r="B239" s="128" t="s">
        <v>144</v>
      </c>
      <c r="C239" s="129" t="s">
        <v>4</v>
      </c>
      <c r="D239" s="130">
        <v>0</v>
      </c>
      <c r="E239" s="131" t="s">
        <v>5</v>
      </c>
      <c r="F239" s="66">
        <v>0</v>
      </c>
      <c r="G239" s="132">
        <f t="shared" ref="G239:G246" si="19">F239*D239</f>
        <v>0</v>
      </c>
      <c r="H239" s="286"/>
    </row>
    <row r="240" spans="1:8" ht="12.75" hidden="1" customHeight="1" x14ac:dyDescent="0.2">
      <c r="A240" s="133"/>
      <c r="B240" s="134" t="s">
        <v>144</v>
      </c>
      <c r="C240" s="135" t="s">
        <v>4</v>
      </c>
      <c r="D240" s="136">
        <v>0</v>
      </c>
      <c r="E240" s="137" t="s">
        <v>5</v>
      </c>
      <c r="F240" s="67">
        <v>0</v>
      </c>
      <c r="G240" s="138">
        <f t="shared" si="19"/>
        <v>0</v>
      </c>
      <c r="H240" s="286"/>
    </row>
    <row r="241" spans="1:8" ht="12.75" hidden="1" customHeight="1" x14ac:dyDescent="0.2">
      <c r="A241" s="133"/>
      <c r="B241" s="134" t="s">
        <v>144</v>
      </c>
      <c r="C241" s="135" t="s">
        <v>4</v>
      </c>
      <c r="D241" s="136">
        <v>0</v>
      </c>
      <c r="E241" s="137" t="s">
        <v>5</v>
      </c>
      <c r="F241" s="67">
        <v>0</v>
      </c>
      <c r="G241" s="138">
        <f t="shared" si="19"/>
        <v>0</v>
      </c>
      <c r="H241" s="286"/>
    </row>
    <row r="242" spans="1:8" ht="12.75" hidden="1" customHeight="1" x14ac:dyDescent="0.2">
      <c r="A242" s="133"/>
      <c r="B242" s="134" t="s">
        <v>144</v>
      </c>
      <c r="C242" s="135" t="s">
        <v>4</v>
      </c>
      <c r="D242" s="136">
        <v>0</v>
      </c>
      <c r="E242" s="137" t="s">
        <v>5</v>
      </c>
      <c r="F242" s="67">
        <v>0</v>
      </c>
      <c r="G242" s="138">
        <f t="shared" si="19"/>
        <v>0</v>
      </c>
      <c r="H242" s="286"/>
    </row>
    <row r="243" spans="1:8" ht="12.75" hidden="1" customHeight="1" x14ac:dyDescent="0.2">
      <c r="A243" s="133"/>
      <c r="B243" s="134" t="s">
        <v>144</v>
      </c>
      <c r="C243" s="135" t="s">
        <v>4</v>
      </c>
      <c r="D243" s="136">
        <v>0</v>
      </c>
      <c r="E243" s="137" t="s">
        <v>5</v>
      </c>
      <c r="F243" s="67">
        <v>0</v>
      </c>
      <c r="G243" s="138">
        <f t="shared" si="19"/>
        <v>0</v>
      </c>
      <c r="H243" s="286"/>
    </row>
    <row r="244" spans="1:8" ht="12.75" hidden="1" customHeight="1" x14ac:dyDescent="0.2">
      <c r="A244" s="133"/>
      <c r="B244" s="134" t="s">
        <v>144</v>
      </c>
      <c r="C244" s="135" t="s">
        <v>4</v>
      </c>
      <c r="D244" s="136">
        <v>0</v>
      </c>
      <c r="E244" s="137" t="s">
        <v>5</v>
      </c>
      <c r="F244" s="67">
        <v>0</v>
      </c>
      <c r="G244" s="138">
        <f t="shared" si="19"/>
        <v>0</v>
      </c>
      <c r="H244" s="286"/>
    </row>
    <row r="245" spans="1:8" ht="12.75" hidden="1" customHeight="1" x14ac:dyDescent="0.2">
      <c r="A245" s="133"/>
      <c r="B245" s="134" t="s">
        <v>144</v>
      </c>
      <c r="C245" s="135" t="s">
        <v>4</v>
      </c>
      <c r="D245" s="136">
        <v>0</v>
      </c>
      <c r="E245" s="137" t="s">
        <v>5</v>
      </c>
      <c r="F245" s="67">
        <v>0</v>
      </c>
      <c r="G245" s="138">
        <f t="shared" si="19"/>
        <v>0</v>
      </c>
      <c r="H245" s="286"/>
    </row>
    <row r="246" spans="1:8" ht="12.75" hidden="1" customHeight="1" thickBot="1" x14ac:dyDescent="0.25">
      <c r="A246" s="139"/>
      <c r="B246" s="140" t="s">
        <v>144</v>
      </c>
      <c r="C246" s="141" t="s">
        <v>4</v>
      </c>
      <c r="D246" s="142">
        <v>0</v>
      </c>
      <c r="E246" s="143" t="s">
        <v>5</v>
      </c>
      <c r="F246" s="68">
        <v>0</v>
      </c>
      <c r="G246" s="144">
        <f t="shared" si="19"/>
        <v>0</v>
      </c>
      <c r="H246" s="287"/>
    </row>
    <row r="247" spans="1:8" ht="20.100000000000001" hidden="1" customHeight="1" thickTop="1" thickBot="1" x14ac:dyDescent="0.25">
      <c r="A247" s="282" t="s">
        <v>128</v>
      </c>
      <c r="B247" s="283"/>
      <c r="C247" s="284"/>
      <c r="D247" s="145">
        <v>1</v>
      </c>
      <c r="E247" s="146" t="s">
        <v>132</v>
      </c>
      <c r="F247" s="69">
        <f>G247/D247</f>
        <v>0</v>
      </c>
      <c r="G247" s="147">
        <f>SUM(G239:G246)</f>
        <v>0</v>
      </c>
      <c r="H247" s="153"/>
    </row>
    <row r="248" spans="1:8" ht="9.9499999999999993" hidden="1" customHeight="1" thickBot="1" x14ac:dyDescent="0.25">
      <c r="A248" s="157"/>
      <c r="B248" s="157"/>
      <c r="C248" s="157"/>
      <c r="D248" s="158"/>
      <c r="E248" s="158"/>
      <c r="F248" s="23"/>
      <c r="G248" s="159"/>
      <c r="H248" s="160"/>
    </row>
    <row r="249" spans="1:8" ht="30" hidden="1" customHeight="1" thickBot="1" x14ac:dyDescent="0.25">
      <c r="A249" s="288" t="s">
        <v>19</v>
      </c>
      <c r="B249" s="289"/>
      <c r="C249" s="116" t="s">
        <v>4</v>
      </c>
      <c r="D249" s="117" t="s">
        <v>11</v>
      </c>
      <c r="E249" s="118" t="s">
        <v>5</v>
      </c>
      <c r="F249" s="64" t="s">
        <v>6</v>
      </c>
      <c r="G249" s="119" t="s">
        <v>18</v>
      </c>
      <c r="H249" s="118" t="s">
        <v>22</v>
      </c>
    </row>
    <row r="250" spans="1:8" ht="14.25" hidden="1" thickTop="1" thickBot="1" x14ac:dyDescent="0.25">
      <c r="A250" s="121" t="s">
        <v>125</v>
      </c>
      <c r="B250" s="122"/>
      <c r="C250" s="123" t="s">
        <v>126</v>
      </c>
      <c r="D250" s="124"/>
      <c r="E250" s="125"/>
      <c r="F250" s="65"/>
      <c r="G250" s="126"/>
      <c r="H250" s="285"/>
    </row>
    <row r="251" spans="1:8" ht="12.75" hidden="1" customHeight="1" x14ac:dyDescent="0.2">
      <c r="A251" s="127"/>
      <c r="B251" s="128" t="s">
        <v>144</v>
      </c>
      <c r="C251" s="129" t="s">
        <v>4</v>
      </c>
      <c r="D251" s="130">
        <v>0</v>
      </c>
      <c r="E251" s="131" t="s">
        <v>5</v>
      </c>
      <c r="F251" s="66">
        <v>0</v>
      </c>
      <c r="G251" s="132">
        <f t="shared" ref="G251:G258" si="20">F251*D251</f>
        <v>0</v>
      </c>
      <c r="H251" s="286"/>
    </row>
    <row r="252" spans="1:8" ht="12.75" hidden="1" customHeight="1" x14ac:dyDescent="0.2">
      <c r="A252" s="133"/>
      <c r="B252" s="134" t="s">
        <v>144</v>
      </c>
      <c r="C252" s="135" t="s">
        <v>4</v>
      </c>
      <c r="D252" s="136">
        <v>0</v>
      </c>
      <c r="E252" s="137" t="s">
        <v>5</v>
      </c>
      <c r="F252" s="67">
        <v>0</v>
      </c>
      <c r="G252" s="138">
        <f t="shared" si="20"/>
        <v>0</v>
      </c>
      <c r="H252" s="286"/>
    </row>
    <row r="253" spans="1:8" ht="12.75" hidden="1" customHeight="1" x14ac:dyDescent="0.2">
      <c r="A253" s="133"/>
      <c r="B253" s="134" t="s">
        <v>144</v>
      </c>
      <c r="C253" s="135" t="s">
        <v>4</v>
      </c>
      <c r="D253" s="136">
        <v>0</v>
      </c>
      <c r="E253" s="137" t="s">
        <v>5</v>
      </c>
      <c r="F253" s="67">
        <v>0</v>
      </c>
      <c r="G253" s="138">
        <f t="shared" si="20"/>
        <v>0</v>
      </c>
      <c r="H253" s="286"/>
    </row>
    <row r="254" spans="1:8" ht="12.75" hidden="1" customHeight="1" x14ac:dyDescent="0.2">
      <c r="A254" s="133"/>
      <c r="B254" s="134" t="s">
        <v>144</v>
      </c>
      <c r="C254" s="135" t="s">
        <v>4</v>
      </c>
      <c r="D254" s="136">
        <v>0</v>
      </c>
      <c r="E254" s="137" t="s">
        <v>5</v>
      </c>
      <c r="F254" s="67">
        <v>0</v>
      </c>
      <c r="G254" s="138">
        <f t="shared" si="20"/>
        <v>0</v>
      </c>
      <c r="H254" s="286"/>
    </row>
    <row r="255" spans="1:8" ht="12.75" hidden="1" customHeight="1" x14ac:dyDescent="0.2">
      <c r="A255" s="133"/>
      <c r="B255" s="134" t="s">
        <v>144</v>
      </c>
      <c r="C255" s="135" t="s">
        <v>4</v>
      </c>
      <c r="D255" s="136">
        <v>0</v>
      </c>
      <c r="E255" s="137" t="s">
        <v>5</v>
      </c>
      <c r="F255" s="67">
        <v>0</v>
      </c>
      <c r="G255" s="138">
        <f t="shared" si="20"/>
        <v>0</v>
      </c>
      <c r="H255" s="286"/>
    </row>
    <row r="256" spans="1:8" ht="12.75" hidden="1" customHeight="1" x14ac:dyDescent="0.2">
      <c r="A256" s="133"/>
      <c r="B256" s="134" t="s">
        <v>144</v>
      </c>
      <c r="C256" s="135" t="s">
        <v>4</v>
      </c>
      <c r="D256" s="136">
        <v>0</v>
      </c>
      <c r="E256" s="137" t="s">
        <v>5</v>
      </c>
      <c r="F256" s="67">
        <v>0</v>
      </c>
      <c r="G256" s="138">
        <f t="shared" si="20"/>
        <v>0</v>
      </c>
      <c r="H256" s="286"/>
    </row>
    <row r="257" spans="1:8" ht="12.75" hidden="1" customHeight="1" x14ac:dyDescent="0.2">
      <c r="A257" s="133"/>
      <c r="B257" s="134" t="s">
        <v>144</v>
      </c>
      <c r="C257" s="135" t="s">
        <v>4</v>
      </c>
      <c r="D257" s="136">
        <v>0</v>
      </c>
      <c r="E257" s="137" t="s">
        <v>5</v>
      </c>
      <c r="F257" s="67">
        <v>0</v>
      </c>
      <c r="G257" s="138">
        <f t="shared" si="20"/>
        <v>0</v>
      </c>
      <c r="H257" s="286"/>
    </row>
    <row r="258" spans="1:8" ht="12.75" hidden="1" customHeight="1" thickBot="1" x14ac:dyDescent="0.25">
      <c r="A258" s="139"/>
      <c r="B258" s="140" t="s">
        <v>144</v>
      </c>
      <c r="C258" s="141" t="s">
        <v>4</v>
      </c>
      <c r="D258" s="142">
        <v>0</v>
      </c>
      <c r="E258" s="143" t="s">
        <v>5</v>
      </c>
      <c r="F258" s="68">
        <v>0</v>
      </c>
      <c r="G258" s="144">
        <f t="shared" si="20"/>
        <v>0</v>
      </c>
      <c r="H258" s="287"/>
    </row>
    <row r="259" spans="1:8" ht="20.100000000000001" hidden="1" customHeight="1" thickTop="1" thickBot="1" x14ac:dyDescent="0.25">
      <c r="A259" s="282" t="s">
        <v>127</v>
      </c>
      <c r="B259" s="283"/>
      <c r="C259" s="284"/>
      <c r="D259" s="145">
        <v>1</v>
      </c>
      <c r="E259" s="146" t="s">
        <v>132</v>
      </c>
      <c r="F259" s="69">
        <f>G259/D259</f>
        <v>0</v>
      </c>
      <c r="G259" s="147">
        <f>SUM(G251:G258)</f>
        <v>0</v>
      </c>
      <c r="H259" s="153"/>
    </row>
    <row r="260" spans="1:8" ht="30" customHeight="1" thickBot="1" x14ac:dyDescent="0.25">
      <c r="F260" s="33"/>
    </row>
    <row r="261" spans="1:8" ht="30" customHeight="1" thickTop="1" thickBot="1" x14ac:dyDescent="0.25">
      <c r="A261" s="290" t="s">
        <v>19</v>
      </c>
      <c r="B261" s="291"/>
      <c r="C261" s="161" t="s">
        <v>4</v>
      </c>
      <c r="D261" s="162" t="s">
        <v>11</v>
      </c>
      <c r="E261" s="163" t="s">
        <v>5</v>
      </c>
      <c r="F261" s="74" t="s">
        <v>6</v>
      </c>
      <c r="G261" s="164" t="s">
        <v>18</v>
      </c>
      <c r="H261" s="165" t="s">
        <v>22</v>
      </c>
    </row>
    <row r="262" spans="1:8" ht="20.100000000000001" customHeight="1" thickTop="1" thickBot="1" x14ac:dyDescent="0.25">
      <c r="A262" s="166"/>
      <c r="B262" s="167"/>
      <c r="C262" s="167"/>
      <c r="D262" s="167"/>
      <c r="E262" s="167"/>
      <c r="F262" s="168"/>
      <c r="G262" s="169"/>
      <c r="H262" s="292"/>
    </row>
    <row r="263" spans="1:8" ht="20.100000000000001" customHeight="1" thickBot="1" x14ac:dyDescent="0.3">
      <c r="A263" s="92" t="s">
        <v>131</v>
      </c>
      <c r="B263" s="93"/>
      <c r="C263" s="94" t="str">
        <f>C6</f>
        <v>Remove &amp; Reclaim existing parking and trails</v>
      </c>
      <c r="D263" s="170">
        <v>1</v>
      </c>
      <c r="E263" s="171" t="s">
        <v>137</v>
      </c>
      <c r="F263" s="96">
        <f>G263/D263</f>
        <v>19797.5</v>
      </c>
      <c r="G263" s="95">
        <f>G19+G31+G43+G55+G67+G79+G91+G103+G115+G127+G139+G151+G163+G175+G187+G199+G211+G223+G235+G247+G259</f>
        <v>19797.5</v>
      </c>
      <c r="H263" s="293"/>
    </row>
    <row r="264" spans="1:8" ht="13.5" thickTop="1" x14ac:dyDescent="0.2">
      <c r="F264" s="33"/>
    </row>
  </sheetData>
  <sheetProtection algorithmName="SHA-512" hashValue="TNyKZfy2QZtA81b/vzQ4Yip6ZXPZ0nT+GGfFQR1QUj75igaHEwAKvf4lBZLjQksgiclTI/u+O8Qnn7tJccS5pA==" saltValue="MTiF1JAU8GmDWxsNh+EtnQ==" spinCount="100000" sheet="1" formatCells="0" formatRows="0" selectLockedCells="1"/>
  <mergeCells count="65">
    <mergeCell ref="A261:B261"/>
    <mergeCell ref="H262:H263"/>
    <mergeCell ref="A67:C67"/>
    <mergeCell ref="A69:B69"/>
    <mergeCell ref="A79:C79"/>
    <mergeCell ref="H70:H78"/>
    <mergeCell ref="A127:C127"/>
    <mergeCell ref="A81:B81"/>
    <mergeCell ref="H82:H90"/>
    <mergeCell ref="A91:C91"/>
    <mergeCell ref="A93:B93"/>
    <mergeCell ref="H94:H102"/>
    <mergeCell ref="A103:C103"/>
    <mergeCell ref="A105:B105"/>
    <mergeCell ref="H106:H114"/>
    <mergeCell ref="A115:C115"/>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64"/>
  <sheetViews>
    <sheetView view="pageBreakPreview" topLeftCell="A185" zoomScale="85" zoomScaleNormal="100" zoomScaleSheetLayoutView="85" workbookViewId="0">
      <selection activeCell="A219" sqref="A219"/>
    </sheetView>
  </sheetViews>
  <sheetFormatPr defaultRowHeight="12.75" x14ac:dyDescent="0.2"/>
  <cols>
    <col min="1" max="1" width="4.7109375" customWidth="1"/>
    <col min="2" max="2" width="10.7109375" customWidth="1"/>
    <col min="3" max="3" width="44.7109375" customWidth="1"/>
    <col min="4" max="4" width="12.7109375" customWidth="1"/>
    <col min="5" max="5" width="7.7109375" customWidth="1"/>
    <col min="6" max="6" width="12.7109375" style="15" customWidth="1"/>
    <col min="7" max="7" width="15.7109375" customWidth="1"/>
    <col min="8" max="8" width="20.28515625" customWidth="1"/>
  </cols>
  <sheetData>
    <row r="1" spans="1:8" x14ac:dyDescent="0.2">
      <c r="A1" s="31" t="s">
        <v>16</v>
      </c>
      <c r="B1" s="32"/>
      <c r="C1" s="88" t="str">
        <f>'Basis of Estimate'!$D$4</f>
        <v>Oso Comida Trailhead Improvements</v>
      </c>
      <c r="D1" s="32"/>
      <c r="E1" s="32"/>
      <c r="F1" s="41"/>
      <c r="G1" s="34" t="s">
        <v>148</v>
      </c>
      <c r="H1" s="84" t="str">
        <f>'Basis of Estimate'!D9</f>
        <v>YtB</v>
      </c>
    </row>
    <row r="2" spans="1:8" x14ac:dyDescent="0.2">
      <c r="A2" s="31" t="s">
        <v>15</v>
      </c>
      <c r="B2" s="32"/>
      <c r="C2" s="88" t="str">
        <f>'Basis of Estimate'!$D$5</f>
        <v>Bear Arbor NRA</v>
      </c>
      <c r="D2" s="32"/>
      <c r="E2" s="32"/>
      <c r="F2" s="41"/>
      <c r="G2" s="34" t="s">
        <v>149</v>
      </c>
      <c r="H2" s="85">
        <f>'Basis of Estimate'!D8</f>
        <v>40528</v>
      </c>
    </row>
    <row r="3" spans="1:8" x14ac:dyDescent="0.2">
      <c r="A3" s="31" t="s">
        <v>147</v>
      </c>
      <c r="B3" s="32"/>
      <c r="C3" s="88" t="str">
        <f>'Basis of Estimate'!$D$6</f>
        <v>BEAR</v>
      </c>
      <c r="D3" s="32"/>
      <c r="E3" s="32"/>
      <c r="F3" s="41"/>
      <c r="G3" s="83" t="s">
        <v>150</v>
      </c>
      <c r="H3" s="86" t="s">
        <v>138</v>
      </c>
    </row>
    <row r="4" spans="1:8" x14ac:dyDescent="0.2">
      <c r="A4" s="31" t="s">
        <v>146</v>
      </c>
      <c r="B4" s="32"/>
      <c r="C4" s="88" t="str">
        <f>'Basis of Estimate'!D7</f>
        <v>XXXXXX</v>
      </c>
      <c r="D4" s="32"/>
      <c r="E4" s="32"/>
      <c r="F4" s="41"/>
      <c r="G4" s="83" t="s">
        <v>149</v>
      </c>
      <c r="H4" s="87" t="s">
        <v>139</v>
      </c>
    </row>
    <row r="5" spans="1:8" ht="8.1" customHeight="1" x14ac:dyDescent="0.2">
      <c r="A5" s="35"/>
      <c r="B5" s="35"/>
      <c r="C5" s="32"/>
      <c r="D5" s="32"/>
      <c r="E5" s="32"/>
      <c r="F5" s="41"/>
      <c r="G5" s="34"/>
      <c r="H5" s="36"/>
    </row>
    <row r="6" spans="1:8" x14ac:dyDescent="0.2">
      <c r="A6" s="37" t="s">
        <v>20</v>
      </c>
      <c r="B6" s="32"/>
      <c r="C6" s="38" t="str">
        <f>'Project Cost Summary'!B16</f>
        <v>Asset / Project Element 7</v>
      </c>
      <c r="D6" s="32"/>
      <c r="E6" s="32"/>
      <c r="F6" s="41"/>
      <c r="G6" s="39" t="s">
        <v>21</v>
      </c>
      <c r="H6" s="40" t="str">
        <f>G81</f>
        <v>Total Cost</v>
      </c>
    </row>
    <row r="7" spans="1:8" ht="5.0999999999999996" customHeight="1" x14ac:dyDescent="0.2">
      <c r="A7" s="37"/>
      <c r="B7" s="32"/>
      <c r="C7" s="38"/>
      <c r="D7" s="32"/>
      <c r="E7" s="32"/>
      <c r="F7" s="41"/>
      <c r="G7" s="39"/>
      <c r="H7" s="40"/>
    </row>
    <row r="8" spans="1:8" ht="5.0999999999999996" customHeight="1" thickBot="1" x14ac:dyDescent="0.25">
      <c r="A8" s="89"/>
      <c r="B8" s="90"/>
      <c r="C8" s="90"/>
      <c r="D8" s="90"/>
      <c r="E8" s="90"/>
      <c r="F8" s="91"/>
      <c r="G8" s="90"/>
      <c r="H8" s="90"/>
    </row>
    <row r="9" spans="1:8" s="6" customFormat="1" ht="30" customHeight="1" thickBot="1" x14ac:dyDescent="0.25">
      <c r="A9" s="295" t="s">
        <v>19</v>
      </c>
      <c r="B9" s="296"/>
      <c r="C9" s="42" t="s">
        <v>4</v>
      </c>
      <c r="D9" s="55" t="s">
        <v>11</v>
      </c>
      <c r="E9" s="44" t="s">
        <v>5</v>
      </c>
      <c r="F9" s="64" t="s">
        <v>6</v>
      </c>
      <c r="G9" s="43" t="s">
        <v>18</v>
      </c>
      <c r="H9" s="44" t="s">
        <v>22</v>
      </c>
    </row>
    <row r="10" spans="1:8" ht="14.25" thickTop="1" thickBot="1" x14ac:dyDescent="0.25">
      <c r="A10" s="18" t="s">
        <v>69</v>
      </c>
      <c r="B10" s="19"/>
      <c r="C10" s="20" t="s">
        <v>70</v>
      </c>
      <c r="D10" s="56"/>
      <c r="E10" s="75"/>
      <c r="F10" s="65"/>
      <c r="G10" s="12"/>
      <c r="H10" s="297"/>
    </row>
    <row r="11" spans="1:8" s="17" customFormat="1" ht="12.75" customHeight="1" x14ac:dyDescent="0.2">
      <c r="A11" s="16"/>
      <c r="B11" s="25" t="s">
        <v>144</v>
      </c>
      <c r="C11" s="26" t="s">
        <v>4</v>
      </c>
      <c r="D11" s="57">
        <v>0</v>
      </c>
      <c r="E11" s="76" t="s">
        <v>5</v>
      </c>
      <c r="F11" s="66">
        <v>0</v>
      </c>
      <c r="G11" s="11">
        <f t="shared" ref="G11:G18" si="0">F11*D11</f>
        <v>0</v>
      </c>
      <c r="H11" s="298"/>
    </row>
    <row r="12" spans="1:8" s="17" customFormat="1" ht="12.75" customHeight="1" x14ac:dyDescent="0.2">
      <c r="A12" s="7"/>
      <c r="B12" s="27" t="s">
        <v>144</v>
      </c>
      <c r="C12" s="28" t="s">
        <v>153</v>
      </c>
      <c r="D12" s="58">
        <v>0</v>
      </c>
      <c r="E12" s="77" t="s">
        <v>5</v>
      </c>
      <c r="F12" s="67">
        <v>0</v>
      </c>
      <c r="G12" s="9">
        <f t="shared" si="0"/>
        <v>0</v>
      </c>
      <c r="H12" s="298"/>
    </row>
    <row r="13" spans="1:8" s="17" customFormat="1" ht="12.75" customHeight="1" x14ac:dyDescent="0.2">
      <c r="A13" s="7"/>
      <c r="B13" s="27" t="s">
        <v>144</v>
      </c>
      <c r="C13" s="28" t="s">
        <v>4</v>
      </c>
      <c r="D13" s="58">
        <v>0</v>
      </c>
      <c r="E13" s="77" t="s">
        <v>5</v>
      </c>
      <c r="F13" s="67">
        <v>0</v>
      </c>
      <c r="G13" s="9">
        <f t="shared" si="0"/>
        <v>0</v>
      </c>
      <c r="H13" s="298"/>
    </row>
    <row r="14" spans="1:8" s="17" customFormat="1" ht="12.75" customHeight="1" x14ac:dyDescent="0.2">
      <c r="A14" s="7"/>
      <c r="B14" s="27" t="s">
        <v>144</v>
      </c>
      <c r="C14" s="28" t="s">
        <v>4</v>
      </c>
      <c r="D14" s="58">
        <v>0</v>
      </c>
      <c r="E14" s="77" t="s">
        <v>5</v>
      </c>
      <c r="F14" s="67">
        <v>0</v>
      </c>
      <c r="G14" s="9">
        <f t="shared" si="0"/>
        <v>0</v>
      </c>
      <c r="H14" s="298"/>
    </row>
    <row r="15" spans="1:8" s="17" customFormat="1" ht="12.75" customHeight="1" x14ac:dyDescent="0.2">
      <c r="A15" s="7"/>
      <c r="B15" s="27" t="s">
        <v>144</v>
      </c>
      <c r="C15" s="28" t="s">
        <v>4</v>
      </c>
      <c r="D15" s="58">
        <v>0</v>
      </c>
      <c r="E15" s="77" t="s">
        <v>5</v>
      </c>
      <c r="F15" s="67">
        <v>0</v>
      </c>
      <c r="G15" s="9">
        <f t="shared" si="0"/>
        <v>0</v>
      </c>
      <c r="H15" s="298"/>
    </row>
    <row r="16" spans="1:8" s="17" customFormat="1" ht="12.75" customHeight="1" x14ac:dyDescent="0.2">
      <c r="A16" s="7"/>
      <c r="B16" s="27" t="s">
        <v>144</v>
      </c>
      <c r="C16" s="28" t="s">
        <v>4</v>
      </c>
      <c r="D16" s="58">
        <v>0</v>
      </c>
      <c r="E16" s="77" t="s">
        <v>5</v>
      </c>
      <c r="F16" s="67">
        <v>0</v>
      </c>
      <c r="G16" s="9">
        <f t="shared" si="0"/>
        <v>0</v>
      </c>
      <c r="H16" s="298"/>
    </row>
    <row r="17" spans="1:8" s="17" customFormat="1" ht="12.75" customHeight="1" x14ac:dyDescent="0.2">
      <c r="A17" s="7"/>
      <c r="B17" s="27" t="s">
        <v>144</v>
      </c>
      <c r="C17" s="28" t="s">
        <v>4</v>
      </c>
      <c r="D17" s="58">
        <v>0</v>
      </c>
      <c r="E17" s="77" t="s">
        <v>5</v>
      </c>
      <c r="F17" s="67">
        <v>0</v>
      </c>
      <c r="G17" s="9">
        <f t="shared" si="0"/>
        <v>0</v>
      </c>
      <c r="H17" s="298"/>
    </row>
    <row r="18" spans="1:8" s="17" customFormat="1" ht="12.75" customHeight="1" thickBot="1" x14ac:dyDescent="0.25">
      <c r="A18" s="8"/>
      <c r="B18" s="29" t="s">
        <v>144</v>
      </c>
      <c r="C18" s="30" t="s">
        <v>4</v>
      </c>
      <c r="D18" s="59">
        <v>0</v>
      </c>
      <c r="E18" s="78" t="s">
        <v>5</v>
      </c>
      <c r="F18" s="68">
        <v>0</v>
      </c>
      <c r="G18" s="10">
        <f t="shared" si="0"/>
        <v>0</v>
      </c>
      <c r="H18" s="299"/>
    </row>
    <row r="19" spans="1:8" ht="20.100000000000001" customHeight="1" thickTop="1" thickBot="1" x14ac:dyDescent="0.25">
      <c r="A19" s="282" t="s">
        <v>83</v>
      </c>
      <c r="B19" s="283"/>
      <c r="C19" s="284"/>
      <c r="D19" s="60">
        <v>1</v>
      </c>
      <c r="E19" s="79" t="s">
        <v>132</v>
      </c>
      <c r="F19" s="69">
        <f>G19/D19</f>
        <v>0</v>
      </c>
      <c r="G19" s="45">
        <f>SUM(G11:G18)</f>
        <v>0</v>
      </c>
      <c r="H19" s="46"/>
    </row>
    <row r="20" spans="1:8" ht="30" customHeight="1" thickBot="1" x14ac:dyDescent="0.25">
      <c r="A20" s="2" t="s">
        <v>17</v>
      </c>
      <c r="B20" s="2"/>
      <c r="C20" s="3"/>
      <c r="D20" s="4"/>
      <c r="E20" s="4"/>
      <c r="F20" s="14"/>
      <c r="G20" s="5"/>
    </row>
    <row r="21" spans="1:8" ht="30" customHeight="1" thickBot="1" x14ac:dyDescent="0.25">
      <c r="A21" s="295" t="s">
        <v>19</v>
      </c>
      <c r="B21" s="296"/>
      <c r="C21" s="42" t="s">
        <v>4</v>
      </c>
      <c r="D21" s="55" t="s">
        <v>11</v>
      </c>
      <c r="E21" s="44" t="s">
        <v>5</v>
      </c>
      <c r="F21" s="64" t="s">
        <v>6</v>
      </c>
      <c r="G21" s="43" t="s">
        <v>18</v>
      </c>
      <c r="H21" s="44" t="s">
        <v>22</v>
      </c>
    </row>
    <row r="22" spans="1:8" ht="14.25" thickTop="1" thickBot="1" x14ac:dyDescent="0.25">
      <c r="A22" s="18" t="s">
        <v>71</v>
      </c>
      <c r="B22" s="19"/>
      <c r="C22" s="20" t="s">
        <v>72</v>
      </c>
      <c r="D22" s="56"/>
      <c r="E22" s="75"/>
      <c r="F22" s="65"/>
      <c r="G22" s="12"/>
      <c r="H22" s="297"/>
    </row>
    <row r="23" spans="1:8" s="17" customFormat="1" ht="12.75" customHeight="1" x14ac:dyDescent="0.2">
      <c r="A23" s="16"/>
      <c r="B23" s="25" t="s">
        <v>144</v>
      </c>
      <c r="C23" s="26" t="s">
        <v>4</v>
      </c>
      <c r="D23" s="57">
        <v>0</v>
      </c>
      <c r="E23" s="76" t="s">
        <v>5</v>
      </c>
      <c r="F23" s="70">
        <v>0</v>
      </c>
      <c r="G23" s="11">
        <f t="shared" ref="G23:G30" si="1">F23*D23</f>
        <v>0</v>
      </c>
      <c r="H23" s="298"/>
    </row>
    <row r="24" spans="1:8" s="17" customFormat="1" ht="12.75" customHeight="1" x14ac:dyDescent="0.2">
      <c r="A24" s="7"/>
      <c r="B24" s="27" t="s">
        <v>144</v>
      </c>
      <c r="C24" s="28" t="s">
        <v>4</v>
      </c>
      <c r="D24" s="58">
        <v>0</v>
      </c>
      <c r="E24" s="77" t="s">
        <v>5</v>
      </c>
      <c r="F24" s="71">
        <v>0</v>
      </c>
      <c r="G24" s="9">
        <f t="shared" si="1"/>
        <v>0</v>
      </c>
      <c r="H24" s="298"/>
    </row>
    <row r="25" spans="1:8" s="17" customFormat="1" ht="12.75" customHeight="1" x14ac:dyDescent="0.2">
      <c r="A25" s="7"/>
      <c r="B25" s="27" t="s">
        <v>144</v>
      </c>
      <c r="C25" s="28" t="s">
        <v>4</v>
      </c>
      <c r="D25" s="58">
        <v>0</v>
      </c>
      <c r="E25" s="77" t="s">
        <v>5</v>
      </c>
      <c r="F25" s="71">
        <v>0</v>
      </c>
      <c r="G25" s="9">
        <f t="shared" si="1"/>
        <v>0</v>
      </c>
      <c r="H25" s="298"/>
    </row>
    <row r="26" spans="1:8" s="17" customFormat="1" ht="12.75" customHeight="1" x14ac:dyDescent="0.2">
      <c r="A26" s="7"/>
      <c r="B26" s="27" t="s">
        <v>144</v>
      </c>
      <c r="C26" s="28" t="s">
        <v>4</v>
      </c>
      <c r="D26" s="58">
        <v>0</v>
      </c>
      <c r="E26" s="77" t="s">
        <v>5</v>
      </c>
      <c r="F26" s="71">
        <v>0</v>
      </c>
      <c r="G26" s="9">
        <f t="shared" si="1"/>
        <v>0</v>
      </c>
      <c r="H26" s="298"/>
    </row>
    <row r="27" spans="1:8" s="17" customFormat="1" ht="12.75" customHeight="1" x14ac:dyDescent="0.2">
      <c r="A27" s="7"/>
      <c r="B27" s="27" t="s">
        <v>144</v>
      </c>
      <c r="C27" s="28" t="s">
        <v>4</v>
      </c>
      <c r="D27" s="58">
        <v>0</v>
      </c>
      <c r="E27" s="77" t="s">
        <v>5</v>
      </c>
      <c r="F27" s="71">
        <v>0</v>
      </c>
      <c r="G27" s="9">
        <f t="shared" si="1"/>
        <v>0</v>
      </c>
      <c r="H27" s="298"/>
    </row>
    <row r="28" spans="1:8" s="17" customFormat="1" ht="12.75" customHeight="1" x14ac:dyDescent="0.2">
      <c r="A28" s="7"/>
      <c r="B28" s="27" t="s">
        <v>144</v>
      </c>
      <c r="C28" s="28" t="s">
        <v>4</v>
      </c>
      <c r="D28" s="58">
        <v>0</v>
      </c>
      <c r="E28" s="77" t="s">
        <v>5</v>
      </c>
      <c r="F28" s="71">
        <v>0</v>
      </c>
      <c r="G28" s="9">
        <f t="shared" si="1"/>
        <v>0</v>
      </c>
      <c r="H28" s="298"/>
    </row>
    <row r="29" spans="1:8" s="17" customFormat="1" ht="12.75" customHeight="1" x14ac:dyDescent="0.2">
      <c r="A29" s="7"/>
      <c r="B29" s="27" t="s">
        <v>144</v>
      </c>
      <c r="C29" s="28" t="s">
        <v>4</v>
      </c>
      <c r="D29" s="58">
        <v>0</v>
      </c>
      <c r="E29" s="77" t="s">
        <v>5</v>
      </c>
      <c r="F29" s="71">
        <v>0</v>
      </c>
      <c r="G29" s="9">
        <f t="shared" si="1"/>
        <v>0</v>
      </c>
      <c r="H29" s="298"/>
    </row>
    <row r="30" spans="1:8" s="17" customFormat="1" ht="12.75" customHeight="1" thickBot="1" x14ac:dyDescent="0.25">
      <c r="A30" s="8"/>
      <c r="B30" s="29" t="s">
        <v>144</v>
      </c>
      <c r="C30" s="30" t="s">
        <v>4</v>
      </c>
      <c r="D30" s="59">
        <v>0</v>
      </c>
      <c r="E30" s="78" t="s">
        <v>5</v>
      </c>
      <c r="F30" s="72">
        <v>0</v>
      </c>
      <c r="G30" s="10">
        <f t="shared" si="1"/>
        <v>0</v>
      </c>
      <c r="H30" s="299"/>
    </row>
    <row r="31" spans="1:8" ht="20.100000000000001" customHeight="1" thickTop="1" thickBot="1" x14ac:dyDescent="0.25">
      <c r="A31" s="282" t="s">
        <v>82</v>
      </c>
      <c r="B31" s="283"/>
      <c r="C31" s="284"/>
      <c r="D31" s="60">
        <v>1</v>
      </c>
      <c r="E31" s="79" t="s">
        <v>132</v>
      </c>
      <c r="F31" s="69">
        <f>G31/D31</f>
        <v>0</v>
      </c>
      <c r="G31" s="45">
        <f>SUM(G23:G30)</f>
        <v>0</v>
      </c>
      <c r="H31" s="47"/>
    </row>
    <row r="32" spans="1:8" ht="9.9499999999999993" customHeight="1" thickBot="1" x14ac:dyDescent="0.25">
      <c r="F32" s="13"/>
    </row>
    <row r="33" spans="1:8" ht="30" customHeight="1" thickBot="1" x14ac:dyDescent="0.25">
      <c r="A33" s="295" t="s">
        <v>19</v>
      </c>
      <c r="B33" s="296"/>
      <c r="C33" s="42" t="s">
        <v>4</v>
      </c>
      <c r="D33" s="55" t="s">
        <v>11</v>
      </c>
      <c r="E33" s="44" t="s">
        <v>5</v>
      </c>
      <c r="F33" s="64" t="s">
        <v>6</v>
      </c>
      <c r="G33" s="43" t="s">
        <v>18</v>
      </c>
      <c r="H33" s="44" t="s">
        <v>22</v>
      </c>
    </row>
    <row r="34" spans="1:8" ht="14.25" thickTop="1" thickBot="1" x14ac:dyDescent="0.25">
      <c r="A34" s="18" t="s">
        <v>73</v>
      </c>
      <c r="B34" s="19"/>
      <c r="C34" s="20" t="s">
        <v>74</v>
      </c>
      <c r="D34" s="56"/>
      <c r="E34" s="75"/>
      <c r="F34" s="65"/>
      <c r="G34" s="12"/>
      <c r="H34" s="297"/>
    </row>
    <row r="35" spans="1:8" s="17" customFormat="1" ht="12.75" customHeight="1" x14ac:dyDescent="0.2">
      <c r="A35" s="16"/>
      <c r="B35" s="25" t="s">
        <v>144</v>
      </c>
      <c r="C35" s="26" t="s">
        <v>4</v>
      </c>
      <c r="D35" s="57">
        <v>0</v>
      </c>
      <c r="E35" s="76" t="s">
        <v>5</v>
      </c>
      <c r="F35" s="70">
        <v>0</v>
      </c>
      <c r="G35" s="11">
        <f t="shared" ref="G35:G42" si="2">F35*D35</f>
        <v>0</v>
      </c>
      <c r="H35" s="298"/>
    </row>
    <row r="36" spans="1:8" s="17" customFormat="1" ht="12.75" customHeight="1" x14ac:dyDescent="0.2">
      <c r="A36" s="7"/>
      <c r="B36" s="27" t="s">
        <v>144</v>
      </c>
      <c r="C36" s="28" t="s">
        <v>4</v>
      </c>
      <c r="D36" s="58">
        <v>0</v>
      </c>
      <c r="E36" s="77" t="s">
        <v>5</v>
      </c>
      <c r="F36" s="71">
        <v>0</v>
      </c>
      <c r="G36" s="9">
        <f t="shared" si="2"/>
        <v>0</v>
      </c>
      <c r="H36" s="298"/>
    </row>
    <row r="37" spans="1:8" s="17" customFormat="1" ht="12.75" customHeight="1" x14ac:dyDescent="0.2">
      <c r="A37" s="7"/>
      <c r="B37" s="27" t="s">
        <v>144</v>
      </c>
      <c r="C37" s="28" t="s">
        <v>4</v>
      </c>
      <c r="D37" s="58">
        <v>0</v>
      </c>
      <c r="E37" s="77" t="s">
        <v>5</v>
      </c>
      <c r="F37" s="71">
        <v>0</v>
      </c>
      <c r="G37" s="9">
        <f t="shared" si="2"/>
        <v>0</v>
      </c>
      <c r="H37" s="298"/>
    </row>
    <row r="38" spans="1:8" s="17" customFormat="1" ht="12.75" customHeight="1" x14ac:dyDescent="0.2">
      <c r="A38" s="7"/>
      <c r="B38" s="27" t="s">
        <v>144</v>
      </c>
      <c r="C38" s="28" t="s">
        <v>4</v>
      </c>
      <c r="D38" s="58">
        <v>0</v>
      </c>
      <c r="E38" s="77" t="s">
        <v>5</v>
      </c>
      <c r="F38" s="71">
        <v>0</v>
      </c>
      <c r="G38" s="9">
        <f t="shared" si="2"/>
        <v>0</v>
      </c>
      <c r="H38" s="298"/>
    </row>
    <row r="39" spans="1:8" s="17" customFormat="1" ht="12.75" customHeight="1" x14ac:dyDescent="0.2">
      <c r="A39" s="7"/>
      <c r="B39" s="27" t="s">
        <v>144</v>
      </c>
      <c r="C39" s="28" t="s">
        <v>4</v>
      </c>
      <c r="D39" s="58">
        <v>0</v>
      </c>
      <c r="E39" s="77" t="s">
        <v>5</v>
      </c>
      <c r="F39" s="71">
        <v>0</v>
      </c>
      <c r="G39" s="9">
        <f t="shared" si="2"/>
        <v>0</v>
      </c>
      <c r="H39" s="298"/>
    </row>
    <row r="40" spans="1:8" s="17" customFormat="1" ht="12.75" customHeight="1" x14ac:dyDescent="0.2">
      <c r="A40" s="7"/>
      <c r="B40" s="27" t="s">
        <v>144</v>
      </c>
      <c r="C40" s="28" t="s">
        <v>4</v>
      </c>
      <c r="D40" s="58">
        <v>0</v>
      </c>
      <c r="E40" s="77" t="s">
        <v>5</v>
      </c>
      <c r="F40" s="71">
        <v>0</v>
      </c>
      <c r="G40" s="9">
        <f t="shared" si="2"/>
        <v>0</v>
      </c>
      <c r="H40" s="298"/>
    </row>
    <row r="41" spans="1:8" s="17" customFormat="1" ht="12.75" customHeight="1" x14ac:dyDescent="0.2">
      <c r="A41" s="7"/>
      <c r="B41" s="27" t="s">
        <v>144</v>
      </c>
      <c r="C41" s="28" t="s">
        <v>4</v>
      </c>
      <c r="D41" s="58">
        <v>0</v>
      </c>
      <c r="E41" s="77" t="s">
        <v>5</v>
      </c>
      <c r="F41" s="71">
        <v>0</v>
      </c>
      <c r="G41" s="9">
        <f t="shared" si="2"/>
        <v>0</v>
      </c>
      <c r="H41" s="298"/>
    </row>
    <row r="42" spans="1:8" s="17" customFormat="1" ht="12.75" customHeight="1" thickBot="1" x14ac:dyDescent="0.25">
      <c r="A42" s="8"/>
      <c r="B42" s="29" t="s">
        <v>144</v>
      </c>
      <c r="C42" s="30" t="s">
        <v>4</v>
      </c>
      <c r="D42" s="59">
        <v>0</v>
      </c>
      <c r="E42" s="78" t="s">
        <v>5</v>
      </c>
      <c r="F42" s="72">
        <v>0</v>
      </c>
      <c r="G42" s="10">
        <f t="shared" si="2"/>
        <v>0</v>
      </c>
      <c r="H42" s="299"/>
    </row>
    <row r="43" spans="1:8" ht="20.100000000000001" customHeight="1" thickTop="1" thickBot="1" x14ac:dyDescent="0.25">
      <c r="A43" s="282" t="s">
        <v>81</v>
      </c>
      <c r="B43" s="283"/>
      <c r="C43" s="284"/>
      <c r="D43" s="61">
        <v>1</v>
      </c>
      <c r="E43" s="80" t="s">
        <v>137</v>
      </c>
      <c r="F43" s="73">
        <f>G43/D43</f>
        <v>0</v>
      </c>
      <c r="G43" s="45">
        <f>SUM(G35:G42)</f>
        <v>0</v>
      </c>
      <c r="H43" s="47"/>
    </row>
    <row r="44" spans="1:8" ht="30" customHeight="1" thickBot="1" x14ac:dyDescent="0.25">
      <c r="F44" s="13"/>
    </row>
    <row r="45" spans="1:8" ht="30" customHeight="1" thickBot="1" x14ac:dyDescent="0.25">
      <c r="A45" s="295" t="s">
        <v>19</v>
      </c>
      <c r="B45" s="296"/>
      <c r="C45" s="42" t="s">
        <v>4</v>
      </c>
      <c r="D45" s="55" t="s">
        <v>11</v>
      </c>
      <c r="E45" s="44" t="s">
        <v>5</v>
      </c>
      <c r="F45" s="64" t="s">
        <v>6</v>
      </c>
      <c r="G45" s="43" t="s">
        <v>18</v>
      </c>
      <c r="H45" s="44" t="s">
        <v>22</v>
      </c>
    </row>
    <row r="46" spans="1:8" ht="14.25" thickTop="1" thickBot="1" x14ac:dyDescent="0.25">
      <c r="A46" s="18" t="s">
        <v>75</v>
      </c>
      <c r="B46" s="19"/>
      <c r="C46" s="20" t="s">
        <v>76</v>
      </c>
      <c r="D46" s="56"/>
      <c r="E46" s="75"/>
      <c r="F46" s="65"/>
      <c r="G46" s="12"/>
      <c r="H46" s="297"/>
    </row>
    <row r="47" spans="1:8" s="17" customFormat="1" ht="12.75" customHeight="1" x14ac:dyDescent="0.2">
      <c r="A47" s="16"/>
      <c r="B47" s="25" t="s">
        <v>144</v>
      </c>
      <c r="C47" s="26" t="s">
        <v>4</v>
      </c>
      <c r="D47" s="57">
        <v>0</v>
      </c>
      <c r="E47" s="76" t="s">
        <v>5</v>
      </c>
      <c r="F47" s="70">
        <v>0</v>
      </c>
      <c r="G47" s="11">
        <f t="shared" ref="G47:G54" si="3">F47*D47</f>
        <v>0</v>
      </c>
      <c r="H47" s="298"/>
    </row>
    <row r="48" spans="1:8" s="17" customFormat="1" ht="12.75" customHeight="1" x14ac:dyDescent="0.2">
      <c r="A48" s="7"/>
      <c r="B48" s="27" t="s">
        <v>144</v>
      </c>
      <c r="C48" s="28" t="s">
        <v>4</v>
      </c>
      <c r="D48" s="58">
        <v>0</v>
      </c>
      <c r="E48" s="77" t="s">
        <v>5</v>
      </c>
      <c r="F48" s="71">
        <v>0</v>
      </c>
      <c r="G48" s="9">
        <f t="shared" si="3"/>
        <v>0</v>
      </c>
      <c r="H48" s="298"/>
    </row>
    <row r="49" spans="1:8" s="17" customFormat="1" ht="12.75" customHeight="1" x14ac:dyDescent="0.2">
      <c r="A49" s="7"/>
      <c r="B49" s="27" t="s">
        <v>144</v>
      </c>
      <c r="C49" s="28" t="s">
        <v>4</v>
      </c>
      <c r="D49" s="58">
        <v>0</v>
      </c>
      <c r="E49" s="77" t="s">
        <v>5</v>
      </c>
      <c r="F49" s="71">
        <v>0</v>
      </c>
      <c r="G49" s="9">
        <f t="shared" si="3"/>
        <v>0</v>
      </c>
      <c r="H49" s="298"/>
    </row>
    <row r="50" spans="1:8" s="17" customFormat="1" ht="12.75" customHeight="1" x14ac:dyDescent="0.2">
      <c r="A50" s="7"/>
      <c r="B50" s="27" t="s">
        <v>144</v>
      </c>
      <c r="C50" s="28" t="s">
        <v>4</v>
      </c>
      <c r="D50" s="58">
        <v>0</v>
      </c>
      <c r="E50" s="77" t="s">
        <v>5</v>
      </c>
      <c r="F50" s="71">
        <v>0</v>
      </c>
      <c r="G50" s="9">
        <f t="shared" si="3"/>
        <v>0</v>
      </c>
      <c r="H50" s="298"/>
    </row>
    <row r="51" spans="1:8" s="17" customFormat="1" ht="12.75" customHeight="1" x14ac:dyDescent="0.2">
      <c r="A51" s="7"/>
      <c r="B51" s="27" t="s">
        <v>144</v>
      </c>
      <c r="C51" s="28" t="s">
        <v>4</v>
      </c>
      <c r="D51" s="58">
        <v>0</v>
      </c>
      <c r="E51" s="77" t="s">
        <v>5</v>
      </c>
      <c r="F51" s="71">
        <v>0</v>
      </c>
      <c r="G51" s="9">
        <f t="shared" si="3"/>
        <v>0</v>
      </c>
      <c r="H51" s="298"/>
    </row>
    <row r="52" spans="1:8" s="17" customFormat="1" ht="12.75" customHeight="1" x14ac:dyDescent="0.2">
      <c r="A52" s="7"/>
      <c r="B52" s="27" t="s">
        <v>144</v>
      </c>
      <c r="C52" s="28" t="s">
        <v>4</v>
      </c>
      <c r="D52" s="58">
        <v>0</v>
      </c>
      <c r="E52" s="77" t="s">
        <v>5</v>
      </c>
      <c r="F52" s="71">
        <v>0</v>
      </c>
      <c r="G52" s="9">
        <f t="shared" si="3"/>
        <v>0</v>
      </c>
      <c r="H52" s="298"/>
    </row>
    <row r="53" spans="1:8" s="17" customFormat="1" ht="12.75" customHeight="1" x14ac:dyDescent="0.2">
      <c r="A53" s="7"/>
      <c r="B53" s="27" t="s">
        <v>144</v>
      </c>
      <c r="C53" s="28" t="s">
        <v>4</v>
      </c>
      <c r="D53" s="58">
        <v>0</v>
      </c>
      <c r="E53" s="77" t="s">
        <v>5</v>
      </c>
      <c r="F53" s="71">
        <v>0</v>
      </c>
      <c r="G53" s="9">
        <f t="shared" si="3"/>
        <v>0</v>
      </c>
      <c r="H53" s="298"/>
    </row>
    <row r="54" spans="1:8" s="17" customFormat="1" ht="12.75" customHeight="1" thickBot="1" x14ac:dyDescent="0.25">
      <c r="A54" s="8"/>
      <c r="B54" s="29" t="s">
        <v>144</v>
      </c>
      <c r="C54" s="30" t="s">
        <v>4</v>
      </c>
      <c r="D54" s="59">
        <v>0</v>
      </c>
      <c r="E54" s="78" t="s">
        <v>5</v>
      </c>
      <c r="F54" s="72">
        <v>0</v>
      </c>
      <c r="G54" s="10">
        <f t="shared" si="3"/>
        <v>0</v>
      </c>
      <c r="H54" s="299"/>
    </row>
    <row r="55" spans="1:8" ht="20.100000000000001" customHeight="1" thickTop="1" thickBot="1" x14ac:dyDescent="0.25">
      <c r="A55" s="282" t="s">
        <v>80</v>
      </c>
      <c r="B55" s="283"/>
      <c r="C55" s="284"/>
      <c r="D55" s="60">
        <v>1</v>
      </c>
      <c r="E55" s="79" t="s">
        <v>132</v>
      </c>
      <c r="F55" s="69">
        <f>G55/D55</f>
        <v>0</v>
      </c>
      <c r="G55" s="45">
        <f>SUM(G47:G54)</f>
        <v>0</v>
      </c>
      <c r="H55" s="47"/>
    </row>
    <row r="56" spans="1:8" ht="9.9499999999999993" customHeight="1" thickBot="1" x14ac:dyDescent="0.25">
      <c r="F56" s="13"/>
    </row>
    <row r="57" spans="1:8" ht="30" customHeight="1" thickBot="1" x14ac:dyDescent="0.25">
      <c r="A57" s="295" t="s">
        <v>19</v>
      </c>
      <c r="B57" s="296"/>
      <c r="C57" s="42" t="s">
        <v>4</v>
      </c>
      <c r="D57" s="55" t="s">
        <v>11</v>
      </c>
      <c r="E57" s="44" t="s">
        <v>5</v>
      </c>
      <c r="F57" s="64" t="s">
        <v>6</v>
      </c>
      <c r="G57" s="43" t="s">
        <v>18</v>
      </c>
      <c r="H57" s="44" t="s">
        <v>22</v>
      </c>
    </row>
    <row r="58" spans="1:8" ht="14.25" thickTop="1" thickBot="1" x14ac:dyDescent="0.25">
      <c r="A58" s="18" t="s">
        <v>77</v>
      </c>
      <c r="B58" s="19"/>
      <c r="C58" s="20" t="s">
        <v>78</v>
      </c>
      <c r="D58" s="56"/>
      <c r="E58" s="75"/>
      <c r="F58" s="65"/>
      <c r="G58" s="12"/>
      <c r="H58" s="297"/>
    </row>
    <row r="59" spans="1:8" s="17" customFormat="1" ht="12.75" customHeight="1" x14ac:dyDescent="0.2">
      <c r="A59" s="16"/>
      <c r="B59" s="25" t="s">
        <v>144</v>
      </c>
      <c r="C59" s="26" t="s">
        <v>4</v>
      </c>
      <c r="D59" s="57">
        <v>0</v>
      </c>
      <c r="E59" s="76" t="s">
        <v>5</v>
      </c>
      <c r="F59" s="70">
        <v>0</v>
      </c>
      <c r="G59" s="11">
        <f t="shared" ref="G59:G66" si="4">F59*D59</f>
        <v>0</v>
      </c>
      <c r="H59" s="298"/>
    </row>
    <row r="60" spans="1:8" s="17" customFormat="1" ht="12.75" customHeight="1" x14ac:dyDescent="0.2">
      <c r="A60" s="7"/>
      <c r="B60" s="27" t="s">
        <v>144</v>
      </c>
      <c r="C60" s="28" t="s">
        <v>4</v>
      </c>
      <c r="D60" s="58">
        <v>0</v>
      </c>
      <c r="E60" s="77" t="s">
        <v>5</v>
      </c>
      <c r="F60" s="71">
        <v>0</v>
      </c>
      <c r="G60" s="9">
        <f t="shared" si="4"/>
        <v>0</v>
      </c>
      <c r="H60" s="298"/>
    </row>
    <row r="61" spans="1:8" s="17" customFormat="1" ht="12.75" customHeight="1" x14ac:dyDescent="0.2">
      <c r="A61" s="7"/>
      <c r="B61" s="27" t="s">
        <v>144</v>
      </c>
      <c r="C61" s="28" t="s">
        <v>4</v>
      </c>
      <c r="D61" s="58">
        <v>0</v>
      </c>
      <c r="E61" s="77" t="s">
        <v>5</v>
      </c>
      <c r="F61" s="71">
        <v>0</v>
      </c>
      <c r="G61" s="9">
        <f t="shared" si="4"/>
        <v>0</v>
      </c>
      <c r="H61" s="298"/>
    </row>
    <row r="62" spans="1:8" s="17" customFormat="1" ht="12.75" customHeight="1" x14ac:dyDescent="0.2">
      <c r="A62" s="7"/>
      <c r="B62" s="27" t="s">
        <v>144</v>
      </c>
      <c r="C62" s="28" t="s">
        <v>4</v>
      </c>
      <c r="D62" s="58">
        <v>0</v>
      </c>
      <c r="E62" s="77" t="s">
        <v>5</v>
      </c>
      <c r="F62" s="71">
        <v>0</v>
      </c>
      <c r="G62" s="9">
        <f t="shared" si="4"/>
        <v>0</v>
      </c>
      <c r="H62" s="298"/>
    </row>
    <row r="63" spans="1:8" s="17" customFormat="1" ht="12.75" customHeight="1" x14ac:dyDescent="0.2">
      <c r="A63" s="7"/>
      <c r="B63" s="27" t="s">
        <v>144</v>
      </c>
      <c r="C63" s="28" t="s">
        <v>4</v>
      </c>
      <c r="D63" s="58">
        <v>0</v>
      </c>
      <c r="E63" s="77" t="s">
        <v>5</v>
      </c>
      <c r="F63" s="71">
        <v>0</v>
      </c>
      <c r="G63" s="9">
        <f t="shared" si="4"/>
        <v>0</v>
      </c>
      <c r="H63" s="298"/>
    </row>
    <row r="64" spans="1:8" s="17" customFormat="1" ht="12.75" customHeight="1" x14ac:dyDescent="0.2">
      <c r="A64" s="7"/>
      <c r="B64" s="27" t="s">
        <v>144</v>
      </c>
      <c r="C64" s="28" t="s">
        <v>4</v>
      </c>
      <c r="D64" s="58">
        <v>0</v>
      </c>
      <c r="E64" s="77" t="s">
        <v>5</v>
      </c>
      <c r="F64" s="71">
        <v>0</v>
      </c>
      <c r="G64" s="9">
        <f t="shared" si="4"/>
        <v>0</v>
      </c>
      <c r="H64" s="298"/>
    </row>
    <row r="65" spans="1:8" s="17" customFormat="1" ht="12.75" customHeight="1" x14ac:dyDescent="0.2">
      <c r="A65" s="7"/>
      <c r="B65" s="27" t="s">
        <v>144</v>
      </c>
      <c r="C65" s="28" t="s">
        <v>4</v>
      </c>
      <c r="D65" s="58">
        <v>0</v>
      </c>
      <c r="E65" s="77" t="s">
        <v>5</v>
      </c>
      <c r="F65" s="71">
        <v>0</v>
      </c>
      <c r="G65" s="9">
        <f t="shared" si="4"/>
        <v>0</v>
      </c>
      <c r="H65" s="298"/>
    </row>
    <row r="66" spans="1:8" s="17" customFormat="1" ht="12.75" customHeight="1" thickBot="1" x14ac:dyDescent="0.25">
      <c r="A66" s="8"/>
      <c r="B66" s="29" t="s">
        <v>144</v>
      </c>
      <c r="C66" s="30" t="s">
        <v>4</v>
      </c>
      <c r="D66" s="59">
        <v>0</v>
      </c>
      <c r="E66" s="78" t="s">
        <v>5</v>
      </c>
      <c r="F66" s="72">
        <v>0</v>
      </c>
      <c r="G66" s="10">
        <f t="shared" si="4"/>
        <v>0</v>
      </c>
      <c r="H66" s="299"/>
    </row>
    <row r="67" spans="1:8" ht="20.100000000000001" customHeight="1" thickTop="1" thickBot="1" x14ac:dyDescent="0.25">
      <c r="A67" s="282" t="s">
        <v>79</v>
      </c>
      <c r="B67" s="283"/>
      <c r="C67" s="284"/>
      <c r="D67" s="60">
        <v>1</v>
      </c>
      <c r="E67" s="79" t="s">
        <v>132</v>
      </c>
      <c r="F67" s="69">
        <f>G67/D67</f>
        <v>0</v>
      </c>
      <c r="G67" s="45">
        <f>SUM(G59:G66)</f>
        <v>0</v>
      </c>
      <c r="H67" s="47"/>
    </row>
    <row r="68" spans="1:8" ht="30" customHeight="1" thickBot="1" x14ac:dyDescent="0.25">
      <c r="A68" s="21"/>
      <c r="B68" s="21"/>
      <c r="C68" s="21"/>
      <c r="D68" s="22"/>
      <c r="E68" s="22"/>
      <c r="F68" s="23"/>
      <c r="G68" s="24"/>
      <c r="H68" s="1"/>
    </row>
    <row r="69" spans="1:8" ht="30" customHeight="1" thickBot="1" x14ac:dyDescent="0.25">
      <c r="A69" s="295" t="s">
        <v>19</v>
      </c>
      <c r="B69" s="296"/>
      <c r="C69" s="42" t="s">
        <v>4</v>
      </c>
      <c r="D69" s="55" t="s">
        <v>11</v>
      </c>
      <c r="E69" s="44" t="s">
        <v>5</v>
      </c>
      <c r="F69" s="64" t="s">
        <v>6</v>
      </c>
      <c r="G69" s="43" t="s">
        <v>18</v>
      </c>
      <c r="H69" s="44" t="s">
        <v>22</v>
      </c>
    </row>
    <row r="70" spans="1:8" ht="14.25" thickTop="1" thickBot="1" x14ac:dyDescent="0.25">
      <c r="A70" s="18" t="s">
        <v>84</v>
      </c>
      <c r="B70" s="19"/>
      <c r="C70" s="20" t="s">
        <v>85</v>
      </c>
      <c r="D70" s="56"/>
      <c r="E70" s="75"/>
      <c r="F70" s="65"/>
      <c r="G70" s="12"/>
      <c r="H70" s="297"/>
    </row>
    <row r="71" spans="1:8" s="17" customFormat="1" ht="12.75" customHeight="1" x14ac:dyDescent="0.2">
      <c r="A71" s="16"/>
      <c r="B71" s="25" t="s">
        <v>144</v>
      </c>
      <c r="C71" s="26" t="s">
        <v>4</v>
      </c>
      <c r="D71" s="57">
        <v>0</v>
      </c>
      <c r="E71" s="76" t="s">
        <v>5</v>
      </c>
      <c r="F71" s="70">
        <v>0</v>
      </c>
      <c r="G71" s="11">
        <f t="shared" ref="G71:G78" si="5">F71*D71</f>
        <v>0</v>
      </c>
      <c r="H71" s="298"/>
    </row>
    <row r="72" spans="1:8" s="17" customFormat="1" ht="12.75" customHeight="1" x14ac:dyDescent="0.2">
      <c r="A72" s="7"/>
      <c r="B72" s="27" t="s">
        <v>144</v>
      </c>
      <c r="C72" s="28" t="s">
        <v>4</v>
      </c>
      <c r="D72" s="58">
        <v>0</v>
      </c>
      <c r="E72" s="77" t="s">
        <v>5</v>
      </c>
      <c r="F72" s="71">
        <v>0</v>
      </c>
      <c r="G72" s="9">
        <f t="shared" si="5"/>
        <v>0</v>
      </c>
      <c r="H72" s="298"/>
    </row>
    <row r="73" spans="1:8" s="17" customFormat="1" ht="12.75" customHeight="1" x14ac:dyDescent="0.2">
      <c r="A73" s="7"/>
      <c r="B73" s="27" t="s">
        <v>144</v>
      </c>
      <c r="C73" s="28" t="s">
        <v>4</v>
      </c>
      <c r="D73" s="58">
        <v>0</v>
      </c>
      <c r="E73" s="77" t="s">
        <v>5</v>
      </c>
      <c r="F73" s="71">
        <v>0</v>
      </c>
      <c r="G73" s="9">
        <f t="shared" si="5"/>
        <v>0</v>
      </c>
      <c r="H73" s="298"/>
    </row>
    <row r="74" spans="1:8" s="17" customFormat="1" ht="12.75" customHeight="1" x14ac:dyDescent="0.2">
      <c r="A74" s="7"/>
      <c r="B74" s="27" t="s">
        <v>144</v>
      </c>
      <c r="C74" s="28" t="s">
        <v>4</v>
      </c>
      <c r="D74" s="58">
        <v>0</v>
      </c>
      <c r="E74" s="77" t="s">
        <v>5</v>
      </c>
      <c r="F74" s="71">
        <v>0</v>
      </c>
      <c r="G74" s="9">
        <f t="shared" si="5"/>
        <v>0</v>
      </c>
      <c r="H74" s="298"/>
    </row>
    <row r="75" spans="1:8" s="17" customFormat="1" ht="12.75" customHeight="1" x14ac:dyDescent="0.2">
      <c r="A75" s="7"/>
      <c r="B75" s="27" t="s">
        <v>144</v>
      </c>
      <c r="C75" s="28" t="s">
        <v>4</v>
      </c>
      <c r="D75" s="58">
        <v>0</v>
      </c>
      <c r="E75" s="77" t="s">
        <v>5</v>
      </c>
      <c r="F75" s="71">
        <v>0</v>
      </c>
      <c r="G75" s="9">
        <f t="shared" si="5"/>
        <v>0</v>
      </c>
      <c r="H75" s="298"/>
    </row>
    <row r="76" spans="1:8" s="17" customFormat="1" ht="12.75" customHeight="1" x14ac:dyDescent="0.2">
      <c r="A76" s="7"/>
      <c r="B76" s="27" t="s">
        <v>144</v>
      </c>
      <c r="C76" s="28" t="s">
        <v>4</v>
      </c>
      <c r="D76" s="58">
        <v>0</v>
      </c>
      <c r="E76" s="77" t="s">
        <v>5</v>
      </c>
      <c r="F76" s="71">
        <v>0</v>
      </c>
      <c r="G76" s="9">
        <f t="shared" si="5"/>
        <v>0</v>
      </c>
      <c r="H76" s="298"/>
    </row>
    <row r="77" spans="1:8" s="17" customFormat="1" ht="12.75" customHeight="1" x14ac:dyDescent="0.2">
      <c r="A77" s="7"/>
      <c r="B77" s="27" t="s">
        <v>144</v>
      </c>
      <c r="C77" s="28" t="s">
        <v>4</v>
      </c>
      <c r="D77" s="58">
        <v>0</v>
      </c>
      <c r="E77" s="77" t="s">
        <v>5</v>
      </c>
      <c r="F77" s="71">
        <v>0</v>
      </c>
      <c r="G77" s="9">
        <f t="shared" si="5"/>
        <v>0</v>
      </c>
      <c r="H77" s="298"/>
    </row>
    <row r="78" spans="1:8" s="17" customFormat="1" ht="12.75" customHeight="1" thickBot="1" x14ac:dyDescent="0.25">
      <c r="A78" s="8"/>
      <c r="B78" s="29" t="s">
        <v>144</v>
      </c>
      <c r="C78" s="30" t="s">
        <v>4</v>
      </c>
      <c r="D78" s="59">
        <v>0</v>
      </c>
      <c r="E78" s="78" t="s">
        <v>5</v>
      </c>
      <c r="F78" s="72">
        <v>0</v>
      </c>
      <c r="G78" s="10">
        <f t="shared" si="5"/>
        <v>0</v>
      </c>
      <c r="H78" s="299"/>
    </row>
    <row r="79" spans="1:8" ht="20.100000000000001" customHeight="1" thickTop="1" thickBot="1" x14ac:dyDescent="0.25">
      <c r="A79" s="282" t="s">
        <v>88</v>
      </c>
      <c r="B79" s="283"/>
      <c r="C79" s="284"/>
      <c r="D79" s="61">
        <v>1</v>
      </c>
      <c r="E79" s="80" t="s">
        <v>132</v>
      </c>
      <c r="F79" s="73">
        <f>G79/D79</f>
        <v>0</v>
      </c>
      <c r="G79" s="45">
        <f>SUM(G71:G78)</f>
        <v>0</v>
      </c>
      <c r="H79" s="47"/>
    </row>
    <row r="80" spans="1:8" ht="9.9499999999999993" customHeight="1" thickBot="1" x14ac:dyDescent="0.25">
      <c r="A80" s="21"/>
      <c r="B80" s="21"/>
      <c r="C80" s="21"/>
      <c r="D80" s="22"/>
      <c r="E80" s="22"/>
      <c r="F80" s="23"/>
      <c r="G80" s="24"/>
      <c r="H80" s="1"/>
    </row>
    <row r="81" spans="1:8" ht="30" customHeight="1" thickBot="1" x14ac:dyDescent="0.25">
      <c r="A81" s="295" t="s">
        <v>19</v>
      </c>
      <c r="B81" s="296"/>
      <c r="C81" s="42" t="s">
        <v>4</v>
      </c>
      <c r="D81" s="55" t="s">
        <v>11</v>
      </c>
      <c r="E81" s="44" t="s">
        <v>5</v>
      </c>
      <c r="F81" s="64" t="s">
        <v>6</v>
      </c>
      <c r="G81" s="43" t="s">
        <v>18</v>
      </c>
      <c r="H81" s="44" t="s">
        <v>22</v>
      </c>
    </row>
    <row r="82" spans="1:8" ht="14.25" thickTop="1" thickBot="1" x14ac:dyDescent="0.25">
      <c r="A82" s="18" t="s">
        <v>86</v>
      </c>
      <c r="B82" s="19"/>
      <c r="C82" s="20" t="s">
        <v>87</v>
      </c>
      <c r="D82" s="56"/>
      <c r="E82" s="75"/>
      <c r="F82" s="65"/>
      <c r="G82" s="12"/>
      <c r="H82" s="297"/>
    </row>
    <row r="83" spans="1:8" ht="12.75" customHeight="1" x14ac:dyDescent="0.2">
      <c r="A83" s="16"/>
      <c r="B83" s="25" t="s">
        <v>144</v>
      </c>
      <c r="C83" s="26" t="s">
        <v>4</v>
      </c>
      <c r="D83" s="57">
        <v>0</v>
      </c>
      <c r="E83" s="76" t="s">
        <v>5</v>
      </c>
      <c r="F83" s="70">
        <v>0</v>
      </c>
      <c r="G83" s="11">
        <f t="shared" ref="G83:G90" si="6">F83*D83</f>
        <v>0</v>
      </c>
      <c r="H83" s="298"/>
    </row>
    <row r="84" spans="1:8" ht="12.75" customHeight="1" x14ac:dyDescent="0.2">
      <c r="A84" s="7"/>
      <c r="B84" s="27" t="s">
        <v>144</v>
      </c>
      <c r="C84" s="28" t="s">
        <v>4</v>
      </c>
      <c r="D84" s="58">
        <v>0</v>
      </c>
      <c r="E84" s="77" t="s">
        <v>5</v>
      </c>
      <c r="F84" s="71">
        <v>0</v>
      </c>
      <c r="G84" s="9">
        <f t="shared" si="6"/>
        <v>0</v>
      </c>
      <c r="H84" s="298"/>
    </row>
    <row r="85" spans="1:8" ht="12.75" customHeight="1" x14ac:dyDescent="0.2">
      <c r="A85" s="7"/>
      <c r="B85" s="27" t="s">
        <v>144</v>
      </c>
      <c r="C85" s="28" t="s">
        <v>4</v>
      </c>
      <c r="D85" s="58">
        <v>0</v>
      </c>
      <c r="E85" s="77" t="s">
        <v>5</v>
      </c>
      <c r="F85" s="71">
        <v>0</v>
      </c>
      <c r="G85" s="9">
        <f t="shared" si="6"/>
        <v>0</v>
      </c>
      <c r="H85" s="298"/>
    </row>
    <row r="86" spans="1:8" ht="12.75" customHeight="1" x14ac:dyDescent="0.2">
      <c r="A86" s="7"/>
      <c r="B86" s="27" t="s">
        <v>144</v>
      </c>
      <c r="C86" s="28" t="s">
        <v>4</v>
      </c>
      <c r="D86" s="58">
        <v>0</v>
      </c>
      <c r="E86" s="77" t="s">
        <v>5</v>
      </c>
      <c r="F86" s="71">
        <v>0</v>
      </c>
      <c r="G86" s="9">
        <f t="shared" si="6"/>
        <v>0</v>
      </c>
      <c r="H86" s="298"/>
    </row>
    <row r="87" spans="1:8" ht="12.75" customHeight="1" x14ac:dyDescent="0.2">
      <c r="A87" s="7"/>
      <c r="B87" s="27" t="s">
        <v>144</v>
      </c>
      <c r="C87" s="28" t="s">
        <v>4</v>
      </c>
      <c r="D87" s="58">
        <v>0</v>
      </c>
      <c r="E87" s="77" t="s">
        <v>5</v>
      </c>
      <c r="F87" s="71">
        <v>0</v>
      </c>
      <c r="G87" s="9">
        <f t="shared" si="6"/>
        <v>0</v>
      </c>
      <c r="H87" s="298"/>
    </row>
    <row r="88" spans="1:8" ht="12.75" customHeight="1" x14ac:dyDescent="0.2">
      <c r="A88" s="7"/>
      <c r="B88" s="27" t="s">
        <v>144</v>
      </c>
      <c r="C88" s="28" t="s">
        <v>4</v>
      </c>
      <c r="D88" s="58">
        <v>0</v>
      </c>
      <c r="E88" s="77" t="s">
        <v>5</v>
      </c>
      <c r="F88" s="71">
        <v>0</v>
      </c>
      <c r="G88" s="9">
        <f t="shared" si="6"/>
        <v>0</v>
      </c>
      <c r="H88" s="298"/>
    </row>
    <row r="89" spans="1:8" ht="12.75" customHeight="1" x14ac:dyDescent="0.2">
      <c r="A89" s="7"/>
      <c r="B89" s="27" t="s">
        <v>144</v>
      </c>
      <c r="C89" s="28" t="s">
        <v>4</v>
      </c>
      <c r="D89" s="58">
        <v>0</v>
      </c>
      <c r="E89" s="77" t="s">
        <v>5</v>
      </c>
      <c r="F89" s="71">
        <v>0</v>
      </c>
      <c r="G89" s="9">
        <f t="shared" si="6"/>
        <v>0</v>
      </c>
      <c r="H89" s="298"/>
    </row>
    <row r="90" spans="1:8" ht="12.75" customHeight="1" thickBot="1" x14ac:dyDescent="0.25">
      <c r="A90" s="8"/>
      <c r="B90" s="29" t="s">
        <v>144</v>
      </c>
      <c r="C90" s="30" t="s">
        <v>4</v>
      </c>
      <c r="D90" s="59">
        <v>0</v>
      </c>
      <c r="E90" s="78" t="s">
        <v>5</v>
      </c>
      <c r="F90" s="72">
        <v>0</v>
      </c>
      <c r="G90" s="10">
        <f t="shared" si="6"/>
        <v>0</v>
      </c>
      <c r="H90" s="299"/>
    </row>
    <row r="91" spans="1:8" ht="20.100000000000001" customHeight="1" thickTop="1" thickBot="1" x14ac:dyDescent="0.25">
      <c r="A91" s="282" t="s">
        <v>89</v>
      </c>
      <c r="B91" s="283"/>
      <c r="C91" s="284"/>
      <c r="D91" s="60">
        <v>1</v>
      </c>
      <c r="E91" s="79" t="s">
        <v>132</v>
      </c>
      <c r="F91" s="69">
        <f>G91/D91</f>
        <v>0</v>
      </c>
      <c r="G91" s="45">
        <f>SUM(G83:G90)</f>
        <v>0</v>
      </c>
      <c r="H91" s="47"/>
    </row>
    <row r="92" spans="1:8" ht="30" customHeight="1" thickBot="1" x14ac:dyDescent="0.25">
      <c r="A92" s="21"/>
      <c r="B92" s="21"/>
      <c r="C92" s="21"/>
      <c r="D92" s="22"/>
      <c r="E92" s="22"/>
      <c r="F92" s="23"/>
      <c r="G92" s="24"/>
      <c r="H92" s="1"/>
    </row>
    <row r="93" spans="1:8" ht="30" customHeight="1" thickBot="1" x14ac:dyDescent="0.25">
      <c r="A93" s="295" t="s">
        <v>19</v>
      </c>
      <c r="B93" s="296"/>
      <c r="C93" s="42" t="s">
        <v>4</v>
      </c>
      <c r="D93" s="55" t="s">
        <v>11</v>
      </c>
      <c r="E93" s="44" t="s">
        <v>5</v>
      </c>
      <c r="F93" s="64" t="s">
        <v>6</v>
      </c>
      <c r="G93" s="43" t="s">
        <v>18</v>
      </c>
      <c r="H93" s="44" t="s">
        <v>22</v>
      </c>
    </row>
    <row r="94" spans="1:8" ht="14.25" thickTop="1" thickBot="1" x14ac:dyDescent="0.25">
      <c r="A94" s="18" t="s">
        <v>90</v>
      </c>
      <c r="B94" s="19"/>
      <c r="C94" s="20" t="s">
        <v>91</v>
      </c>
      <c r="D94" s="56"/>
      <c r="E94" s="75"/>
      <c r="F94" s="65"/>
      <c r="G94" s="12"/>
      <c r="H94" s="297"/>
    </row>
    <row r="95" spans="1:8" ht="12.75" customHeight="1" x14ac:dyDescent="0.2">
      <c r="A95" s="16"/>
      <c r="B95" s="25" t="s">
        <v>144</v>
      </c>
      <c r="C95" s="26" t="s">
        <v>4</v>
      </c>
      <c r="D95" s="57">
        <v>0</v>
      </c>
      <c r="E95" s="76" t="s">
        <v>5</v>
      </c>
      <c r="F95" s="70">
        <v>0</v>
      </c>
      <c r="G95" s="11">
        <f t="shared" ref="G95:G102" si="7">F95*D95</f>
        <v>0</v>
      </c>
      <c r="H95" s="298"/>
    </row>
    <row r="96" spans="1:8" ht="12.75" customHeight="1" x14ac:dyDescent="0.2">
      <c r="A96" s="7"/>
      <c r="B96" s="27" t="s">
        <v>144</v>
      </c>
      <c r="C96" s="28" t="s">
        <v>4</v>
      </c>
      <c r="D96" s="58">
        <v>0</v>
      </c>
      <c r="E96" s="77" t="s">
        <v>5</v>
      </c>
      <c r="F96" s="71">
        <v>0</v>
      </c>
      <c r="G96" s="9">
        <f t="shared" si="7"/>
        <v>0</v>
      </c>
      <c r="H96" s="298"/>
    </row>
    <row r="97" spans="1:8" ht="12.75" customHeight="1" x14ac:dyDescent="0.2">
      <c r="A97" s="7"/>
      <c r="B97" s="27" t="s">
        <v>144</v>
      </c>
      <c r="C97" s="28" t="s">
        <v>4</v>
      </c>
      <c r="D97" s="58">
        <v>0</v>
      </c>
      <c r="E97" s="77" t="s">
        <v>5</v>
      </c>
      <c r="F97" s="71">
        <v>0</v>
      </c>
      <c r="G97" s="9">
        <f t="shared" si="7"/>
        <v>0</v>
      </c>
      <c r="H97" s="298"/>
    </row>
    <row r="98" spans="1:8" ht="12.75" customHeight="1" x14ac:dyDescent="0.2">
      <c r="A98" s="7"/>
      <c r="B98" s="27" t="s">
        <v>144</v>
      </c>
      <c r="C98" s="28" t="s">
        <v>4</v>
      </c>
      <c r="D98" s="58">
        <v>0</v>
      </c>
      <c r="E98" s="77" t="s">
        <v>5</v>
      </c>
      <c r="F98" s="71">
        <v>0</v>
      </c>
      <c r="G98" s="9">
        <f t="shared" si="7"/>
        <v>0</v>
      </c>
      <c r="H98" s="298"/>
    </row>
    <row r="99" spans="1:8" ht="12.75" customHeight="1" x14ac:dyDescent="0.2">
      <c r="A99" s="7"/>
      <c r="B99" s="27" t="s">
        <v>144</v>
      </c>
      <c r="C99" s="28" t="s">
        <v>4</v>
      </c>
      <c r="D99" s="58">
        <v>0</v>
      </c>
      <c r="E99" s="77" t="s">
        <v>5</v>
      </c>
      <c r="F99" s="71">
        <v>0</v>
      </c>
      <c r="G99" s="9">
        <f t="shared" si="7"/>
        <v>0</v>
      </c>
      <c r="H99" s="298"/>
    </row>
    <row r="100" spans="1:8" ht="12.75" customHeight="1" x14ac:dyDescent="0.2">
      <c r="A100" s="7"/>
      <c r="B100" s="27" t="s">
        <v>144</v>
      </c>
      <c r="C100" s="28" t="s">
        <v>4</v>
      </c>
      <c r="D100" s="58">
        <v>0</v>
      </c>
      <c r="E100" s="77" t="s">
        <v>5</v>
      </c>
      <c r="F100" s="71">
        <v>0</v>
      </c>
      <c r="G100" s="9">
        <f t="shared" si="7"/>
        <v>0</v>
      </c>
      <c r="H100" s="298"/>
    </row>
    <row r="101" spans="1:8" ht="12.75" customHeight="1" x14ac:dyDescent="0.2">
      <c r="A101" s="7"/>
      <c r="B101" s="27" t="s">
        <v>144</v>
      </c>
      <c r="C101" s="28" t="s">
        <v>4</v>
      </c>
      <c r="D101" s="58">
        <v>0</v>
      </c>
      <c r="E101" s="77" t="s">
        <v>5</v>
      </c>
      <c r="F101" s="71">
        <v>0</v>
      </c>
      <c r="G101" s="9">
        <f t="shared" si="7"/>
        <v>0</v>
      </c>
      <c r="H101" s="298"/>
    </row>
    <row r="102" spans="1:8" ht="12.75" customHeight="1" thickBot="1" x14ac:dyDescent="0.25">
      <c r="A102" s="8"/>
      <c r="B102" s="29" t="s">
        <v>144</v>
      </c>
      <c r="C102" s="30" t="s">
        <v>4</v>
      </c>
      <c r="D102" s="59">
        <v>0</v>
      </c>
      <c r="E102" s="78" t="s">
        <v>5</v>
      </c>
      <c r="F102" s="72">
        <v>0</v>
      </c>
      <c r="G102" s="10">
        <f t="shared" si="7"/>
        <v>0</v>
      </c>
      <c r="H102" s="299"/>
    </row>
    <row r="103" spans="1:8" ht="20.100000000000001" customHeight="1" thickTop="1" thickBot="1" x14ac:dyDescent="0.25">
      <c r="A103" s="282" t="s">
        <v>92</v>
      </c>
      <c r="B103" s="283"/>
      <c r="C103" s="284"/>
      <c r="D103" s="60">
        <v>1</v>
      </c>
      <c r="E103" s="79" t="s">
        <v>132</v>
      </c>
      <c r="F103" s="69">
        <f>G103/D103</f>
        <v>0</v>
      </c>
      <c r="G103" s="45">
        <f>SUM(G95:G102)</f>
        <v>0</v>
      </c>
      <c r="H103" s="47"/>
    </row>
    <row r="104" spans="1:8" ht="9.9499999999999993" customHeight="1" thickBot="1" x14ac:dyDescent="0.25">
      <c r="A104" s="21"/>
      <c r="B104" s="21"/>
      <c r="C104" s="21"/>
      <c r="D104" s="22"/>
      <c r="E104" s="22"/>
      <c r="F104" s="23"/>
      <c r="G104" s="24"/>
      <c r="H104" s="1"/>
    </row>
    <row r="105" spans="1:8" ht="30" customHeight="1" thickBot="1" x14ac:dyDescent="0.25">
      <c r="A105" s="295" t="s">
        <v>19</v>
      </c>
      <c r="B105" s="296"/>
      <c r="C105" s="42" t="s">
        <v>4</v>
      </c>
      <c r="D105" s="55" t="s">
        <v>11</v>
      </c>
      <c r="E105" s="44" t="s">
        <v>5</v>
      </c>
      <c r="F105" s="64" t="s">
        <v>6</v>
      </c>
      <c r="G105" s="43" t="s">
        <v>18</v>
      </c>
      <c r="H105" s="44" t="s">
        <v>22</v>
      </c>
    </row>
    <row r="106" spans="1:8" ht="14.25" thickTop="1" thickBot="1" x14ac:dyDescent="0.25">
      <c r="A106" s="18" t="s">
        <v>93</v>
      </c>
      <c r="B106" s="19"/>
      <c r="C106" s="20" t="s">
        <v>94</v>
      </c>
      <c r="D106" s="56"/>
      <c r="E106" s="75"/>
      <c r="F106" s="65"/>
      <c r="G106" s="12"/>
      <c r="H106" s="297"/>
    </row>
    <row r="107" spans="1:8" ht="12.75" customHeight="1" x14ac:dyDescent="0.2">
      <c r="A107" s="16"/>
      <c r="B107" s="25" t="s">
        <v>144</v>
      </c>
      <c r="C107" s="26" t="s">
        <v>4</v>
      </c>
      <c r="D107" s="57">
        <v>0</v>
      </c>
      <c r="E107" s="76" t="s">
        <v>5</v>
      </c>
      <c r="F107" s="70">
        <v>0</v>
      </c>
      <c r="G107" s="11">
        <f t="shared" ref="G107:G114" si="8">F107*D107</f>
        <v>0</v>
      </c>
      <c r="H107" s="298"/>
    </row>
    <row r="108" spans="1:8" ht="12.75" customHeight="1" x14ac:dyDescent="0.2">
      <c r="A108" s="7"/>
      <c r="B108" s="27" t="s">
        <v>144</v>
      </c>
      <c r="C108" s="28" t="s">
        <v>4</v>
      </c>
      <c r="D108" s="58">
        <v>0</v>
      </c>
      <c r="E108" s="77" t="s">
        <v>5</v>
      </c>
      <c r="F108" s="71">
        <v>0</v>
      </c>
      <c r="G108" s="9">
        <f t="shared" si="8"/>
        <v>0</v>
      </c>
      <c r="H108" s="298"/>
    </row>
    <row r="109" spans="1:8" ht="12.75" customHeight="1" x14ac:dyDescent="0.2">
      <c r="A109" s="7"/>
      <c r="B109" s="27" t="s">
        <v>144</v>
      </c>
      <c r="C109" s="28" t="s">
        <v>4</v>
      </c>
      <c r="D109" s="58">
        <v>0</v>
      </c>
      <c r="E109" s="77" t="s">
        <v>5</v>
      </c>
      <c r="F109" s="71">
        <v>0</v>
      </c>
      <c r="G109" s="9">
        <f t="shared" si="8"/>
        <v>0</v>
      </c>
      <c r="H109" s="298"/>
    </row>
    <row r="110" spans="1:8" ht="12.75" customHeight="1" x14ac:dyDescent="0.2">
      <c r="A110" s="7"/>
      <c r="B110" s="27" t="s">
        <v>144</v>
      </c>
      <c r="C110" s="28" t="s">
        <v>4</v>
      </c>
      <c r="D110" s="58">
        <v>0</v>
      </c>
      <c r="E110" s="77" t="s">
        <v>5</v>
      </c>
      <c r="F110" s="71">
        <v>0</v>
      </c>
      <c r="G110" s="9">
        <f t="shared" si="8"/>
        <v>0</v>
      </c>
      <c r="H110" s="298"/>
    </row>
    <row r="111" spans="1:8" ht="12.75" customHeight="1" x14ac:dyDescent="0.2">
      <c r="A111" s="7"/>
      <c r="B111" s="27" t="s">
        <v>144</v>
      </c>
      <c r="C111" s="28" t="s">
        <v>4</v>
      </c>
      <c r="D111" s="58">
        <v>0</v>
      </c>
      <c r="E111" s="77" t="s">
        <v>5</v>
      </c>
      <c r="F111" s="71">
        <v>0</v>
      </c>
      <c r="G111" s="9">
        <f t="shared" si="8"/>
        <v>0</v>
      </c>
      <c r="H111" s="298"/>
    </row>
    <row r="112" spans="1:8" ht="12.75" customHeight="1" x14ac:dyDescent="0.2">
      <c r="A112" s="7"/>
      <c r="B112" s="27" t="s">
        <v>144</v>
      </c>
      <c r="C112" s="28" t="s">
        <v>4</v>
      </c>
      <c r="D112" s="58">
        <v>0</v>
      </c>
      <c r="E112" s="77" t="s">
        <v>5</v>
      </c>
      <c r="F112" s="71">
        <v>0</v>
      </c>
      <c r="G112" s="9">
        <f t="shared" si="8"/>
        <v>0</v>
      </c>
      <c r="H112" s="298"/>
    </row>
    <row r="113" spans="1:8" ht="12.75" customHeight="1" x14ac:dyDescent="0.2">
      <c r="A113" s="7"/>
      <c r="B113" s="27" t="s">
        <v>144</v>
      </c>
      <c r="C113" s="28" t="s">
        <v>4</v>
      </c>
      <c r="D113" s="58">
        <v>0</v>
      </c>
      <c r="E113" s="77" t="s">
        <v>5</v>
      </c>
      <c r="F113" s="71">
        <v>0</v>
      </c>
      <c r="G113" s="9">
        <f t="shared" si="8"/>
        <v>0</v>
      </c>
      <c r="H113" s="298"/>
    </row>
    <row r="114" spans="1:8" ht="12.75" customHeight="1" thickBot="1" x14ac:dyDescent="0.25">
      <c r="A114" s="8"/>
      <c r="B114" s="29" t="s">
        <v>144</v>
      </c>
      <c r="C114" s="30" t="s">
        <v>4</v>
      </c>
      <c r="D114" s="59">
        <v>0</v>
      </c>
      <c r="E114" s="78" t="s">
        <v>5</v>
      </c>
      <c r="F114" s="72">
        <v>0</v>
      </c>
      <c r="G114" s="10">
        <f t="shared" si="8"/>
        <v>0</v>
      </c>
      <c r="H114" s="299"/>
    </row>
    <row r="115" spans="1:8" ht="20.100000000000001" customHeight="1" thickTop="1" thickBot="1" x14ac:dyDescent="0.25">
      <c r="A115" s="282" t="s">
        <v>101</v>
      </c>
      <c r="B115" s="283"/>
      <c r="C115" s="284"/>
      <c r="D115" s="60">
        <v>1</v>
      </c>
      <c r="E115" s="79" t="s">
        <v>132</v>
      </c>
      <c r="F115" s="69">
        <f>G115/D115</f>
        <v>0</v>
      </c>
      <c r="G115" s="45">
        <f>SUM(G107:G114)</f>
        <v>0</v>
      </c>
      <c r="H115" s="47"/>
    </row>
    <row r="116" spans="1:8" ht="30" customHeight="1" thickBot="1" x14ac:dyDescent="0.25">
      <c r="A116" s="21"/>
      <c r="B116" s="21"/>
      <c r="C116" s="21"/>
      <c r="D116" s="22"/>
      <c r="E116" s="22"/>
      <c r="F116" s="23"/>
      <c r="G116" s="24"/>
      <c r="H116" s="1"/>
    </row>
    <row r="117" spans="1:8" ht="30" customHeight="1" thickBot="1" x14ac:dyDescent="0.25">
      <c r="A117" s="295" t="s">
        <v>19</v>
      </c>
      <c r="B117" s="296"/>
      <c r="C117" s="42" t="s">
        <v>4</v>
      </c>
      <c r="D117" s="55" t="s">
        <v>11</v>
      </c>
      <c r="E117" s="44" t="s">
        <v>5</v>
      </c>
      <c r="F117" s="64" t="s">
        <v>6</v>
      </c>
      <c r="G117" s="43" t="s">
        <v>18</v>
      </c>
      <c r="H117" s="44" t="s">
        <v>22</v>
      </c>
    </row>
    <row r="118" spans="1:8" ht="14.25" thickTop="1" thickBot="1" x14ac:dyDescent="0.25">
      <c r="A118" s="18" t="s">
        <v>95</v>
      </c>
      <c r="B118" s="19"/>
      <c r="C118" s="20" t="s">
        <v>96</v>
      </c>
      <c r="D118" s="56"/>
      <c r="E118" s="75"/>
      <c r="F118" s="65"/>
      <c r="G118" s="12"/>
      <c r="H118" s="297"/>
    </row>
    <row r="119" spans="1:8" ht="12.75" customHeight="1" x14ac:dyDescent="0.2">
      <c r="A119" s="16"/>
      <c r="B119" s="25" t="s">
        <v>144</v>
      </c>
      <c r="C119" s="26" t="s">
        <v>4</v>
      </c>
      <c r="D119" s="57">
        <v>0</v>
      </c>
      <c r="E119" s="76" t="s">
        <v>5</v>
      </c>
      <c r="F119" s="70">
        <v>0</v>
      </c>
      <c r="G119" s="11">
        <f t="shared" ref="G119:G126" si="9">F119*D119</f>
        <v>0</v>
      </c>
      <c r="H119" s="298"/>
    </row>
    <row r="120" spans="1:8" ht="12.75" customHeight="1" x14ac:dyDescent="0.2">
      <c r="A120" s="7"/>
      <c r="B120" s="27" t="s">
        <v>144</v>
      </c>
      <c r="C120" s="28" t="s">
        <v>4</v>
      </c>
      <c r="D120" s="58">
        <v>0</v>
      </c>
      <c r="E120" s="77" t="s">
        <v>5</v>
      </c>
      <c r="F120" s="71">
        <v>0</v>
      </c>
      <c r="G120" s="9">
        <f t="shared" si="9"/>
        <v>0</v>
      </c>
      <c r="H120" s="298"/>
    </row>
    <row r="121" spans="1:8" ht="12.75" customHeight="1" x14ac:dyDescent="0.2">
      <c r="A121" s="7"/>
      <c r="B121" s="27" t="s">
        <v>144</v>
      </c>
      <c r="C121" s="28" t="s">
        <v>4</v>
      </c>
      <c r="D121" s="58">
        <v>0</v>
      </c>
      <c r="E121" s="77" t="s">
        <v>5</v>
      </c>
      <c r="F121" s="71">
        <v>0</v>
      </c>
      <c r="G121" s="9">
        <f t="shared" si="9"/>
        <v>0</v>
      </c>
      <c r="H121" s="298"/>
    </row>
    <row r="122" spans="1:8" ht="12.75" customHeight="1" x14ac:dyDescent="0.2">
      <c r="A122" s="7"/>
      <c r="B122" s="27" t="s">
        <v>144</v>
      </c>
      <c r="C122" s="28" t="s">
        <v>4</v>
      </c>
      <c r="D122" s="58">
        <v>0</v>
      </c>
      <c r="E122" s="77" t="s">
        <v>5</v>
      </c>
      <c r="F122" s="71">
        <v>0</v>
      </c>
      <c r="G122" s="9">
        <f t="shared" si="9"/>
        <v>0</v>
      </c>
      <c r="H122" s="298"/>
    </row>
    <row r="123" spans="1:8" ht="12.75" customHeight="1" x14ac:dyDescent="0.2">
      <c r="A123" s="7"/>
      <c r="B123" s="27" t="s">
        <v>144</v>
      </c>
      <c r="C123" s="28" t="s">
        <v>4</v>
      </c>
      <c r="D123" s="58">
        <v>0</v>
      </c>
      <c r="E123" s="77" t="s">
        <v>5</v>
      </c>
      <c r="F123" s="71">
        <v>0</v>
      </c>
      <c r="G123" s="9">
        <f t="shared" si="9"/>
        <v>0</v>
      </c>
      <c r="H123" s="298"/>
    </row>
    <row r="124" spans="1:8" ht="12.75" customHeight="1" x14ac:dyDescent="0.2">
      <c r="A124" s="7"/>
      <c r="B124" s="27" t="s">
        <v>144</v>
      </c>
      <c r="C124" s="28" t="s">
        <v>4</v>
      </c>
      <c r="D124" s="58">
        <v>0</v>
      </c>
      <c r="E124" s="77" t="s">
        <v>5</v>
      </c>
      <c r="F124" s="71">
        <v>0</v>
      </c>
      <c r="G124" s="9">
        <f t="shared" si="9"/>
        <v>0</v>
      </c>
      <c r="H124" s="298"/>
    </row>
    <row r="125" spans="1:8" ht="12.75" customHeight="1" x14ac:dyDescent="0.2">
      <c r="A125" s="7"/>
      <c r="B125" s="27" t="s">
        <v>144</v>
      </c>
      <c r="C125" s="28" t="s">
        <v>4</v>
      </c>
      <c r="D125" s="58">
        <v>0</v>
      </c>
      <c r="E125" s="77" t="s">
        <v>5</v>
      </c>
      <c r="F125" s="71">
        <v>0</v>
      </c>
      <c r="G125" s="9">
        <f t="shared" si="9"/>
        <v>0</v>
      </c>
      <c r="H125" s="298"/>
    </row>
    <row r="126" spans="1:8" ht="12.75" customHeight="1" thickBot="1" x14ac:dyDescent="0.25">
      <c r="A126" s="8"/>
      <c r="B126" s="29" t="s">
        <v>144</v>
      </c>
      <c r="C126" s="30" t="s">
        <v>4</v>
      </c>
      <c r="D126" s="59">
        <v>0</v>
      </c>
      <c r="E126" s="78" t="s">
        <v>5</v>
      </c>
      <c r="F126" s="72">
        <v>0</v>
      </c>
      <c r="G126" s="10">
        <f t="shared" si="9"/>
        <v>0</v>
      </c>
      <c r="H126" s="299"/>
    </row>
    <row r="127" spans="1:8" ht="20.100000000000001" customHeight="1" thickTop="1" thickBot="1" x14ac:dyDescent="0.25">
      <c r="A127" s="282" t="s">
        <v>102</v>
      </c>
      <c r="B127" s="283"/>
      <c r="C127" s="284"/>
      <c r="D127" s="60">
        <v>1</v>
      </c>
      <c r="E127" s="79" t="s">
        <v>132</v>
      </c>
      <c r="F127" s="69">
        <f>G127/D127</f>
        <v>0</v>
      </c>
      <c r="G127" s="45">
        <f>SUM(G119:G126)</f>
        <v>0</v>
      </c>
      <c r="H127" s="47"/>
    </row>
    <row r="128" spans="1:8" ht="9.9499999999999993" customHeight="1" thickBot="1" x14ac:dyDescent="0.25">
      <c r="A128" s="21"/>
      <c r="B128" s="21"/>
      <c r="C128" s="21"/>
      <c r="D128" s="22"/>
      <c r="E128" s="22"/>
      <c r="F128" s="23"/>
      <c r="G128" s="24"/>
      <c r="H128" s="1"/>
    </row>
    <row r="129" spans="1:8" ht="30" customHeight="1" thickBot="1" x14ac:dyDescent="0.25">
      <c r="A129" s="295" t="s">
        <v>19</v>
      </c>
      <c r="B129" s="296"/>
      <c r="C129" s="42" t="s">
        <v>4</v>
      </c>
      <c r="D129" s="55" t="s">
        <v>11</v>
      </c>
      <c r="E129" s="44" t="s">
        <v>5</v>
      </c>
      <c r="F129" s="64" t="s">
        <v>6</v>
      </c>
      <c r="G129" s="43" t="s">
        <v>18</v>
      </c>
      <c r="H129" s="44" t="s">
        <v>22</v>
      </c>
    </row>
    <row r="130" spans="1:8" ht="14.25" thickTop="1" thickBot="1" x14ac:dyDescent="0.25">
      <c r="A130" s="18" t="s">
        <v>97</v>
      </c>
      <c r="B130" s="19"/>
      <c r="C130" s="20" t="s">
        <v>98</v>
      </c>
      <c r="D130" s="56"/>
      <c r="E130" s="75"/>
      <c r="F130" s="65"/>
      <c r="G130" s="12"/>
      <c r="H130" s="297"/>
    </row>
    <row r="131" spans="1:8" ht="12.75" customHeight="1" x14ac:dyDescent="0.2">
      <c r="A131" s="16"/>
      <c r="B131" s="25" t="s">
        <v>144</v>
      </c>
      <c r="C131" s="26" t="s">
        <v>4</v>
      </c>
      <c r="D131" s="57">
        <v>0</v>
      </c>
      <c r="E131" s="76" t="s">
        <v>5</v>
      </c>
      <c r="F131" s="70">
        <v>0</v>
      </c>
      <c r="G131" s="11">
        <f t="shared" ref="G131:G138" si="10">F131*D131</f>
        <v>0</v>
      </c>
      <c r="H131" s="298"/>
    </row>
    <row r="132" spans="1:8" ht="12.75" customHeight="1" x14ac:dyDescent="0.2">
      <c r="A132" s="7"/>
      <c r="B132" s="27" t="s">
        <v>144</v>
      </c>
      <c r="C132" s="28" t="s">
        <v>4</v>
      </c>
      <c r="D132" s="58">
        <v>0</v>
      </c>
      <c r="E132" s="77" t="s">
        <v>5</v>
      </c>
      <c r="F132" s="71">
        <v>0</v>
      </c>
      <c r="G132" s="9">
        <f t="shared" si="10"/>
        <v>0</v>
      </c>
      <c r="H132" s="298"/>
    </row>
    <row r="133" spans="1:8" ht="12.75" customHeight="1" x14ac:dyDescent="0.2">
      <c r="A133" s="7"/>
      <c r="B133" s="27" t="s">
        <v>144</v>
      </c>
      <c r="C133" s="28" t="s">
        <v>4</v>
      </c>
      <c r="D133" s="58">
        <v>0</v>
      </c>
      <c r="E133" s="77" t="s">
        <v>5</v>
      </c>
      <c r="F133" s="71">
        <v>0</v>
      </c>
      <c r="G133" s="9">
        <f t="shared" si="10"/>
        <v>0</v>
      </c>
      <c r="H133" s="298"/>
    </row>
    <row r="134" spans="1:8" ht="12.75" customHeight="1" x14ac:dyDescent="0.2">
      <c r="A134" s="7"/>
      <c r="B134" s="27" t="s">
        <v>144</v>
      </c>
      <c r="C134" s="28" t="s">
        <v>4</v>
      </c>
      <c r="D134" s="58">
        <v>0</v>
      </c>
      <c r="E134" s="77" t="s">
        <v>5</v>
      </c>
      <c r="F134" s="71">
        <v>0</v>
      </c>
      <c r="G134" s="9">
        <f t="shared" si="10"/>
        <v>0</v>
      </c>
      <c r="H134" s="298"/>
    </row>
    <row r="135" spans="1:8" ht="12.75" customHeight="1" x14ac:dyDescent="0.2">
      <c r="A135" s="7"/>
      <c r="B135" s="27" t="s">
        <v>144</v>
      </c>
      <c r="C135" s="28" t="s">
        <v>4</v>
      </c>
      <c r="D135" s="58">
        <v>0</v>
      </c>
      <c r="E135" s="77" t="s">
        <v>5</v>
      </c>
      <c r="F135" s="71">
        <v>0</v>
      </c>
      <c r="G135" s="9">
        <f t="shared" si="10"/>
        <v>0</v>
      </c>
      <c r="H135" s="298"/>
    </row>
    <row r="136" spans="1:8" ht="12.75" customHeight="1" x14ac:dyDescent="0.2">
      <c r="A136" s="7"/>
      <c r="B136" s="27" t="s">
        <v>144</v>
      </c>
      <c r="C136" s="28" t="s">
        <v>4</v>
      </c>
      <c r="D136" s="58">
        <v>0</v>
      </c>
      <c r="E136" s="77" t="s">
        <v>5</v>
      </c>
      <c r="F136" s="71">
        <v>0</v>
      </c>
      <c r="G136" s="9">
        <f t="shared" si="10"/>
        <v>0</v>
      </c>
      <c r="H136" s="298"/>
    </row>
    <row r="137" spans="1:8" ht="12.75" customHeight="1" x14ac:dyDescent="0.2">
      <c r="A137" s="7"/>
      <c r="B137" s="27" t="s">
        <v>144</v>
      </c>
      <c r="C137" s="28" t="s">
        <v>4</v>
      </c>
      <c r="D137" s="58">
        <v>0</v>
      </c>
      <c r="E137" s="77" t="s">
        <v>5</v>
      </c>
      <c r="F137" s="71">
        <v>0</v>
      </c>
      <c r="G137" s="9">
        <f t="shared" si="10"/>
        <v>0</v>
      </c>
      <c r="H137" s="298"/>
    </row>
    <row r="138" spans="1:8" ht="12.75" customHeight="1" thickBot="1" x14ac:dyDescent="0.25">
      <c r="A138" s="8"/>
      <c r="B138" s="29" t="s">
        <v>144</v>
      </c>
      <c r="C138" s="30" t="s">
        <v>4</v>
      </c>
      <c r="D138" s="59">
        <v>0</v>
      </c>
      <c r="E138" s="78" t="s">
        <v>5</v>
      </c>
      <c r="F138" s="72">
        <v>0</v>
      </c>
      <c r="G138" s="10">
        <f t="shared" si="10"/>
        <v>0</v>
      </c>
      <c r="H138" s="299"/>
    </row>
    <row r="139" spans="1:8" ht="20.100000000000001" customHeight="1" thickTop="1" thickBot="1" x14ac:dyDescent="0.25">
      <c r="A139" s="282" t="s">
        <v>103</v>
      </c>
      <c r="B139" s="283"/>
      <c r="C139" s="284"/>
      <c r="D139" s="60">
        <v>1</v>
      </c>
      <c r="E139" s="79" t="s">
        <v>132</v>
      </c>
      <c r="F139" s="69">
        <f>G139/D139</f>
        <v>0</v>
      </c>
      <c r="G139" s="45">
        <f>SUM(G131:G138)</f>
        <v>0</v>
      </c>
      <c r="H139" s="47"/>
    </row>
    <row r="140" spans="1:8" ht="30" customHeight="1" thickBot="1" x14ac:dyDescent="0.25">
      <c r="A140" s="21"/>
      <c r="B140" s="21"/>
      <c r="C140" s="21"/>
      <c r="D140" s="22"/>
      <c r="E140" s="22"/>
      <c r="F140" s="23"/>
      <c r="G140" s="24"/>
      <c r="H140" s="1"/>
    </row>
    <row r="141" spans="1:8" ht="30" customHeight="1" thickBot="1" x14ac:dyDescent="0.25">
      <c r="A141" s="295" t="s">
        <v>19</v>
      </c>
      <c r="B141" s="296"/>
      <c r="C141" s="42" t="s">
        <v>4</v>
      </c>
      <c r="D141" s="55" t="s">
        <v>11</v>
      </c>
      <c r="E141" s="44" t="s">
        <v>5</v>
      </c>
      <c r="F141" s="64" t="s">
        <v>6</v>
      </c>
      <c r="G141" s="43" t="s">
        <v>18</v>
      </c>
      <c r="H141" s="44" t="s">
        <v>22</v>
      </c>
    </row>
    <row r="142" spans="1:8" ht="14.25" thickTop="1" thickBot="1" x14ac:dyDescent="0.25">
      <c r="A142" s="18" t="s">
        <v>99</v>
      </c>
      <c r="B142" s="19"/>
      <c r="C142" s="20" t="s">
        <v>100</v>
      </c>
      <c r="D142" s="56"/>
      <c r="E142" s="75"/>
      <c r="F142" s="65"/>
      <c r="G142" s="12"/>
      <c r="H142" s="297"/>
    </row>
    <row r="143" spans="1:8" ht="12.75" customHeight="1" x14ac:dyDescent="0.2">
      <c r="A143" s="16"/>
      <c r="B143" s="25" t="s">
        <v>144</v>
      </c>
      <c r="C143" s="26" t="s">
        <v>4</v>
      </c>
      <c r="D143" s="57">
        <v>0</v>
      </c>
      <c r="E143" s="76" t="s">
        <v>5</v>
      </c>
      <c r="F143" s="70">
        <v>0</v>
      </c>
      <c r="G143" s="11">
        <f t="shared" ref="G143:G150" si="11">F143*D143</f>
        <v>0</v>
      </c>
      <c r="H143" s="298"/>
    </row>
    <row r="144" spans="1:8" ht="12.75" customHeight="1" x14ac:dyDescent="0.2">
      <c r="A144" s="7"/>
      <c r="B144" s="27" t="s">
        <v>144</v>
      </c>
      <c r="C144" s="28" t="s">
        <v>4</v>
      </c>
      <c r="D144" s="58">
        <v>0</v>
      </c>
      <c r="E144" s="77" t="s">
        <v>5</v>
      </c>
      <c r="F144" s="71">
        <v>0</v>
      </c>
      <c r="G144" s="9">
        <f t="shared" si="11"/>
        <v>0</v>
      </c>
      <c r="H144" s="298"/>
    </row>
    <row r="145" spans="1:8" ht="12.75" customHeight="1" x14ac:dyDescent="0.2">
      <c r="A145" s="7"/>
      <c r="B145" s="27" t="s">
        <v>144</v>
      </c>
      <c r="C145" s="28" t="s">
        <v>4</v>
      </c>
      <c r="D145" s="58">
        <v>0</v>
      </c>
      <c r="E145" s="77" t="s">
        <v>5</v>
      </c>
      <c r="F145" s="71">
        <v>0</v>
      </c>
      <c r="G145" s="9">
        <f t="shared" si="11"/>
        <v>0</v>
      </c>
      <c r="H145" s="298"/>
    </row>
    <row r="146" spans="1:8" ht="12.75" customHeight="1" x14ac:dyDescent="0.2">
      <c r="A146" s="7"/>
      <c r="B146" s="27" t="s">
        <v>144</v>
      </c>
      <c r="C146" s="28" t="s">
        <v>4</v>
      </c>
      <c r="D146" s="58">
        <v>0</v>
      </c>
      <c r="E146" s="77" t="s">
        <v>5</v>
      </c>
      <c r="F146" s="71">
        <v>0</v>
      </c>
      <c r="G146" s="9">
        <f t="shared" si="11"/>
        <v>0</v>
      </c>
      <c r="H146" s="298"/>
    </row>
    <row r="147" spans="1:8" ht="12.75" customHeight="1" x14ac:dyDescent="0.2">
      <c r="A147" s="7"/>
      <c r="B147" s="27" t="s">
        <v>144</v>
      </c>
      <c r="C147" s="28" t="s">
        <v>4</v>
      </c>
      <c r="D147" s="58">
        <v>0</v>
      </c>
      <c r="E147" s="77" t="s">
        <v>5</v>
      </c>
      <c r="F147" s="71">
        <v>0</v>
      </c>
      <c r="G147" s="9">
        <f t="shared" si="11"/>
        <v>0</v>
      </c>
      <c r="H147" s="298"/>
    </row>
    <row r="148" spans="1:8" ht="12.75" customHeight="1" x14ac:dyDescent="0.2">
      <c r="A148" s="7"/>
      <c r="B148" s="27" t="s">
        <v>144</v>
      </c>
      <c r="C148" s="28" t="s">
        <v>4</v>
      </c>
      <c r="D148" s="58">
        <v>0</v>
      </c>
      <c r="E148" s="77" t="s">
        <v>5</v>
      </c>
      <c r="F148" s="71">
        <v>0</v>
      </c>
      <c r="G148" s="9">
        <f t="shared" si="11"/>
        <v>0</v>
      </c>
      <c r="H148" s="298"/>
    </row>
    <row r="149" spans="1:8" ht="12.75" customHeight="1" x14ac:dyDescent="0.2">
      <c r="A149" s="7"/>
      <c r="B149" s="27" t="s">
        <v>144</v>
      </c>
      <c r="C149" s="28" t="s">
        <v>4</v>
      </c>
      <c r="D149" s="58">
        <v>0</v>
      </c>
      <c r="E149" s="77" t="s">
        <v>5</v>
      </c>
      <c r="F149" s="71">
        <v>0</v>
      </c>
      <c r="G149" s="9">
        <f t="shared" si="11"/>
        <v>0</v>
      </c>
      <c r="H149" s="298"/>
    </row>
    <row r="150" spans="1:8" ht="12.75" customHeight="1" thickBot="1" x14ac:dyDescent="0.25">
      <c r="A150" s="8"/>
      <c r="B150" s="29" t="s">
        <v>144</v>
      </c>
      <c r="C150" s="30" t="s">
        <v>4</v>
      </c>
      <c r="D150" s="59">
        <v>0</v>
      </c>
      <c r="E150" s="78" t="s">
        <v>5</v>
      </c>
      <c r="F150" s="72">
        <v>0</v>
      </c>
      <c r="G150" s="10">
        <f t="shared" si="11"/>
        <v>0</v>
      </c>
      <c r="H150" s="299"/>
    </row>
    <row r="151" spans="1:8" ht="20.100000000000001" customHeight="1" thickTop="1" thickBot="1" x14ac:dyDescent="0.25">
      <c r="A151" s="282" t="s">
        <v>104</v>
      </c>
      <c r="B151" s="283"/>
      <c r="C151" s="284"/>
      <c r="D151" s="60">
        <v>1</v>
      </c>
      <c r="E151" s="79" t="s">
        <v>132</v>
      </c>
      <c r="F151" s="69">
        <f>G151/D151</f>
        <v>0</v>
      </c>
      <c r="G151" s="45">
        <f>SUM(G143:G150)</f>
        <v>0</v>
      </c>
      <c r="H151" s="47"/>
    </row>
    <row r="152" spans="1:8" ht="9.9499999999999993" customHeight="1" thickBot="1" x14ac:dyDescent="0.25">
      <c r="A152" s="21"/>
      <c r="B152" s="21"/>
      <c r="C152" s="21"/>
      <c r="D152" s="22"/>
      <c r="E152" s="22"/>
      <c r="F152" s="23"/>
      <c r="G152" s="24"/>
      <c r="H152" s="1"/>
    </row>
    <row r="153" spans="1:8" ht="30" customHeight="1" thickBot="1" x14ac:dyDescent="0.25">
      <c r="A153" s="295" t="s">
        <v>19</v>
      </c>
      <c r="B153" s="296"/>
      <c r="C153" s="42" t="s">
        <v>4</v>
      </c>
      <c r="D153" s="55" t="s">
        <v>11</v>
      </c>
      <c r="E153" s="44" t="s">
        <v>5</v>
      </c>
      <c r="F153" s="64" t="s">
        <v>6</v>
      </c>
      <c r="G153" s="43" t="s">
        <v>18</v>
      </c>
      <c r="H153" s="44" t="s">
        <v>22</v>
      </c>
    </row>
    <row r="154" spans="1:8" ht="14.25" thickTop="1" thickBot="1" x14ac:dyDescent="0.25">
      <c r="A154" s="18" t="s">
        <v>105</v>
      </c>
      <c r="B154" s="19"/>
      <c r="C154" s="20" t="s">
        <v>106</v>
      </c>
      <c r="D154" s="56"/>
      <c r="E154" s="75"/>
      <c r="F154" s="65"/>
      <c r="G154" s="12"/>
      <c r="H154" s="297"/>
    </row>
    <row r="155" spans="1:8" ht="12.75" customHeight="1" x14ac:dyDescent="0.2">
      <c r="A155" s="16"/>
      <c r="B155" s="25" t="s">
        <v>144</v>
      </c>
      <c r="C155" s="26" t="s">
        <v>4</v>
      </c>
      <c r="D155" s="57">
        <v>0</v>
      </c>
      <c r="E155" s="76" t="s">
        <v>5</v>
      </c>
      <c r="F155" s="70">
        <v>0</v>
      </c>
      <c r="G155" s="11">
        <f t="shared" ref="G155:G162" si="12">F155*D155</f>
        <v>0</v>
      </c>
      <c r="H155" s="298"/>
    </row>
    <row r="156" spans="1:8" ht="12.75" customHeight="1" x14ac:dyDescent="0.2">
      <c r="A156" s="7"/>
      <c r="B156" s="27" t="s">
        <v>144</v>
      </c>
      <c r="C156" s="28" t="s">
        <v>4</v>
      </c>
      <c r="D156" s="58">
        <v>0</v>
      </c>
      <c r="E156" s="77" t="s">
        <v>5</v>
      </c>
      <c r="F156" s="71">
        <v>0</v>
      </c>
      <c r="G156" s="9">
        <f t="shared" si="12"/>
        <v>0</v>
      </c>
      <c r="H156" s="298"/>
    </row>
    <row r="157" spans="1:8" ht="12.75" customHeight="1" x14ac:dyDescent="0.2">
      <c r="A157" s="7"/>
      <c r="B157" s="27" t="s">
        <v>144</v>
      </c>
      <c r="C157" s="28" t="s">
        <v>4</v>
      </c>
      <c r="D157" s="58">
        <v>0</v>
      </c>
      <c r="E157" s="77" t="s">
        <v>5</v>
      </c>
      <c r="F157" s="71">
        <v>0</v>
      </c>
      <c r="G157" s="9">
        <f t="shared" si="12"/>
        <v>0</v>
      </c>
      <c r="H157" s="298"/>
    </row>
    <row r="158" spans="1:8" ht="12.75" customHeight="1" x14ac:dyDescent="0.2">
      <c r="A158" s="7"/>
      <c r="B158" s="27" t="s">
        <v>144</v>
      </c>
      <c r="C158" s="28" t="s">
        <v>4</v>
      </c>
      <c r="D158" s="58">
        <v>0</v>
      </c>
      <c r="E158" s="77" t="s">
        <v>5</v>
      </c>
      <c r="F158" s="71">
        <v>0</v>
      </c>
      <c r="G158" s="9">
        <f t="shared" si="12"/>
        <v>0</v>
      </c>
      <c r="H158" s="298"/>
    </row>
    <row r="159" spans="1:8" ht="12.75" customHeight="1" x14ac:dyDescent="0.2">
      <c r="A159" s="7"/>
      <c r="B159" s="27" t="s">
        <v>144</v>
      </c>
      <c r="C159" s="28" t="s">
        <v>4</v>
      </c>
      <c r="D159" s="58">
        <v>0</v>
      </c>
      <c r="E159" s="77" t="s">
        <v>5</v>
      </c>
      <c r="F159" s="71">
        <v>0</v>
      </c>
      <c r="G159" s="9">
        <f t="shared" si="12"/>
        <v>0</v>
      </c>
      <c r="H159" s="298"/>
    </row>
    <row r="160" spans="1:8" ht="12.75" customHeight="1" x14ac:dyDescent="0.2">
      <c r="A160" s="7"/>
      <c r="B160" s="27" t="s">
        <v>144</v>
      </c>
      <c r="C160" s="28" t="s">
        <v>4</v>
      </c>
      <c r="D160" s="58">
        <v>0</v>
      </c>
      <c r="E160" s="77" t="s">
        <v>5</v>
      </c>
      <c r="F160" s="71">
        <v>0</v>
      </c>
      <c r="G160" s="9">
        <f t="shared" si="12"/>
        <v>0</v>
      </c>
      <c r="H160" s="298"/>
    </row>
    <row r="161" spans="1:8" ht="12.75" customHeight="1" x14ac:dyDescent="0.2">
      <c r="A161" s="7"/>
      <c r="B161" s="27" t="s">
        <v>144</v>
      </c>
      <c r="C161" s="28" t="s">
        <v>4</v>
      </c>
      <c r="D161" s="58">
        <v>0</v>
      </c>
      <c r="E161" s="77" t="s">
        <v>5</v>
      </c>
      <c r="F161" s="71">
        <v>0</v>
      </c>
      <c r="G161" s="9">
        <f t="shared" si="12"/>
        <v>0</v>
      </c>
      <c r="H161" s="298"/>
    </row>
    <row r="162" spans="1:8" ht="12.75" customHeight="1" thickBot="1" x14ac:dyDescent="0.25">
      <c r="A162" s="8"/>
      <c r="B162" s="29" t="s">
        <v>144</v>
      </c>
      <c r="C162" s="30" t="s">
        <v>4</v>
      </c>
      <c r="D162" s="59">
        <v>0</v>
      </c>
      <c r="E162" s="78" t="s">
        <v>5</v>
      </c>
      <c r="F162" s="72">
        <v>0</v>
      </c>
      <c r="G162" s="10">
        <f t="shared" si="12"/>
        <v>0</v>
      </c>
      <c r="H162" s="299"/>
    </row>
    <row r="163" spans="1:8" ht="20.100000000000001" customHeight="1" thickTop="1" thickBot="1" x14ac:dyDescent="0.25">
      <c r="A163" s="282" t="s">
        <v>115</v>
      </c>
      <c r="B163" s="283"/>
      <c r="C163" s="284"/>
      <c r="D163" s="60">
        <v>1</v>
      </c>
      <c r="E163" s="79" t="s">
        <v>132</v>
      </c>
      <c r="F163" s="69">
        <f>G163/D163</f>
        <v>0</v>
      </c>
      <c r="G163" s="45">
        <f>SUM(G155:G162)</f>
        <v>0</v>
      </c>
      <c r="H163" s="47"/>
    </row>
    <row r="164" spans="1:8" ht="30" customHeight="1" thickBot="1" x14ac:dyDescent="0.25">
      <c r="A164" s="21"/>
      <c r="B164" s="21"/>
      <c r="C164" s="21"/>
      <c r="D164" s="22"/>
      <c r="E164" s="22"/>
      <c r="F164" s="23"/>
      <c r="G164" s="24"/>
      <c r="H164" s="1"/>
    </row>
    <row r="165" spans="1:8" ht="30" customHeight="1" thickBot="1" x14ac:dyDescent="0.25">
      <c r="A165" s="295" t="s">
        <v>19</v>
      </c>
      <c r="B165" s="296"/>
      <c r="C165" s="42" t="s">
        <v>4</v>
      </c>
      <c r="D165" s="55" t="s">
        <v>11</v>
      </c>
      <c r="E165" s="44" t="s">
        <v>5</v>
      </c>
      <c r="F165" s="64" t="s">
        <v>6</v>
      </c>
      <c r="G165" s="43" t="s">
        <v>18</v>
      </c>
      <c r="H165" s="44" t="s">
        <v>22</v>
      </c>
    </row>
    <row r="166" spans="1:8" ht="14.25" thickTop="1" thickBot="1" x14ac:dyDescent="0.25">
      <c r="A166" s="18" t="s">
        <v>107</v>
      </c>
      <c r="B166" s="19"/>
      <c r="C166" s="20" t="s">
        <v>108</v>
      </c>
      <c r="D166" s="56"/>
      <c r="E166" s="75"/>
      <c r="F166" s="65"/>
      <c r="G166" s="12"/>
      <c r="H166" s="297"/>
    </row>
    <row r="167" spans="1:8" ht="12.75" customHeight="1" x14ac:dyDescent="0.2">
      <c r="A167" s="16"/>
      <c r="B167" s="25" t="s">
        <v>144</v>
      </c>
      <c r="C167" s="26" t="s">
        <v>4</v>
      </c>
      <c r="D167" s="57">
        <v>0</v>
      </c>
      <c r="E167" s="76" t="s">
        <v>5</v>
      </c>
      <c r="F167" s="70">
        <v>0</v>
      </c>
      <c r="G167" s="11">
        <f t="shared" ref="G167:G174" si="13">F167*D167</f>
        <v>0</v>
      </c>
      <c r="H167" s="298"/>
    </row>
    <row r="168" spans="1:8" ht="12.75" customHeight="1" x14ac:dyDescent="0.2">
      <c r="A168" s="7"/>
      <c r="B168" s="27" t="s">
        <v>144</v>
      </c>
      <c r="C168" s="28" t="s">
        <v>4</v>
      </c>
      <c r="D168" s="58">
        <v>0</v>
      </c>
      <c r="E168" s="77" t="s">
        <v>5</v>
      </c>
      <c r="F168" s="71">
        <v>0</v>
      </c>
      <c r="G168" s="9">
        <f t="shared" si="13"/>
        <v>0</v>
      </c>
      <c r="H168" s="298"/>
    </row>
    <row r="169" spans="1:8" ht="12.75" customHeight="1" x14ac:dyDescent="0.2">
      <c r="A169" s="7"/>
      <c r="B169" s="27" t="s">
        <v>144</v>
      </c>
      <c r="C169" s="28" t="s">
        <v>4</v>
      </c>
      <c r="D169" s="58">
        <v>0</v>
      </c>
      <c r="E169" s="77" t="s">
        <v>5</v>
      </c>
      <c r="F169" s="71">
        <v>0</v>
      </c>
      <c r="G169" s="9">
        <f t="shared" si="13"/>
        <v>0</v>
      </c>
      <c r="H169" s="298"/>
    </row>
    <row r="170" spans="1:8" ht="12.75" customHeight="1" x14ac:dyDescent="0.2">
      <c r="A170" s="7"/>
      <c r="B170" s="27" t="s">
        <v>144</v>
      </c>
      <c r="C170" s="28" t="s">
        <v>4</v>
      </c>
      <c r="D170" s="58">
        <v>0</v>
      </c>
      <c r="E170" s="77" t="s">
        <v>5</v>
      </c>
      <c r="F170" s="71">
        <v>0</v>
      </c>
      <c r="G170" s="9">
        <f t="shared" si="13"/>
        <v>0</v>
      </c>
      <c r="H170" s="298"/>
    </row>
    <row r="171" spans="1:8" ht="12.75" customHeight="1" x14ac:dyDescent="0.2">
      <c r="A171" s="7"/>
      <c r="B171" s="27" t="s">
        <v>144</v>
      </c>
      <c r="C171" s="28" t="s">
        <v>4</v>
      </c>
      <c r="D171" s="58">
        <v>0</v>
      </c>
      <c r="E171" s="77" t="s">
        <v>5</v>
      </c>
      <c r="F171" s="71">
        <v>0</v>
      </c>
      <c r="G171" s="9">
        <f t="shared" si="13"/>
        <v>0</v>
      </c>
      <c r="H171" s="298"/>
    </row>
    <row r="172" spans="1:8" ht="12.75" customHeight="1" x14ac:dyDescent="0.2">
      <c r="A172" s="7"/>
      <c r="B172" s="27" t="s">
        <v>144</v>
      </c>
      <c r="C172" s="28" t="s">
        <v>4</v>
      </c>
      <c r="D172" s="58">
        <v>0</v>
      </c>
      <c r="E172" s="77" t="s">
        <v>5</v>
      </c>
      <c r="F172" s="71">
        <v>0</v>
      </c>
      <c r="G172" s="9">
        <f t="shared" si="13"/>
        <v>0</v>
      </c>
      <c r="H172" s="298"/>
    </row>
    <row r="173" spans="1:8" ht="12.75" customHeight="1" x14ac:dyDescent="0.2">
      <c r="A173" s="7"/>
      <c r="B173" s="27" t="s">
        <v>144</v>
      </c>
      <c r="C173" s="28" t="s">
        <v>4</v>
      </c>
      <c r="D173" s="58">
        <v>0</v>
      </c>
      <c r="E173" s="77" t="s">
        <v>5</v>
      </c>
      <c r="F173" s="71">
        <v>0</v>
      </c>
      <c r="G173" s="9">
        <f t="shared" si="13"/>
        <v>0</v>
      </c>
      <c r="H173" s="298"/>
    </row>
    <row r="174" spans="1:8" ht="12.75" customHeight="1" thickBot="1" x14ac:dyDescent="0.25">
      <c r="A174" s="8"/>
      <c r="B174" s="29" t="s">
        <v>144</v>
      </c>
      <c r="C174" s="30" t="s">
        <v>4</v>
      </c>
      <c r="D174" s="59">
        <v>0</v>
      </c>
      <c r="E174" s="78" t="s">
        <v>5</v>
      </c>
      <c r="F174" s="72">
        <v>0</v>
      </c>
      <c r="G174" s="10">
        <f t="shared" si="13"/>
        <v>0</v>
      </c>
      <c r="H174" s="299"/>
    </row>
    <row r="175" spans="1:8" ht="20.100000000000001" customHeight="1" thickTop="1" thickBot="1" x14ac:dyDescent="0.25">
      <c r="A175" s="282" t="s">
        <v>116</v>
      </c>
      <c r="B175" s="283"/>
      <c r="C175" s="284"/>
      <c r="D175" s="60">
        <v>1</v>
      </c>
      <c r="E175" s="79" t="s">
        <v>132</v>
      </c>
      <c r="F175" s="69">
        <f>G175/D175</f>
        <v>0</v>
      </c>
      <c r="G175" s="45">
        <f>SUM(G167:G174)</f>
        <v>0</v>
      </c>
      <c r="H175" s="47"/>
    </row>
    <row r="176" spans="1:8" ht="9.9499999999999993" customHeight="1" thickBot="1" x14ac:dyDescent="0.25">
      <c r="A176" s="21"/>
      <c r="B176" s="21"/>
      <c r="C176" s="21"/>
      <c r="D176" s="22"/>
      <c r="E176" s="22"/>
      <c r="F176" s="23"/>
      <c r="G176" s="24"/>
      <c r="H176" s="1"/>
    </row>
    <row r="177" spans="1:8" ht="30" customHeight="1" thickBot="1" x14ac:dyDescent="0.25">
      <c r="A177" s="295" t="s">
        <v>19</v>
      </c>
      <c r="B177" s="296"/>
      <c r="C177" s="42" t="s">
        <v>4</v>
      </c>
      <c r="D177" s="55" t="s">
        <v>11</v>
      </c>
      <c r="E177" s="44" t="s">
        <v>5</v>
      </c>
      <c r="F177" s="64" t="s">
        <v>6</v>
      </c>
      <c r="G177" s="43" t="s">
        <v>18</v>
      </c>
      <c r="H177" s="44" t="s">
        <v>22</v>
      </c>
    </row>
    <row r="178" spans="1:8" ht="14.25" thickTop="1" thickBot="1" x14ac:dyDescent="0.25">
      <c r="A178" s="18" t="s">
        <v>109</v>
      </c>
      <c r="B178" s="19"/>
      <c r="C178" s="20" t="s">
        <v>110</v>
      </c>
      <c r="D178" s="56"/>
      <c r="E178" s="75"/>
      <c r="F178" s="65"/>
      <c r="G178" s="12"/>
      <c r="H178" s="297"/>
    </row>
    <row r="179" spans="1:8" ht="12.75" customHeight="1" x14ac:dyDescent="0.2">
      <c r="A179" s="16"/>
      <c r="B179" s="25" t="s">
        <v>144</v>
      </c>
      <c r="C179" s="26" t="s">
        <v>4</v>
      </c>
      <c r="D179" s="57">
        <v>0</v>
      </c>
      <c r="E179" s="76" t="s">
        <v>5</v>
      </c>
      <c r="F179" s="70">
        <v>0</v>
      </c>
      <c r="G179" s="11">
        <f t="shared" ref="G179:G186" si="14">F179*D179</f>
        <v>0</v>
      </c>
      <c r="H179" s="298"/>
    </row>
    <row r="180" spans="1:8" ht="12.75" customHeight="1" x14ac:dyDescent="0.2">
      <c r="A180" s="7"/>
      <c r="B180" s="27" t="s">
        <v>144</v>
      </c>
      <c r="C180" s="28" t="s">
        <v>4</v>
      </c>
      <c r="D180" s="58">
        <v>0</v>
      </c>
      <c r="E180" s="77" t="s">
        <v>5</v>
      </c>
      <c r="F180" s="71">
        <v>0</v>
      </c>
      <c r="G180" s="9">
        <f t="shared" si="14"/>
        <v>0</v>
      </c>
      <c r="H180" s="298"/>
    </row>
    <row r="181" spans="1:8" ht="12.75" customHeight="1" x14ac:dyDescent="0.2">
      <c r="A181" s="7"/>
      <c r="B181" s="27" t="s">
        <v>144</v>
      </c>
      <c r="C181" s="28" t="s">
        <v>4</v>
      </c>
      <c r="D181" s="58">
        <v>0</v>
      </c>
      <c r="E181" s="77" t="s">
        <v>5</v>
      </c>
      <c r="F181" s="71">
        <v>0</v>
      </c>
      <c r="G181" s="9">
        <f t="shared" si="14"/>
        <v>0</v>
      </c>
      <c r="H181" s="298"/>
    </row>
    <row r="182" spans="1:8" ht="12.75" customHeight="1" x14ac:dyDescent="0.2">
      <c r="A182" s="7"/>
      <c r="B182" s="27" t="s">
        <v>144</v>
      </c>
      <c r="C182" s="28" t="s">
        <v>4</v>
      </c>
      <c r="D182" s="58">
        <v>0</v>
      </c>
      <c r="E182" s="77" t="s">
        <v>5</v>
      </c>
      <c r="F182" s="71">
        <v>0</v>
      </c>
      <c r="G182" s="9">
        <f t="shared" si="14"/>
        <v>0</v>
      </c>
      <c r="H182" s="298"/>
    </row>
    <row r="183" spans="1:8" ht="12.75" customHeight="1" x14ac:dyDescent="0.2">
      <c r="A183" s="7"/>
      <c r="B183" s="27" t="s">
        <v>144</v>
      </c>
      <c r="C183" s="28" t="s">
        <v>4</v>
      </c>
      <c r="D183" s="58">
        <v>0</v>
      </c>
      <c r="E183" s="77" t="s">
        <v>5</v>
      </c>
      <c r="F183" s="71">
        <v>0</v>
      </c>
      <c r="G183" s="9">
        <f t="shared" si="14"/>
        <v>0</v>
      </c>
      <c r="H183" s="298"/>
    </row>
    <row r="184" spans="1:8" ht="12.75" customHeight="1" x14ac:dyDescent="0.2">
      <c r="A184" s="7"/>
      <c r="B184" s="27" t="s">
        <v>144</v>
      </c>
      <c r="C184" s="28" t="s">
        <v>4</v>
      </c>
      <c r="D184" s="58">
        <v>0</v>
      </c>
      <c r="E184" s="77" t="s">
        <v>5</v>
      </c>
      <c r="F184" s="71">
        <v>0</v>
      </c>
      <c r="G184" s="9">
        <f t="shared" si="14"/>
        <v>0</v>
      </c>
      <c r="H184" s="298"/>
    </row>
    <row r="185" spans="1:8" ht="12.75" customHeight="1" x14ac:dyDescent="0.2">
      <c r="A185" s="7"/>
      <c r="B185" s="27" t="s">
        <v>144</v>
      </c>
      <c r="C185" s="28" t="s">
        <v>4</v>
      </c>
      <c r="D185" s="58">
        <v>0</v>
      </c>
      <c r="E185" s="77" t="s">
        <v>5</v>
      </c>
      <c r="F185" s="71">
        <v>0</v>
      </c>
      <c r="G185" s="9">
        <f t="shared" si="14"/>
        <v>0</v>
      </c>
      <c r="H185" s="298"/>
    </row>
    <row r="186" spans="1:8" ht="12.75" customHeight="1" thickBot="1" x14ac:dyDescent="0.25">
      <c r="A186" s="8"/>
      <c r="B186" s="29" t="s">
        <v>144</v>
      </c>
      <c r="C186" s="30" t="s">
        <v>4</v>
      </c>
      <c r="D186" s="59">
        <v>0</v>
      </c>
      <c r="E186" s="78" t="s">
        <v>5</v>
      </c>
      <c r="F186" s="72">
        <v>0</v>
      </c>
      <c r="G186" s="10">
        <f t="shared" si="14"/>
        <v>0</v>
      </c>
      <c r="H186" s="299"/>
    </row>
    <row r="187" spans="1:8" ht="20.100000000000001" customHeight="1" thickTop="1" thickBot="1" x14ac:dyDescent="0.25">
      <c r="A187" s="282" t="s">
        <v>133</v>
      </c>
      <c r="B187" s="283"/>
      <c r="C187" s="284"/>
      <c r="D187" s="60">
        <v>1</v>
      </c>
      <c r="E187" s="79" t="s">
        <v>132</v>
      </c>
      <c r="F187" s="69">
        <f>G187/D187</f>
        <v>0</v>
      </c>
      <c r="G187" s="45">
        <f>SUM(G179:G186)</f>
        <v>0</v>
      </c>
      <c r="H187" s="47"/>
    </row>
    <row r="188" spans="1:8" ht="30" customHeight="1" thickBot="1" x14ac:dyDescent="0.25">
      <c r="A188" s="21"/>
      <c r="B188" s="21"/>
      <c r="C188" s="21"/>
      <c r="D188" s="22"/>
      <c r="E188" s="22"/>
      <c r="F188" s="23"/>
      <c r="G188" s="24"/>
      <c r="H188" s="1"/>
    </row>
    <row r="189" spans="1:8" ht="30" customHeight="1" thickBot="1" x14ac:dyDescent="0.25">
      <c r="A189" s="295" t="s">
        <v>19</v>
      </c>
      <c r="B189" s="296"/>
      <c r="C189" s="42" t="s">
        <v>4</v>
      </c>
      <c r="D189" s="55" t="s">
        <v>11</v>
      </c>
      <c r="E189" s="44" t="s">
        <v>5</v>
      </c>
      <c r="F189" s="64" t="s">
        <v>6</v>
      </c>
      <c r="G189" s="43" t="s">
        <v>18</v>
      </c>
      <c r="H189" s="44" t="s">
        <v>22</v>
      </c>
    </row>
    <row r="190" spans="1:8" ht="14.25" thickTop="1" thickBot="1" x14ac:dyDescent="0.25">
      <c r="A190" s="18" t="s">
        <v>111</v>
      </c>
      <c r="B190" s="19"/>
      <c r="C190" s="20" t="s">
        <v>112</v>
      </c>
      <c r="D190" s="56"/>
      <c r="E190" s="75"/>
      <c r="F190" s="65"/>
      <c r="G190" s="12"/>
      <c r="H190" s="297"/>
    </row>
    <row r="191" spans="1:8" ht="12.75" customHeight="1" x14ac:dyDescent="0.2">
      <c r="A191" s="16"/>
      <c r="B191" s="25" t="s">
        <v>144</v>
      </c>
      <c r="C191" s="26" t="s">
        <v>4</v>
      </c>
      <c r="D191" s="57">
        <v>0</v>
      </c>
      <c r="E191" s="76" t="s">
        <v>5</v>
      </c>
      <c r="F191" s="70">
        <v>0</v>
      </c>
      <c r="G191" s="11">
        <f t="shared" ref="G191:G198" si="15">F191*D191</f>
        <v>0</v>
      </c>
      <c r="H191" s="298"/>
    </row>
    <row r="192" spans="1:8" ht="12.75" customHeight="1" x14ac:dyDescent="0.2">
      <c r="A192" s="7"/>
      <c r="B192" s="27" t="s">
        <v>144</v>
      </c>
      <c r="C192" s="28" t="s">
        <v>4</v>
      </c>
      <c r="D192" s="58">
        <v>0</v>
      </c>
      <c r="E192" s="77" t="s">
        <v>5</v>
      </c>
      <c r="F192" s="71">
        <v>0</v>
      </c>
      <c r="G192" s="9">
        <f t="shared" si="15"/>
        <v>0</v>
      </c>
      <c r="H192" s="298"/>
    </row>
    <row r="193" spans="1:8" ht="12.75" customHeight="1" x14ac:dyDescent="0.2">
      <c r="A193" s="7"/>
      <c r="B193" s="27" t="s">
        <v>144</v>
      </c>
      <c r="C193" s="28" t="s">
        <v>4</v>
      </c>
      <c r="D193" s="58">
        <v>0</v>
      </c>
      <c r="E193" s="77" t="s">
        <v>5</v>
      </c>
      <c r="F193" s="71">
        <v>0</v>
      </c>
      <c r="G193" s="9">
        <f t="shared" si="15"/>
        <v>0</v>
      </c>
      <c r="H193" s="298"/>
    </row>
    <row r="194" spans="1:8" ht="12.75" customHeight="1" x14ac:dyDescent="0.2">
      <c r="A194" s="7"/>
      <c r="B194" s="27" t="s">
        <v>144</v>
      </c>
      <c r="C194" s="28" t="s">
        <v>4</v>
      </c>
      <c r="D194" s="58">
        <v>0</v>
      </c>
      <c r="E194" s="77" t="s">
        <v>5</v>
      </c>
      <c r="F194" s="71">
        <v>0</v>
      </c>
      <c r="G194" s="9">
        <f t="shared" si="15"/>
        <v>0</v>
      </c>
      <c r="H194" s="298"/>
    </row>
    <row r="195" spans="1:8" ht="12.75" customHeight="1" x14ac:dyDescent="0.2">
      <c r="A195" s="7"/>
      <c r="B195" s="27" t="s">
        <v>144</v>
      </c>
      <c r="C195" s="28" t="s">
        <v>4</v>
      </c>
      <c r="D195" s="58">
        <v>0</v>
      </c>
      <c r="E195" s="77" t="s">
        <v>5</v>
      </c>
      <c r="F195" s="71">
        <v>0</v>
      </c>
      <c r="G195" s="9">
        <f t="shared" si="15"/>
        <v>0</v>
      </c>
      <c r="H195" s="298"/>
    </row>
    <row r="196" spans="1:8" ht="12.75" customHeight="1" x14ac:dyDescent="0.2">
      <c r="A196" s="7"/>
      <c r="B196" s="27" t="s">
        <v>144</v>
      </c>
      <c r="C196" s="28" t="s">
        <v>4</v>
      </c>
      <c r="D196" s="58">
        <v>0</v>
      </c>
      <c r="E196" s="77" t="s">
        <v>5</v>
      </c>
      <c r="F196" s="71">
        <v>0</v>
      </c>
      <c r="G196" s="9">
        <f t="shared" si="15"/>
        <v>0</v>
      </c>
      <c r="H196" s="298"/>
    </row>
    <row r="197" spans="1:8" ht="12.75" customHeight="1" x14ac:dyDescent="0.2">
      <c r="A197" s="7"/>
      <c r="B197" s="27" t="s">
        <v>144</v>
      </c>
      <c r="C197" s="28" t="s">
        <v>4</v>
      </c>
      <c r="D197" s="58">
        <v>0</v>
      </c>
      <c r="E197" s="77" t="s">
        <v>5</v>
      </c>
      <c r="F197" s="71">
        <v>0</v>
      </c>
      <c r="G197" s="9">
        <f t="shared" si="15"/>
        <v>0</v>
      </c>
      <c r="H197" s="298"/>
    </row>
    <row r="198" spans="1:8" ht="12.75" customHeight="1" thickBot="1" x14ac:dyDescent="0.25">
      <c r="A198" s="8"/>
      <c r="B198" s="29" t="s">
        <v>144</v>
      </c>
      <c r="C198" s="30" t="s">
        <v>4</v>
      </c>
      <c r="D198" s="59">
        <v>0</v>
      </c>
      <c r="E198" s="78" t="s">
        <v>5</v>
      </c>
      <c r="F198" s="72">
        <v>0</v>
      </c>
      <c r="G198" s="10">
        <f t="shared" si="15"/>
        <v>0</v>
      </c>
      <c r="H198" s="299"/>
    </row>
    <row r="199" spans="1:8" ht="20.100000000000001" customHeight="1" thickTop="1" thickBot="1" x14ac:dyDescent="0.25">
      <c r="A199" s="282" t="s">
        <v>117</v>
      </c>
      <c r="B199" s="283"/>
      <c r="C199" s="284"/>
      <c r="D199" s="60">
        <v>1</v>
      </c>
      <c r="E199" s="79" t="s">
        <v>132</v>
      </c>
      <c r="F199" s="69">
        <f>G199/D199</f>
        <v>0</v>
      </c>
      <c r="G199" s="45">
        <f>SUM(G191:G198)</f>
        <v>0</v>
      </c>
      <c r="H199" s="47"/>
    </row>
    <row r="200" spans="1:8" ht="9.9499999999999993" customHeight="1" thickBot="1" x14ac:dyDescent="0.25">
      <c r="A200" s="21"/>
      <c r="B200" s="21"/>
      <c r="C200" s="21"/>
      <c r="D200" s="22"/>
      <c r="E200" s="22"/>
      <c r="F200" s="23"/>
      <c r="G200" s="24"/>
      <c r="H200" s="1"/>
    </row>
    <row r="201" spans="1:8" ht="30" customHeight="1" thickBot="1" x14ac:dyDescent="0.25">
      <c r="A201" s="295" t="s">
        <v>19</v>
      </c>
      <c r="B201" s="296"/>
      <c r="C201" s="42" t="s">
        <v>4</v>
      </c>
      <c r="D201" s="55" t="s">
        <v>11</v>
      </c>
      <c r="E201" s="44" t="s">
        <v>5</v>
      </c>
      <c r="F201" s="64" t="s">
        <v>6</v>
      </c>
      <c r="G201" s="43" t="s">
        <v>18</v>
      </c>
      <c r="H201" s="44" t="s">
        <v>22</v>
      </c>
    </row>
    <row r="202" spans="1:8" ht="14.25" thickTop="1" thickBot="1" x14ac:dyDescent="0.25">
      <c r="A202" s="18" t="s">
        <v>113</v>
      </c>
      <c r="B202" s="19"/>
      <c r="C202" s="20" t="s">
        <v>114</v>
      </c>
      <c r="D202" s="56"/>
      <c r="E202" s="75"/>
      <c r="F202" s="65"/>
      <c r="G202" s="12"/>
      <c r="H202" s="297"/>
    </row>
    <row r="203" spans="1:8" ht="12.75" customHeight="1" x14ac:dyDescent="0.2">
      <c r="A203" s="16"/>
      <c r="B203" s="25" t="s">
        <v>144</v>
      </c>
      <c r="C203" s="26" t="s">
        <v>4</v>
      </c>
      <c r="D203" s="57">
        <v>0</v>
      </c>
      <c r="E203" s="76" t="s">
        <v>5</v>
      </c>
      <c r="F203" s="70">
        <v>0</v>
      </c>
      <c r="G203" s="11">
        <f t="shared" ref="G203:G210" si="16">F203*D203</f>
        <v>0</v>
      </c>
      <c r="H203" s="298"/>
    </row>
    <row r="204" spans="1:8" ht="12.75" customHeight="1" x14ac:dyDescent="0.2">
      <c r="A204" s="7"/>
      <c r="B204" s="27" t="s">
        <v>144</v>
      </c>
      <c r="C204" s="28" t="s">
        <v>4</v>
      </c>
      <c r="D204" s="58">
        <v>0</v>
      </c>
      <c r="E204" s="77" t="s">
        <v>5</v>
      </c>
      <c r="F204" s="71">
        <v>0</v>
      </c>
      <c r="G204" s="9">
        <f t="shared" si="16"/>
        <v>0</v>
      </c>
      <c r="H204" s="298"/>
    </row>
    <row r="205" spans="1:8" ht="12.75" customHeight="1" x14ac:dyDescent="0.2">
      <c r="A205" s="7"/>
      <c r="B205" s="27" t="s">
        <v>144</v>
      </c>
      <c r="C205" s="28" t="s">
        <v>4</v>
      </c>
      <c r="D205" s="58">
        <v>0</v>
      </c>
      <c r="E205" s="77" t="s">
        <v>5</v>
      </c>
      <c r="F205" s="71">
        <v>0</v>
      </c>
      <c r="G205" s="9">
        <f t="shared" si="16"/>
        <v>0</v>
      </c>
      <c r="H205" s="298"/>
    </row>
    <row r="206" spans="1:8" ht="12.75" customHeight="1" x14ac:dyDescent="0.2">
      <c r="A206" s="7"/>
      <c r="B206" s="27" t="s">
        <v>144</v>
      </c>
      <c r="C206" s="28" t="s">
        <v>4</v>
      </c>
      <c r="D206" s="58">
        <v>0</v>
      </c>
      <c r="E206" s="77" t="s">
        <v>5</v>
      </c>
      <c r="F206" s="71">
        <v>0</v>
      </c>
      <c r="G206" s="9">
        <f t="shared" si="16"/>
        <v>0</v>
      </c>
      <c r="H206" s="298"/>
    </row>
    <row r="207" spans="1:8" ht="12.75" customHeight="1" x14ac:dyDescent="0.2">
      <c r="A207" s="7"/>
      <c r="B207" s="27" t="s">
        <v>144</v>
      </c>
      <c r="C207" s="28" t="s">
        <v>4</v>
      </c>
      <c r="D207" s="58">
        <v>0</v>
      </c>
      <c r="E207" s="77" t="s">
        <v>5</v>
      </c>
      <c r="F207" s="71">
        <v>0</v>
      </c>
      <c r="G207" s="9">
        <f t="shared" si="16"/>
        <v>0</v>
      </c>
      <c r="H207" s="298"/>
    </row>
    <row r="208" spans="1:8" ht="12.75" customHeight="1" x14ac:dyDescent="0.2">
      <c r="A208" s="7"/>
      <c r="B208" s="27" t="s">
        <v>144</v>
      </c>
      <c r="C208" s="28" t="s">
        <v>4</v>
      </c>
      <c r="D208" s="58">
        <v>0</v>
      </c>
      <c r="E208" s="77" t="s">
        <v>5</v>
      </c>
      <c r="F208" s="71">
        <v>0</v>
      </c>
      <c r="G208" s="9">
        <f t="shared" si="16"/>
        <v>0</v>
      </c>
      <c r="H208" s="298"/>
    </row>
    <row r="209" spans="1:8" ht="12.75" customHeight="1" x14ac:dyDescent="0.2">
      <c r="A209" s="7"/>
      <c r="B209" s="27" t="s">
        <v>144</v>
      </c>
      <c r="C209" s="28" t="s">
        <v>4</v>
      </c>
      <c r="D209" s="58">
        <v>0</v>
      </c>
      <c r="E209" s="77" t="s">
        <v>5</v>
      </c>
      <c r="F209" s="71">
        <v>0</v>
      </c>
      <c r="G209" s="9">
        <f t="shared" si="16"/>
        <v>0</v>
      </c>
      <c r="H209" s="298"/>
    </row>
    <row r="210" spans="1:8" ht="12.75" customHeight="1" thickBot="1" x14ac:dyDescent="0.25">
      <c r="A210" s="8"/>
      <c r="B210" s="29" t="s">
        <v>144</v>
      </c>
      <c r="C210" s="30" t="s">
        <v>4</v>
      </c>
      <c r="D210" s="59">
        <v>0</v>
      </c>
      <c r="E210" s="78" t="s">
        <v>5</v>
      </c>
      <c r="F210" s="72">
        <v>0</v>
      </c>
      <c r="G210" s="10">
        <f t="shared" si="16"/>
        <v>0</v>
      </c>
      <c r="H210" s="299"/>
    </row>
    <row r="211" spans="1:8" ht="20.100000000000001" customHeight="1" thickTop="1" thickBot="1" x14ac:dyDescent="0.25">
      <c r="A211" s="282" t="s">
        <v>118</v>
      </c>
      <c r="B211" s="283"/>
      <c r="C211" s="284"/>
      <c r="D211" s="60">
        <v>1</v>
      </c>
      <c r="E211" s="79" t="s">
        <v>132</v>
      </c>
      <c r="F211" s="69">
        <f>G211/D211</f>
        <v>0</v>
      </c>
      <c r="G211" s="45">
        <f>SUM(G203:G210)</f>
        <v>0</v>
      </c>
      <c r="H211" s="47"/>
    </row>
    <row r="212" spans="1:8" ht="30" customHeight="1" thickBot="1" x14ac:dyDescent="0.25">
      <c r="A212" s="21"/>
      <c r="B212" s="21"/>
      <c r="C212" s="21"/>
      <c r="D212" s="22"/>
      <c r="E212" s="22"/>
      <c r="F212" s="23"/>
      <c r="G212" s="24"/>
      <c r="H212" s="1"/>
    </row>
    <row r="213" spans="1:8" ht="30" customHeight="1" thickBot="1" x14ac:dyDescent="0.25">
      <c r="A213" s="295" t="s">
        <v>19</v>
      </c>
      <c r="B213" s="296"/>
      <c r="C213" s="42" t="s">
        <v>4</v>
      </c>
      <c r="D213" s="55" t="s">
        <v>11</v>
      </c>
      <c r="E213" s="44" t="s">
        <v>5</v>
      </c>
      <c r="F213" s="64" t="s">
        <v>6</v>
      </c>
      <c r="G213" s="43" t="s">
        <v>18</v>
      </c>
      <c r="H213" s="44" t="s">
        <v>22</v>
      </c>
    </row>
    <row r="214" spans="1:8" ht="14.25" thickTop="1" thickBot="1" x14ac:dyDescent="0.25">
      <c r="A214" s="18" t="s">
        <v>119</v>
      </c>
      <c r="B214" s="19"/>
      <c r="C214" s="20" t="s">
        <v>120</v>
      </c>
      <c r="D214" s="56"/>
      <c r="E214" s="75"/>
      <c r="F214" s="65"/>
      <c r="G214" s="12"/>
      <c r="H214" s="297"/>
    </row>
    <row r="215" spans="1:8" ht="12.75" customHeight="1" x14ac:dyDescent="0.2">
      <c r="A215" s="16"/>
      <c r="B215" s="25" t="s">
        <v>144</v>
      </c>
      <c r="C215" s="26" t="s">
        <v>4</v>
      </c>
      <c r="D215" s="57">
        <v>0</v>
      </c>
      <c r="E215" s="76" t="s">
        <v>5</v>
      </c>
      <c r="F215" s="70">
        <v>0</v>
      </c>
      <c r="G215" s="11">
        <f t="shared" ref="G215:G222" si="17">F215*D215</f>
        <v>0</v>
      </c>
      <c r="H215" s="298"/>
    </row>
    <row r="216" spans="1:8" ht="12.75" customHeight="1" x14ac:dyDescent="0.2">
      <c r="A216" s="7"/>
      <c r="B216" s="27" t="s">
        <v>144</v>
      </c>
      <c r="C216" s="28" t="s">
        <v>4</v>
      </c>
      <c r="D216" s="58">
        <v>0</v>
      </c>
      <c r="E216" s="77" t="s">
        <v>5</v>
      </c>
      <c r="F216" s="71">
        <v>0</v>
      </c>
      <c r="G216" s="9">
        <f t="shared" si="17"/>
        <v>0</v>
      </c>
      <c r="H216" s="298"/>
    </row>
    <row r="217" spans="1:8" ht="12.75" customHeight="1" x14ac:dyDescent="0.2">
      <c r="A217" s="7"/>
      <c r="B217" s="27" t="s">
        <v>144</v>
      </c>
      <c r="C217" s="28" t="s">
        <v>4</v>
      </c>
      <c r="D217" s="58">
        <v>0</v>
      </c>
      <c r="E217" s="77" t="s">
        <v>5</v>
      </c>
      <c r="F217" s="71">
        <v>0</v>
      </c>
      <c r="G217" s="9">
        <f t="shared" si="17"/>
        <v>0</v>
      </c>
      <c r="H217" s="298"/>
    </row>
    <row r="218" spans="1:8" ht="12.75" customHeight="1" x14ac:dyDescent="0.2">
      <c r="A218" s="7"/>
      <c r="B218" s="27" t="s">
        <v>144</v>
      </c>
      <c r="C218" s="28" t="s">
        <v>4</v>
      </c>
      <c r="D218" s="58">
        <v>0</v>
      </c>
      <c r="E218" s="77" t="s">
        <v>5</v>
      </c>
      <c r="F218" s="71">
        <v>0</v>
      </c>
      <c r="G218" s="9">
        <f t="shared" si="17"/>
        <v>0</v>
      </c>
      <c r="H218" s="298"/>
    </row>
    <row r="219" spans="1:8" ht="12.75" customHeight="1" x14ac:dyDescent="0.2">
      <c r="A219" s="7"/>
      <c r="B219" s="27" t="s">
        <v>144</v>
      </c>
      <c r="C219" s="28" t="s">
        <v>4</v>
      </c>
      <c r="D219" s="58">
        <v>0</v>
      </c>
      <c r="E219" s="77" t="s">
        <v>5</v>
      </c>
      <c r="F219" s="71">
        <v>0</v>
      </c>
      <c r="G219" s="9">
        <f t="shared" si="17"/>
        <v>0</v>
      </c>
      <c r="H219" s="298"/>
    </row>
    <row r="220" spans="1:8" ht="12.75" customHeight="1" x14ac:dyDescent="0.2">
      <c r="A220" s="7"/>
      <c r="B220" s="27" t="s">
        <v>144</v>
      </c>
      <c r="C220" s="28" t="s">
        <v>4</v>
      </c>
      <c r="D220" s="58">
        <v>0</v>
      </c>
      <c r="E220" s="77" t="s">
        <v>5</v>
      </c>
      <c r="F220" s="71">
        <v>0</v>
      </c>
      <c r="G220" s="9">
        <f t="shared" si="17"/>
        <v>0</v>
      </c>
      <c r="H220" s="298"/>
    </row>
    <row r="221" spans="1:8" ht="12.75" customHeight="1" x14ac:dyDescent="0.2">
      <c r="A221" s="7"/>
      <c r="B221" s="27" t="s">
        <v>144</v>
      </c>
      <c r="C221" s="28" t="s">
        <v>4</v>
      </c>
      <c r="D221" s="58">
        <v>0</v>
      </c>
      <c r="E221" s="77" t="s">
        <v>5</v>
      </c>
      <c r="F221" s="71">
        <v>0</v>
      </c>
      <c r="G221" s="9">
        <f t="shared" si="17"/>
        <v>0</v>
      </c>
      <c r="H221" s="298"/>
    </row>
    <row r="222" spans="1:8" ht="12.75" customHeight="1" thickBot="1" x14ac:dyDescent="0.25">
      <c r="A222" s="8"/>
      <c r="B222" s="29" t="s">
        <v>144</v>
      </c>
      <c r="C222" s="30" t="s">
        <v>4</v>
      </c>
      <c r="D222" s="59">
        <v>0</v>
      </c>
      <c r="E222" s="78" t="s">
        <v>5</v>
      </c>
      <c r="F222" s="72">
        <v>0</v>
      </c>
      <c r="G222" s="10">
        <f t="shared" si="17"/>
        <v>0</v>
      </c>
      <c r="H222" s="299"/>
    </row>
    <row r="223" spans="1:8" ht="20.100000000000001" customHeight="1" thickTop="1" thickBot="1" x14ac:dyDescent="0.25">
      <c r="A223" s="282" t="s">
        <v>130</v>
      </c>
      <c r="B223" s="283"/>
      <c r="C223" s="284"/>
      <c r="D223" s="60">
        <v>1</v>
      </c>
      <c r="E223" s="79" t="s">
        <v>132</v>
      </c>
      <c r="F223" s="69">
        <f>G223/D223</f>
        <v>0</v>
      </c>
      <c r="G223" s="45">
        <f>SUM(G215:G222)</f>
        <v>0</v>
      </c>
      <c r="H223" s="47"/>
    </row>
    <row r="224" spans="1:8" ht="9.9499999999999993" customHeight="1" thickBot="1" x14ac:dyDescent="0.25">
      <c r="A224" s="21"/>
      <c r="B224" s="21"/>
      <c r="C224" s="21"/>
      <c r="D224" s="22"/>
      <c r="E224" s="22"/>
      <c r="F224" s="23"/>
      <c r="G224" s="24"/>
      <c r="H224" s="1"/>
    </row>
    <row r="225" spans="1:8" ht="30" customHeight="1" thickBot="1" x14ac:dyDescent="0.25">
      <c r="A225" s="295" t="s">
        <v>19</v>
      </c>
      <c r="B225" s="296"/>
      <c r="C225" s="42" t="s">
        <v>4</v>
      </c>
      <c r="D225" s="55" t="s">
        <v>11</v>
      </c>
      <c r="E225" s="44" t="s">
        <v>5</v>
      </c>
      <c r="F225" s="64" t="s">
        <v>6</v>
      </c>
      <c r="G225" s="43" t="s">
        <v>18</v>
      </c>
      <c r="H225" s="44" t="s">
        <v>22</v>
      </c>
    </row>
    <row r="226" spans="1:8" ht="14.25" thickTop="1" thickBot="1" x14ac:dyDescent="0.25">
      <c r="A226" s="18" t="s">
        <v>121</v>
      </c>
      <c r="B226" s="19"/>
      <c r="C226" s="20" t="s">
        <v>122</v>
      </c>
      <c r="D226" s="56"/>
      <c r="E226" s="75"/>
      <c r="F226" s="65"/>
      <c r="G226" s="12"/>
      <c r="H226" s="297"/>
    </row>
    <row r="227" spans="1:8" ht="12.75" customHeight="1" x14ac:dyDescent="0.2">
      <c r="A227" s="16"/>
      <c r="B227" s="25" t="s">
        <v>144</v>
      </c>
      <c r="C227" s="26" t="s">
        <v>4</v>
      </c>
      <c r="D227" s="57">
        <v>0</v>
      </c>
      <c r="E227" s="76" t="s">
        <v>5</v>
      </c>
      <c r="F227" s="70">
        <v>0</v>
      </c>
      <c r="G227" s="11">
        <f t="shared" ref="G227:G234" si="18">F227*D227</f>
        <v>0</v>
      </c>
      <c r="H227" s="298"/>
    </row>
    <row r="228" spans="1:8" ht="12.75" customHeight="1" x14ac:dyDescent="0.2">
      <c r="A228" s="7"/>
      <c r="B228" s="27" t="s">
        <v>144</v>
      </c>
      <c r="C228" s="28" t="s">
        <v>4</v>
      </c>
      <c r="D228" s="58">
        <v>0</v>
      </c>
      <c r="E228" s="77" t="s">
        <v>5</v>
      </c>
      <c r="F228" s="71">
        <v>0</v>
      </c>
      <c r="G228" s="9">
        <f t="shared" si="18"/>
        <v>0</v>
      </c>
      <c r="H228" s="298"/>
    </row>
    <row r="229" spans="1:8" ht="12.75" customHeight="1" x14ac:dyDescent="0.2">
      <c r="A229" s="7"/>
      <c r="B229" s="27" t="s">
        <v>144</v>
      </c>
      <c r="C229" s="28" t="s">
        <v>4</v>
      </c>
      <c r="D229" s="58">
        <v>0</v>
      </c>
      <c r="E229" s="77" t="s">
        <v>5</v>
      </c>
      <c r="F229" s="71">
        <v>0</v>
      </c>
      <c r="G229" s="9">
        <f t="shared" si="18"/>
        <v>0</v>
      </c>
      <c r="H229" s="298"/>
    </row>
    <row r="230" spans="1:8" ht="12.75" customHeight="1" x14ac:dyDescent="0.2">
      <c r="A230" s="7"/>
      <c r="B230" s="27" t="s">
        <v>144</v>
      </c>
      <c r="C230" s="28" t="s">
        <v>4</v>
      </c>
      <c r="D230" s="58">
        <v>0</v>
      </c>
      <c r="E230" s="77" t="s">
        <v>5</v>
      </c>
      <c r="F230" s="71">
        <v>0</v>
      </c>
      <c r="G230" s="9">
        <f t="shared" si="18"/>
        <v>0</v>
      </c>
      <c r="H230" s="298"/>
    </row>
    <row r="231" spans="1:8" ht="12.75" customHeight="1" x14ac:dyDescent="0.2">
      <c r="A231" s="7"/>
      <c r="B231" s="27" t="s">
        <v>144</v>
      </c>
      <c r="C231" s="28" t="s">
        <v>4</v>
      </c>
      <c r="D231" s="58">
        <v>0</v>
      </c>
      <c r="E231" s="77" t="s">
        <v>5</v>
      </c>
      <c r="F231" s="71">
        <v>0</v>
      </c>
      <c r="G231" s="9">
        <f t="shared" si="18"/>
        <v>0</v>
      </c>
      <c r="H231" s="298"/>
    </row>
    <row r="232" spans="1:8" ht="12.75" customHeight="1" x14ac:dyDescent="0.2">
      <c r="A232" s="7"/>
      <c r="B232" s="27" t="s">
        <v>144</v>
      </c>
      <c r="C232" s="28" t="s">
        <v>4</v>
      </c>
      <c r="D232" s="58">
        <v>0</v>
      </c>
      <c r="E232" s="77" t="s">
        <v>5</v>
      </c>
      <c r="F232" s="71">
        <v>0</v>
      </c>
      <c r="G232" s="9">
        <f t="shared" si="18"/>
        <v>0</v>
      </c>
      <c r="H232" s="298"/>
    </row>
    <row r="233" spans="1:8" ht="12.75" customHeight="1" x14ac:dyDescent="0.2">
      <c r="A233" s="7"/>
      <c r="B233" s="27" t="s">
        <v>144</v>
      </c>
      <c r="C233" s="28" t="s">
        <v>4</v>
      </c>
      <c r="D233" s="58">
        <v>0</v>
      </c>
      <c r="E233" s="77" t="s">
        <v>5</v>
      </c>
      <c r="F233" s="71">
        <v>0</v>
      </c>
      <c r="G233" s="9">
        <f t="shared" si="18"/>
        <v>0</v>
      </c>
      <c r="H233" s="298"/>
    </row>
    <row r="234" spans="1:8" ht="12.75" customHeight="1" thickBot="1" x14ac:dyDescent="0.25">
      <c r="A234" s="8"/>
      <c r="B234" s="29" t="s">
        <v>144</v>
      </c>
      <c r="C234" s="30" t="s">
        <v>4</v>
      </c>
      <c r="D234" s="59">
        <v>0</v>
      </c>
      <c r="E234" s="78" t="s">
        <v>5</v>
      </c>
      <c r="F234" s="72">
        <v>0</v>
      </c>
      <c r="G234" s="10">
        <f t="shared" si="18"/>
        <v>0</v>
      </c>
      <c r="H234" s="299"/>
    </row>
    <row r="235" spans="1:8" ht="20.100000000000001" customHeight="1" thickTop="1" thickBot="1" x14ac:dyDescent="0.25">
      <c r="A235" s="282" t="s">
        <v>129</v>
      </c>
      <c r="B235" s="283"/>
      <c r="C235" s="284"/>
      <c r="D235" s="60">
        <v>1</v>
      </c>
      <c r="E235" s="79" t="s">
        <v>132</v>
      </c>
      <c r="F235" s="69">
        <f>G235/D235</f>
        <v>0</v>
      </c>
      <c r="G235" s="45">
        <f>SUM(G227:G234)</f>
        <v>0</v>
      </c>
      <c r="H235" s="47"/>
    </row>
    <row r="236" spans="1:8" ht="30" customHeight="1" thickBot="1" x14ac:dyDescent="0.25">
      <c r="A236" s="21"/>
      <c r="B236" s="21"/>
      <c r="C236" s="21"/>
      <c r="D236" s="22"/>
      <c r="E236" s="22"/>
      <c r="F236" s="23"/>
      <c r="G236" s="24"/>
      <c r="H236" s="1"/>
    </row>
    <row r="237" spans="1:8" ht="30" customHeight="1" thickBot="1" x14ac:dyDescent="0.25">
      <c r="A237" s="295" t="s">
        <v>19</v>
      </c>
      <c r="B237" s="296"/>
      <c r="C237" s="42" t="s">
        <v>4</v>
      </c>
      <c r="D237" s="55" t="s">
        <v>11</v>
      </c>
      <c r="E237" s="44" t="s">
        <v>5</v>
      </c>
      <c r="F237" s="64" t="s">
        <v>6</v>
      </c>
      <c r="G237" s="43" t="s">
        <v>18</v>
      </c>
      <c r="H237" s="44" t="s">
        <v>22</v>
      </c>
    </row>
    <row r="238" spans="1:8" ht="14.25" thickTop="1" thickBot="1" x14ac:dyDescent="0.25">
      <c r="A238" s="18" t="s">
        <v>123</v>
      </c>
      <c r="B238" s="19"/>
      <c r="C238" s="20" t="s">
        <v>124</v>
      </c>
      <c r="D238" s="56"/>
      <c r="E238" s="75"/>
      <c r="F238" s="65"/>
      <c r="G238" s="12"/>
      <c r="H238" s="297"/>
    </row>
    <row r="239" spans="1:8" ht="12.75" customHeight="1" x14ac:dyDescent="0.2">
      <c r="A239" s="16"/>
      <c r="B239" s="25" t="s">
        <v>144</v>
      </c>
      <c r="C239" s="26" t="s">
        <v>4</v>
      </c>
      <c r="D239" s="57">
        <v>0</v>
      </c>
      <c r="E239" s="76" t="s">
        <v>5</v>
      </c>
      <c r="F239" s="70">
        <v>0</v>
      </c>
      <c r="G239" s="11">
        <f t="shared" ref="G239:G246" si="19">F239*D239</f>
        <v>0</v>
      </c>
      <c r="H239" s="298"/>
    </row>
    <row r="240" spans="1:8" ht="12.75" customHeight="1" x14ac:dyDescent="0.2">
      <c r="A240" s="7"/>
      <c r="B240" s="27" t="s">
        <v>144</v>
      </c>
      <c r="C240" s="28" t="s">
        <v>4</v>
      </c>
      <c r="D240" s="58">
        <v>0</v>
      </c>
      <c r="E240" s="77" t="s">
        <v>5</v>
      </c>
      <c r="F240" s="71">
        <v>0</v>
      </c>
      <c r="G240" s="9">
        <f t="shared" si="19"/>
        <v>0</v>
      </c>
      <c r="H240" s="298"/>
    </row>
    <row r="241" spans="1:8" ht="12.75" customHeight="1" x14ac:dyDescent="0.2">
      <c r="A241" s="7"/>
      <c r="B241" s="27" t="s">
        <v>144</v>
      </c>
      <c r="C241" s="28" t="s">
        <v>4</v>
      </c>
      <c r="D241" s="58">
        <v>0</v>
      </c>
      <c r="E241" s="77" t="s">
        <v>5</v>
      </c>
      <c r="F241" s="71">
        <v>0</v>
      </c>
      <c r="G241" s="9">
        <f t="shared" si="19"/>
        <v>0</v>
      </c>
      <c r="H241" s="298"/>
    </row>
    <row r="242" spans="1:8" ht="12.75" customHeight="1" x14ac:dyDescent="0.2">
      <c r="A242" s="7"/>
      <c r="B242" s="27" t="s">
        <v>144</v>
      </c>
      <c r="C242" s="28" t="s">
        <v>4</v>
      </c>
      <c r="D242" s="58">
        <v>0</v>
      </c>
      <c r="E242" s="77" t="s">
        <v>5</v>
      </c>
      <c r="F242" s="71">
        <v>0</v>
      </c>
      <c r="G242" s="9">
        <f t="shared" si="19"/>
        <v>0</v>
      </c>
      <c r="H242" s="298"/>
    </row>
    <row r="243" spans="1:8" ht="12.75" customHeight="1" x14ac:dyDescent="0.2">
      <c r="A243" s="7"/>
      <c r="B243" s="27" t="s">
        <v>144</v>
      </c>
      <c r="C243" s="28" t="s">
        <v>4</v>
      </c>
      <c r="D243" s="58">
        <v>0</v>
      </c>
      <c r="E243" s="77" t="s">
        <v>5</v>
      </c>
      <c r="F243" s="71">
        <v>0</v>
      </c>
      <c r="G243" s="9">
        <f t="shared" si="19"/>
        <v>0</v>
      </c>
      <c r="H243" s="298"/>
    </row>
    <row r="244" spans="1:8" ht="12.75" customHeight="1" x14ac:dyDescent="0.2">
      <c r="A244" s="7"/>
      <c r="B244" s="27" t="s">
        <v>144</v>
      </c>
      <c r="C244" s="28" t="s">
        <v>4</v>
      </c>
      <c r="D244" s="58">
        <v>0</v>
      </c>
      <c r="E244" s="77" t="s">
        <v>5</v>
      </c>
      <c r="F244" s="71">
        <v>0</v>
      </c>
      <c r="G244" s="9">
        <f t="shared" si="19"/>
        <v>0</v>
      </c>
      <c r="H244" s="298"/>
    </row>
    <row r="245" spans="1:8" ht="12.75" customHeight="1" x14ac:dyDescent="0.2">
      <c r="A245" s="7"/>
      <c r="B245" s="27" t="s">
        <v>144</v>
      </c>
      <c r="C245" s="28" t="s">
        <v>4</v>
      </c>
      <c r="D245" s="58">
        <v>0</v>
      </c>
      <c r="E245" s="77" t="s">
        <v>5</v>
      </c>
      <c r="F245" s="71">
        <v>0</v>
      </c>
      <c r="G245" s="9">
        <f t="shared" si="19"/>
        <v>0</v>
      </c>
      <c r="H245" s="298"/>
    </row>
    <row r="246" spans="1:8" ht="12.75" customHeight="1" thickBot="1" x14ac:dyDescent="0.25">
      <c r="A246" s="8"/>
      <c r="B246" s="29" t="s">
        <v>144</v>
      </c>
      <c r="C246" s="30" t="s">
        <v>4</v>
      </c>
      <c r="D246" s="59">
        <v>0</v>
      </c>
      <c r="E246" s="78" t="s">
        <v>5</v>
      </c>
      <c r="F246" s="72">
        <v>0</v>
      </c>
      <c r="G246" s="10">
        <f t="shared" si="19"/>
        <v>0</v>
      </c>
      <c r="H246" s="299"/>
    </row>
    <row r="247" spans="1:8" ht="20.100000000000001" customHeight="1" thickTop="1" thickBot="1" x14ac:dyDescent="0.25">
      <c r="A247" s="282" t="s">
        <v>128</v>
      </c>
      <c r="B247" s="283"/>
      <c r="C247" s="284"/>
      <c r="D247" s="60">
        <v>1</v>
      </c>
      <c r="E247" s="79" t="s">
        <v>132</v>
      </c>
      <c r="F247" s="69">
        <f>G247/D247</f>
        <v>0</v>
      </c>
      <c r="G247" s="45">
        <f>SUM(G239:G246)</f>
        <v>0</v>
      </c>
      <c r="H247" s="47"/>
    </row>
    <row r="248" spans="1:8" ht="9.9499999999999993" customHeight="1" thickBot="1" x14ac:dyDescent="0.25">
      <c r="A248" s="21"/>
      <c r="B248" s="21"/>
      <c r="C248" s="21"/>
      <c r="D248" s="22"/>
      <c r="E248" s="22"/>
      <c r="F248" s="23"/>
      <c r="G248" s="24"/>
      <c r="H248" s="1"/>
    </row>
    <row r="249" spans="1:8" ht="30" customHeight="1" thickBot="1" x14ac:dyDescent="0.25">
      <c r="A249" s="295" t="s">
        <v>19</v>
      </c>
      <c r="B249" s="296"/>
      <c r="C249" s="42" t="s">
        <v>4</v>
      </c>
      <c r="D249" s="55" t="s">
        <v>11</v>
      </c>
      <c r="E249" s="44" t="s">
        <v>5</v>
      </c>
      <c r="F249" s="64" t="s">
        <v>6</v>
      </c>
      <c r="G249" s="43" t="s">
        <v>18</v>
      </c>
      <c r="H249" s="44" t="s">
        <v>22</v>
      </c>
    </row>
    <row r="250" spans="1:8" ht="14.25" thickTop="1" thickBot="1" x14ac:dyDescent="0.25">
      <c r="A250" s="18" t="s">
        <v>125</v>
      </c>
      <c r="B250" s="19"/>
      <c r="C250" s="20" t="s">
        <v>126</v>
      </c>
      <c r="D250" s="56"/>
      <c r="E250" s="75"/>
      <c r="F250" s="65"/>
      <c r="G250" s="12"/>
      <c r="H250" s="297"/>
    </row>
    <row r="251" spans="1:8" ht="12.75" customHeight="1" x14ac:dyDescent="0.2">
      <c r="A251" s="16"/>
      <c r="B251" s="25" t="s">
        <v>144</v>
      </c>
      <c r="C251" s="26" t="s">
        <v>4</v>
      </c>
      <c r="D251" s="57">
        <v>0</v>
      </c>
      <c r="E251" s="76" t="s">
        <v>5</v>
      </c>
      <c r="F251" s="70">
        <v>0</v>
      </c>
      <c r="G251" s="11">
        <f t="shared" ref="G251:G258" si="20">F251*D251</f>
        <v>0</v>
      </c>
      <c r="H251" s="298"/>
    </row>
    <row r="252" spans="1:8" ht="12.75" customHeight="1" x14ac:dyDescent="0.2">
      <c r="A252" s="7"/>
      <c r="B252" s="27" t="s">
        <v>144</v>
      </c>
      <c r="C252" s="28" t="s">
        <v>4</v>
      </c>
      <c r="D252" s="58">
        <v>0</v>
      </c>
      <c r="E252" s="77" t="s">
        <v>5</v>
      </c>
      <c r="F252" s="71">
        <v>0</v>
      </c>
      <c r="G252" s="9">
        <f t="shared" si="20"/>
        <v>0</v>
      </c>
      <c r="H252" s="298"/>
    </row>
    <row r="253" spans="1:8" ht="12.75" customHeight="1" x14ac:dyDescent="0.2">
      <c r="A253" s="7"/>
      <c r="B253" s="27" t="s">
        <v>144</v>
      </c>
      <c r="C253" s="28" t="s">
        <v>4</v>
      </c>
      <c r="D253" s="58">
        <v>0</v>
      </c>
      <c r="E253" s="77" t="s">
        <v>5</v>
      </c>
      <c r="F253" s="71">
        <v>0</v>
      </c>
      <c r="G253" s="9">
        <f t="shared" si="20"/>
        <v>0</v>
      </c>
      <c r="H253" s="298"/>
    </row>
    <row r="254" spans="1:8" ht="12.75" customHeight="1" x14ac:dyDescent="0.2">
      <c r="A254" s="7"/>
      <c r="B254" s="27" t="s">
        <v>144</v>
      </c>
      <c r="C254" s="28" t="s">
        <v>4</v>
      </c>
      <c r="D254" s="58">
        <v>0</v>
      </c>
      <c r="E254" s="77" t="s">
        <v>5</v>
      </c>
      <c r="F254" s="71">
        <v>0</v>
      </c>
      <c r="G254" s="9">
        <f t="shared" si="20"/>
        <v>0</v>
      </c>
      <c r="H254" s="298"/>
    </row>
    <row r="255" spans="1:8" ht="12.75" customHeight="1" x14ac:dyDescent="0.2">
      <c r="A255" s="7"/>
      <c r="B255" s="27" t="s">
        <v>144</v>
      </c>
      <c r="C255" s="28" t="s">
        <v>4</v>
      </c>
      <c r="D255" s="58">
        <v>0</v>
      </c>
      <c r="E255" s="77" t="s">
        <v>5</v>
      </c>
      <c r="F255" s="71">
        <v>0</v>
      </c>
      <c r="G255" s="9">
        <f t="shared" si="20"/>
        <v>0</v>
      </c>
      <c r="H255" s="298"/>
    </row>
    <row r="256" spans="1:8" ht="12.75" customHeight="1" x14ac:dyDescent="0.2">
      <c r="A256" s="7"/>
      <c r="B256" s="27" t="s">
        <v>144</v>
      </c>
      <c r="C256" s="28" t="s">
        <v>4</v>
      </c>
      <c r="D256" s="58">
        <v>0</v>
      </c>
      <c r="E256" s="77" t="s">
        <v>5</v>
      </c>
      <c r="F256" s="71">
        <v>0</v>
      </c>
      <c r="G256" s="9">
        <f t="shared" si="20"/>
        <v>0</v>
      </c>
      <c r="H256" s="298"/>
    </row>
    <row r="257" spans="1:8" ht="12.75" customHeight="1" x14ac:dyDescent="0.2">
      <c r="A257" s="7"/>
      <c r="B257" s="27" t="s">
        <v>144</v>
      </c>
      <c r="C257" s="28" t="s">
        <v>4</v>
      </c>
      <c r="D257" s="58">
        <v>0</v>
      </c>
      <c r="E257" s="77" t="s">
        <v>5</v>
      </c>
      <c r="F257" s="71">
        <v>0</v>
      </c>
      <c r="G257" s="9">
        <f t="shared" si="20"/>
        <v>0</v>
      </c>
      <c r="H257" s="298"/>
    </row>
    <row r="258" spans="1:8" ht="12.75" customHeight="1" thickBot="1" x14ac:dyDescent="0.25">
      <c r="A258" s="8"/>
      <c r="B258" s="29" t="s">
        <v>144</v>
      </c>
      <c r="C258" s="30" t="s">
        <v>4</v>
      </c>
      <c r="D258" s="59">
        <v>0</v>
      </c>
      <c r="E258" s="78" t="s">
        <v>5</v>
      </c>
      <c r="F258" s="72">
        <v>0</v>
      </c>
      <c r="G258" s="10">
        <f t="shared" si="20"/>
        <v>0</v>
      </c>
      <c r="H258" s="299"/>
    </row>
    <row r="259" spans="1:8" ht="20.100000000000001" customHeight="1" thickTop="1" thickBot="1" x14ac:dyDescent="0.25">
      <c r="A259" s="282" t="s">
        <v>127</v>
      </c>
      <c r="B259" s="283"/>
      <c r="C259" s="284"/>
      <c r="D259" s="60">
        <v>1</v>
      </c>
      <c r="E259" s="79" t="s">
        <v>132</v>
      </c>
      <c r="F259" s="69">
        <f>G259/D259</f>
        <v>0</v>
      </c>
      <c r="G259" s="45">
        <f>SUM(G251:G258)</f>
        <v>0</v>
      </c>
      <c r="H259" s="47"/>
    </row>
    <row r="260" spans="1:8" ht="30" customHeight="1" thickBot="1" x14ac:dyDescent="0.25">
      <c r="F260" s="13"/>
    </row>
    <row r="261" spans="1:8" ht="30" customHeight="1" thickTop="1" thickBot="1" x14ac:dyDescent="0.25">
      <c r="A261" s="300" t="s">
        <v>19</v>
      </c>
      <c r="B261" s="301"/>
      <c r="C261" s="48" t="s">
        <v>4</v>
      </c>
      <c r="D261" s="62" t="s">
        <v>11</v>
      </c>
      <c r="E261" s="81" t="s">
        <v>5</v>
      </c>
      <c r="F261" s="74" t="s">
        <v>6</v>
      </c>
      <c r="G261" s="49" t="s">
        <v>18</v>
      </c>
      <c r="H261" s="50" t="s">
        <v>22</v>
      </c>
    </row>
    <row r="262" spans="1:8" ht="20.100000000000001" customHeight="1" thickTop="1" thickBot="1" x14ac:dyDescent="0.25">
      <c r="A262" s="51"/>
      <c r="B262" s="52"/>
      <c r="C262" s="52"/>
      <c r="D262" s="52"/>
      <c r="E262" s="52"/>
      <c r="F262" s="53"/>
      <c r="G262" s="54"/>
      <c r="H262" s="302"/>
    </row>
    <row r="263" spans="1:8" ht="20.100000000000001" customHeight="1" thickBot="1" x14ac:dyDescent="0.3">
      <c r="A263" s="92" t="s">
        <v>131</v>
      </c>
      <c r="B263" s="93"/>
      <c r="C263" s="94" t="str">
        <f>C6</f>
        <v>Asset / Project Element 7</v>
      </c>
      <c r="D263" s="63">
        <v>1</v>
      </c>
      <c r="E263" s="82" t="s">
        <v>132</v>
      </c>
      <c r="F263" s="96">
        <f>G263/D263</f>
        <v>0</v>
      </c>
      <c r="G263" s="95">
        <f>G19+G31+G43+G55+G67+G79+G91+G103+G115+G127+G139+G151+G163+G175+G187+G199+G211+G223+G235+G247+G259</f>
        <v>0</v>
      </c>
      <c r="H263" s="303"/>
    </row>
    <row r="264" spans="1:8" ht="13.5" thickTop="1" x14ac:dyDescent="0.2">
      <c r="F264" s="13"/>
    </row>
  </sheetData>
  <sheetProtection password="CA99" sheet="1" objects="1" scenarios="1" formatCells="0" formatRows="0" selectLockedCells="1"/>
  <mergeCells count="65">
    <mergeCell ref="A261:B261"/>
    <mergeCell ref="H262:H263"/>
    <mergeCell ref="A67:C67"/>
    <mergeCell ref="A69:B69"/>
    <mergeCell ref="A79:C79"/>
    <mergeCell ref="H70:H78"/>
    <mergeCell ref="A127:C127"/>
    <mergeCell ref="A81:B81"/>
    <mergeCell ref="H82:H90"/>
    <mergeCell ref="A91:C91"/>
    <mergeCell ref="A93:B93"/>
    <mergeCell ref="H94:H102"/>
    <mergeCell ref="A103:C103"/>
    <mergeCell ref="A105:B105"/>
    <mergeCell ref="H106:H114"/>
    <mergeCell ref="A115:C115"/>
    <mergeCell ref="A19:C19"/>
    <mergeCell ref="A55:C55"/>
    <mergeCell ref="A57:B57"/>
    <mergeCell ref="A9:B9"/>
    <mergeCell ref="A21:B21"/>
    <mergeCell ref="A31:C31"/>
    <mergeCell ref="A33:B33"/>
    <mergeCell ref="A43:C43"/>
    <mergeCell ref="A45:B45"/>
    <mergeCell ref="H10:H18"/>
    <mergeCell ref="H22:H30"/>
    <mergeCell ref="H34:H42"/>
    <mergeCell ref="H46:H54"/>
    <mergeCell ref="H58:H66"/>
    <mergeCell ref="A117:B117"/>
    <mergeCell ref="H118:H126"/>
    <mergeCell ref="A175:C175"/>
    <mergeCell ref="A129:B129"/>
    <mergeCell ref="H130:H138"/>
    <mergeCell ref="A139:C139"/>
    <mergeCell ref="A141:B141"/>
    <mergeCell ref="H142:H150"/>
    <mergeCell ref="A151:C151"/>
    <mergeCell ref="A153:B153"/>
    <mergeCell ref="H154:H162"/>
    <mergeCell ref="A163:C163"/>
    <mergeCell ref="A165:B165"/>
    <mergeCell ref="H166:H174"/>
    <mergeCell ref="A223:C223"/>
    <mergeCell ref="A177:B177"/>
    <mergeCell ref="H178:H186"/>
    <mergeCell ref="A187:C187"/>
    <mergeCell ref="A189:B189"/>
    <mergeCell ref="H190:H198"/>
    <mergeCell ref="A199:C199"/>
    <mergeCell ref="A201:B201"/>
    <mergeCell ref="H202:H210"/>
    <mergeCell ref="A211:C211"/>
    <mergeCell ref="A213:B213"/>
    <mergeCell ref="H214:H222"/>
    <mergeCell ref="A249:B249"/>
    <mergeCell ref="H250:H258"/>
    <mergeCell ref="A259:C259"/>
    <mergeCell ref="A225:B225"/>
    <mergeCell ref="H226:H234"/>
    <mergeCell ref="A235:C235"/>
    <mergeCell ref="A237:B237"/>
    <mergeCell ref="H238:H246"/>
    <mergeCell ref="A247:C247"/>
  </mergeCells>
  <phoneticPr fontId="6" type="noConversion"/>
  <pageMargins left="0.5" right="0.5" top="1.63" bottom="0.48" header="0.68" footer="0.25"/>
  <pageSetup orientation="landscape" r:id="rId1"/>
  <headerFooter alignWithMargins="0">
    <oddHeader>&amp;C&amp;"Arial,Bold"United States Department of the Interior
National Park Service
&amp;11Class C Construction Cost Estimate&amp;4
&amp;12LINE ITEM COST SUMMARY</oddHeader>
    <oddFooter>&amp;L&amp;6&amp;F, &amp;A&amp;C&amp;9&amp;P of &amp;N&amp;R&amp;6&amp;D &amp;T</oddFooter>
  </headerFooter>
  <rowBreaks count="10" manualBreakCount="10">
    <brk id="31" max="7" man="1"/>
    <brk id="55" max="7" man="1"/>
    <brk id="79" max="7" man="1"/>
    <brk id="103" max="7" man="1"/>
    <brk id="127" max="7" man="1"/>
    <brk id="151" max="7" man="1"/>
    <brk id="175" max="7" man="1"/>
    <brk id="199" max="7" man="1"/>
    <brk id="223" max="7" man="1"/>
    <brk id="2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39</vt:i4>
      </vt:variant>
    </vt:vector>
  </HeadingPairs>
  <TitlesOfParts>
    <vt:vector size="59" baseType="lpstr">
      <vt:lpstr>Basis of Estimate</vt:lpstr>
      <vt:lpstr>Project Cost Summary</vt:lpstr>
      <vt:lpstr>Remove Pit Toilets</vt:lpstr>
      <vt:lpstr>Construct Vault Toilets</vt:lpstr>
      <vt:lpstr>Parking Lot Construction</vt:lpstr>
      <vt:lpstr>Rehab Picnic Area</vt:lpstr>
      <vt:lpstr>New Trail Connection</vt:lpstr>
      <vt:lpstr>Reclaim Trail &amp; Parking</vt:lpstr>
      <vt:lpstr>Asset-Element 7</vt:lpstr>
      <vt:lpstr>Asset-Element 8</vt:lpstr>
      <vt:lpstr>Asset-Element 9</vt:lpstr>
      <vt:lpstr>Asset-Element 10</vt:lpstr>
      <vt:lpstr>Asset-Element 11</vt:lpstr>
      <vt:lpstr>Asset-Element 12</vt:lpstr>
      <vt:lpstr>Not Used</vt:lpstr>
      <vt:lpstr>Not Used 2</vt:lpstr>
      <vt:lpstr>Not Used 3</vt:lpstr>
      <vt:lpstr>Not Used 4</vt:lpstr>
      <vt:lpstr>Not Used 5</vt:lpstr>
      <vt:lpstr>Not Used 6</vt:lpstr>
      <vt:lpstr>'Asset-Element 10'!Print_Area</vt:lpstr>
      <vt:lpstr>'Asset-Element 11'!Print_Area</vt:lpstr>
      <vt:lpstr>'Asset-Element 12'!Print_Area</vt:lpstr>
      <vt:lpstr>'Asset-Element 7'!Print_Area</vt:lpstr>
      <vt:lpstr>'Asset-Element 8'!Print_Area</vt:lpstr>
      <vt:lpstr>'Asset-Element 9'!Print_Area</vt:lpstr>
      <vt:lpstr>'Basis of Estimate'!Print_Area</vt:lpstr>
      <vt:lpstr>'Construct Vault Toilets'!Print_Area</vt:lpstr>
      <vt:lpstr>'New Trail Connection'!Print_Area</vt:lpstr>
      <vt:lpstr>'Not Used'!Print_Area</vt:lpstr>
      <vt:lpstr>'Not Used 2'!Print_Area</vt:lpstr>
      <vt:lpstr>'Not Used 3'!Print_Area</vt:lpstr>
      <vt:lpstr>'Not Used 4'!Print_Area</vt:lpstr>
      <vt:lpstr>'Not Used 5'!Print_Area</vt:lpstr>
      <vt:lpstr>'Not Used 6'!Print_Area</vt:lpstr>
      <vt:lpstr>'Parking Lot Construction'!Print_Area</vt:lpstr>
      <vt:lpstr>'Project Cost Summary'!Print_Area</vt:lpstr>
      <vt:lpstr>'Reclaim Trail &amp; Parking'!Print_Area</vt:lpstr>
      <vt:lpstr>'Rehab Picnic Area'!Print_Area</vt:lpstr>
      <vt:lpstr>'Remove Pit Toilets'!Print_Area</vt:lpstr>
      <vt:lpstr>'Asset-Element 10'!Print_Titles</vt:lpstr>
      <vt:lpstr>'Asset-Element 11'!Print_Titles</vt:lpstr>
      <vt:lpstr>'Asset-Element 12'!Print_Titles</vt:lpstr>
      <vt:lpstr>'Asset-Element 7'!Print_Titles</vt:lpstr>
      <vt:lpstr>'Asset-Element 8'!Print_Titles</vt:lpstr>
      <vt:lpstr>'Asset-Element 9'!Print_Titles</vt:lpstr>
      <vt:lpstr>'Basis of Estimate'!Print_Titles</vt:lpstr>
      <vt:lpstr>'Construct Vault Toilets'!Print_Titles</vt:lpstr>
      <vt:lpstr>'New Trail Connection'!Print_Titles</vt:lpstr>
      <vt:lpstr>'Not Used'!Print_Titles</vt:lpstr>
      <vt:lpstr>'Not Used 2'!Print_Titles</vt:lpstr>
      <vt:lpstr>'Not Used 3'!Print_Titles</vt:lpstr>
      <vt:lpstr>'Not Used 4'!Print_Titles</vt:lpstr>
      <vt:lpstr>'Not Used 5'!Print_Titles</vt:lpstr>
      <vt:lpstr>'Not Used 6'!Print_Titles</vt:lpstr>
      <vt:lpstr>'Parking Lot Construction'!Print_Titles</vt:lpstr>
      <vt:lpstr>'Reclaim Trail &amp; Parking'!Print_Titles</vt:lpstr>
      <vt:lpstr>'Rehab Picnic Area'!Print_Titles</vt:lpstr>
      <vt:lpstr>'Remove Pit Toilets'!Print_Titles</vt:lpstr>
    </vt:vector>
  </TitlesOfParts>
  <Company>National Park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 Class C Cost Estimating Template</dc:title>
  <dc:subject/>
  <dc:creator>National Park Service (NPS) - Denver Service Center (DSC)</dc:creator>
  <dc:description>Expanded and automated modification to DSC Class C template.</dc:description>
  <cp:lastModifiedBy>ELau</cp:lastModifiedBy>
  <cp:lastPrinted>2011-01-24T21:02:48Z</cp:lastPrinted>
  <dcterms:created xsi:type="dcterms:W3CDTF">2005-10-20T20:58:47Z</dcterms:created>
  <dcterms:modified xsi:type="dcterms:W3CDTF">2022-02-01T01:21:16Z</dcterms:modified>
  <cp:contentStatus>Unlocked</cp:contentStatus>
</cp:coreProperties>
</file>