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JJirele\Desktop\"/>
    </mc:Choice>
  </mc:AlternateContent>
  <xr:revisionPtr revIDLastSave="0" documentId="13_ncr:1_{BE3B5788-5B9F-455A-B35A-9E19AB735F02}" xr6:coauthVersionLast="47" xr6:coauthVersionMax="47" xr10:uidLastSave="{00000000-0000-0000-0000-000000000000}"/>
  <bookViews>
    <workbookView xWindow="-120" yWindow="-120" windowWidth="29040" windowHeight="15840" activeTab="1" xr2:uid="{00000000-000D-0000-FFFF-FFFF00000000}"/>
  </bookViews>
  <sheets>
    <sheet name="CUA Management Fees" sheetId="1" r:id="rId1"/>
    <sheet name="Gross In-Park Receipts" sheetId="4" r:id="rId2"/>
    <sheet name="Fees"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4" l="1"/>
  <c r="I14" i="4" s="1"/>
  <c r="G15" i="4"/>
  <c r="I15" i="4" s="1"/>
  <c r="G16" i="4"/>
  <c r="I16" i="4" s="1"/>
  <c r="G18" i="4"/>
  <c r="I18" i="4" s="1"/>
  <c r="G17" i="4"/>
  <c r="I17" i="4" s="1"/>
  <c r="G8" i="4"/>
  <c r="I8" i="4"/>
  <c r="G7" i="4"/>
  <c r="I7" i="4"/>
  <c r="G6" i="4"/>
  <c r="I6" i="4" s="1"/>
  <c r="I9" i="4" l="1"/>
  <c r="I19" i="4"/>
  <c r="B9" i="1" s="1"/>
  <c r="C14" i="1" l="1"/>
  <c r="B14" i="1"/>
  <c r="D12" i="1"/>
  <c r="D14" i="1" s="1"/>
  <c r="B16" i="1" l="1"/>
  <c r="B18" i="1" s="1"/>
</calcChain>
</file>

<file path=xl/sharedStrings.xml><?xml version="1.0" encoding="utf-8"?>
<sst xmlns="http://schemas.openxmlformats.org/spreadsheetml/2006/main" count="60" uniqueCount="45">
  <si>
    <t>Death Valley National Park</t>
  </si>
  <si>
    <t>2025 CUA Management Fees</t>
  </si>
  <si>
    <t>Use the calculator below to determine your 2025 CUA Management Fee, which is due to Death Valley for your CUA-permitted activities in 2025.  Questions?  Contact the Office of Special Park Uses at DEVA_permits@nps.gov.</t>
  </si>
  <si>
    <t>Management Fee Calculator</t>
  </si>
  <si>
    <r>
      <t>Instructions:</t>
    </r>
    <r>
      <rPr>
        <sz val="11"/>
        <rFont val="Calibri"/>
        <family val="2"/>
        <scheme val="minor"/>
      </rPr>
      <t xml:space="preserve"> 
1.   Enter your </t>
    </r>
    <r>
      <rPr>
        <b/>
        <sz val="11"/>
        <rFont val="Calibri"/>
        <family val="2"/>
        <scheme val="minor"/>
      </rPr>
      <t>Business Name</t>
    </r>
    <r>
      <rPr>
        <sz val="11"/>
        <rFont val="Calibri"/>
        <family val="2"/>
        <scheme val="minor"/>
      </rPr>
      <t xml:space="preserve">, </t>
    </r>
    <r>
      <rPr>
        <b/>
        <sz val="11"/>
        <rFont val="Calibri"/>
        <family val="2"/>
        <scheme val="minor"/>
      </rPr>
      <t>Authorized Activities</t>
    </r>
    <r>
      <rPr>
        <sz val="11"/>
        <rFont val="Calibri"/>
        <family val="2"/>
        <scheme val="minor"/>
      </rPr>
      <t xml:space="preserve">, and </t>
    </r>
    <r>
      <rPr>
        <b/>
        <sz val="11"/>
        <rFont val="Calibri"/>
        <family val="2"/>
        <scheme val="minor"/>
      </rPr>
      <t>CUA Holder's Name</t>
    </r>
    <r>
      <rPr>
        <sz val="11"/>
        <rFont val="Calibri"/>
        <family val="2"/>
        <scheme val="minor"/>
      </rPr>
      <t xml:space="preserve"> into the appropriate cells below (green).
2.   Use the </t>
    </r>
    <r>
      <rPr>
        <b/>
        <sz val="11"/>
        <rFont val="Calibri"/>
        <family val="2"/>
        <scheme val="minor"/>
      </rPr>
      <t>Gross-In Park Receipts Calculator</t>
    </r>
    <r>
      <rPr>
        <sz val="11"/>
        <rFont val="Calibri"/>
        <family val="2"/>
        <scheme val="minor"/>
      </rPr>
      <t xml:space="preserve"> (tab 2 of this workbook) to determine your </t>
    </r>
    <r>
      <rPr>
        <b/>
        <sz val="11"/>
        <rFont val="Calibri"/>
        <family val="2"/>
        <scheme val="minor"/>
      </rPr>
      <t>Gross In-Park Receipts</t>
    </r>
    <r>
      <rPr>
        <sz val="11"/>
        <rFont val="Calibri"/>
        <family val="2"/>
        <scheme val="minor"/>
      </rPr>
      <t xml:space="preserve"> for the year.  The amount 
       will automatically populate into cell B9 below.
3.   In cell B17, enter the amount you paid in CUA fees for the year. If you have questions about your 2025 CUA fees, please contact the Office of  
       Special Park Uses.
4.   The </t>
    </r>
    <r>
      <rPr>
        <b/>
        <sz val="11"/>
        <rFont val="Calibri"/>
        <family val="2"/>
        <scheme val="minor"/>
      </rPr>
      <t xml:space="preserve">2025 CUA Management Fee </t>
    </r>
    <r>
      <rPr>
        <sz val="11"/>
        <rFont val="Calibri"/>
        <family val="2"/>
        <scheme val="minor"/>
      </rPr>
      <t xml:space="preserve">will automatically be calculated in cell B18.  </t>
    </r>
  </si>
  <si>
    <t>Business Name:</t>
  </si>
  <si>
    <t>Authorized Activities:</t>
  </si>
  <si>
    <t>CUA Holder's Name:</t>
  </si>
  <si>
    <t>Gross In-Park Receipts:</t>
  </si>
  <si>
    <t>See "Gross In-Park Receipts" Tab</t>
  </si>
  <si>
    <t>$0.00 to $250,000.00</t>
  </si>
  <si>
    <t xml:space="preserve">$250,000.01 to $500,000.00 </t>
  </si>
  <si>
    <t>Over $500,000.01</t>
  </si>
  <si>
    <t>Gross In-Park Receipt Tiers</t>
  </si>
  <si>
    <t>Market Price Percent by Tier</t>
  </si>
  <si>
    <t>Management Fee by Tier</t>
  </si>
  <si>
    <t>Base CUA Management Fee:</t>
  </si>
  <si>
    <t>Less Application/Renewal Fee Paid:</t>
  </si>
  <si>
    <t>Please enter application fee paid for 2025. If you are unsure of the amount please contact the DEVA Office of Special Park Uses.</t>
  </si>
  <si>
    <t>2025 CUA Management Fee:</t>
  </si>
  <si>
    <t>This 2025 Management Fee Calculator must be submitted to DEVA_permits@nps.gov by:</t>
  </si>
  <si>
    <t>Once verified by the CUA Coordinator, your 2025 CUA Management Fee must be paid by:</t>
  </si>
  <si>
    <t>The Management Fee will be paid through e-bill at:</t>
  </si>
  <si>
    <t>www.pay.gov</t>
  </si>
  <si>
    <t>2025 Gross In-Park Receipts</t>
  </si>
  <si>
    <t xml:space="preserve">Use the calculator below to determine your Gross In-Park Receipts for the year.  These are the revenues that were a direct result of the services authorized under your CUA at Death Valley.  For example, although your company may have generated $200,000 for the year across all operations, only $30,871 of that was a direct result of services provided in Death Valley. (See example below)
</t>
  </si>
  <si>
    <t>Example:</t>
  </si>
  <si>
    <t xml:space="preserve">Trip Type </t>
  </si>
  <si>
    <t>Trip Length</t>
  </si>
  <si>
    <t>Unit</t>
  </si>
  <si>
    <t>Time in DEVA</t>
  </si>
  <si>
    <t>% Time in DEVA</t>
  </si>
  <si>
    <t xml:space="preserve">Revenue </t>
  </si>
  <si>
    <t>In-Park Revenue</t>
  </si>
  <si>
    <t>Week-long Cycling Tour</t>
  </si>
  <si>
    <t>days</t>
  </si>
  <si>
    <t>4-day Hiking Tour</t>
  </si>
  <si>
    <t xml:space="preserve">Single-Day Photo workshop </t>
  </si>
  <si>
    <t>hours</t>
  </si>
  <si>
    <t>2025 Gross In-Park Receipts:</t>
  </si>
  <si>
    <t>Gross In-Park Receipt Calculator</t>
  </si>
  <si>
    <r>
      <t xml:space="preserve">Instructions:
</t>
    </r>
    <r>
      <rPr>
        <sz val="11"/>
        <rFont val="Calibri"/>
        <family val="2"/>
        <scheme val="minor"/>
      </rPr>
      <t xml:space="preserve">1.   Under </t>
    </r>
    <r>
      <rPr>
        <b/>
        <sz val="11"/>
        <rFont val="Calibri"/>
        <family val="2"/>
        <scheme val="minor"/>
      </rPr>
      <t>Trip Type</t>
    </r>
    <r>
      <rPr>
        <sz val="11"/>
        <rFont val="Calibri"/>
        <family val="2"/>
        <scheme val="minor"/>
      </rPr>
      <t xml:space="preserve">, list all trip types that your company operated that included a portion of time in Death Valley.  Note that some 
       companies will only have one.  If you have more than 5 trip types, contact the CUA Coordinator for a revised calculator.
2.   Under </t>
    </r>
    <r>
      <rPr>
        <b/>
        <sz val="11"/>
        <rFont val="Calibri"/>
        <family val="2"/>
        <scheme val="minor"/>
      </rPr>
      <t>Trip Length</t>
    </r>
    <r>
      <rPr>
        <sz val="11"/>
        <rFont val="Calibri"/>
        <family val="2"/>
        <scheme val="minor"/>
      </rPr>
      <t xml:space="preserve">, list the total length of each trip type. Select the </t>
    </r>
    <r>
      <rPr>
        <b/>
        <sz val="11"/>
        <rFont val="Calibri"/>
        <family val="2"/>
        <scheme val="minor"/>
      </rPr>
      <t>Unit</t>
    </r>
    <r>
      <rPr>
        <sz val="11"/>
        <rFont val="Calibri"/>
        <family val="2"/>
        <scheme val="minor"/>
      </rPr>
      <t xml:space="preserve"> of time (days or hours) in the next column.  
3.   Under </t>
    </r>
    <r>
      <rPr>
        <b/>
        <sz val="11"/>
        <rFont val="Calibri"/>
        <family val="2"/>
        <scheme val="minor"/>
      </rPr>
      <t>Time in DEVA</t>
    </r>
    <r>
      <rPr>
        <sz val="11"/>
        <rFont val="Calibri"/>
        <family val="2"/>
        <scheme val="minor"/>
      </rPr>
      <t xml:space="preserve">, list the amount of time that was spent in Death Valley during that trip type.  Be sure to use the same unit of 
       time you used for trip length.  The </t>
    </r>
    <r>
      <rPr>
        <b/>
        <sz val="11"/>
        <rFont val="Calibri"/>
        <family val="2"/>
        <scheme val="minor"/>
      </rPr>
      <t>Percentage of time in DEVA</t>
    </r>
    <r>
      <rPr>
        <sz val="11"/>
        <rFont val="Calibri"/>
        <family val="2"/>
        <scheme val="minor"/>
      </rPr>
      <t xml:space="preserve"> for that trip type will automatically be calculated in the next   
       column.
4.   Under </t>
    </r>
    <r>
      <rPr>
        <b/>
        <sz val="11"/>
        <rFont val="Calibri"/>
        <family val="2"/>
        <scheme val="minor"/>
      </rPr>
      <t>Revenue</t>
    </r>
    <r>
      <rPr>
        <sz val="11"/>
        <rFont val="Calibri"/>
        <family val="2"/>
        <scheme val="minor"/>
      </rPr>
      <t xml:space="preserve">, enter the total revenue that was generated for that trip type for the entire year.  </t>
    </r>
    <r>
      <rPr>
        <b/>
        <sz val="11"/>
        <rFont val="Calibri"/>
        <family val="2"/>
        <scheme val="minor"/>
      </rPr>
      <t>In-Park Revenue</t>
    </r>
    <r>
      <rPr>
        <sz val="11"/>
        <rFont val="Calibri"/>
        <family val="2"/>
        <scheme val="minor"/>
      </rPr>
      <t xml:space="preserve"> for that trip type 
       will automatically be calculated in the next column.
5.   </t>
    </r>
    <r>
      <rPr>
        <b/>
        <sz val="11"/>
        <rFont val="Calibri"/>
        <family val="2"/>
        <scheme val="minor"/>
      </rPr>
      <t>2022 Gross In-Park Receipts</t>
    </r>
    <r>
      <rPr>
        <sz val="11"/>
        <rFont val="Calibri"/>
        <family val="2"/>
        <scheme val="minor"/>
      </rPr>
      <t xml:space="preserve"> will automatically be calculated in cell I19 and populated in the Management Fee Calculator on tab 1 of
       this workbook.</t>
    </r>
    <r>
      <rPr>
        <b/>
        <u/>
        <sz val="11"/>
        <rFont val="Calibri"/>
        <family val="2"/>
        <scheme val="minor"/>
      </rPr>
      <t xml:space="preserve">
</t>
    </r>
  </si>
  <si>
    <t>Trip Type</t>
  </si>
  <si>
    <t>Fees</t>
  </si>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</sst>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_([$$-409]* #,##0.00_);_([$$-409]* \(#,##0.00\);_([$$-409]* &quot;-&quot;??_);_(@_)"/>
    <numFmt numFmtId="165" formatCode="[$-409]mmmm\ 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u/>
      <sz val="12"/>
      <color theme="1"/>
      <name val="Calibri"/>
      <family val="2"/>
      <scheme val="minor"/>
    </font>
    <font>
      <b/>
      <u/>
      <sz val="11"/>
      <color theme="1"/>
      <name val="Calibri"/>
      <family val="2"/>
      <scheme val="minor"/>
    </font>
    <font>
      <sz val="12"/>
      <color theme="1"/>
      <name val="Calibri"/>
      <family val="2"/>
      <scheme val="minor"/>
    </font>
    <font>
      <b/>
      <sz val="14"/>
      <color theme="1"/>
      <name val="Calibri"/>
      <family val="2"/>
      <scheme val="minor"/>
    </font>
    <font>
      <b/>
      <sz val="14"/>
      <color theme="0"/>
      <name val="Calibri"/>
      <family val="2"/>
      <scheme val="minor"/>
    </font>
    <font>
      <b/>
      <sz val="18"/>
      <name val="Calibri"/>
      <family val="2"/>
      <scheme val="minor"/>
    </font>
    <font>
      <sz val="12"/>
      <name val="Calibri"/>
      <family val="2"/>
      <scheme val="minor"/>
    </font>
    <font>
      <b/>
      <u/>
      <sz val="11"/>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9">
    <xf numFmtId="0" fontId="0" fillId="0" borderId="0" xfId="0"/>
    <xf numFmtId="0" fontId="2" fillId="0" borderId="0" xfId="0" applyFont="1"/>
    <xf numFmtId="0" fontId="2" fillId="0" borderId="1" xfId="0" applyFont="1" applyBorder="1" applyProtection="1"/>
    <xf numFmtId="44" fontId="0" fillId="0" borderId="1" xfId="1" applyFont="1" applyBorder="1" applyProtection="1"/>
    <xf numFmtId="0" fontId="0" fillId="0" borderId="0" xfId="0" applyProtection="1"/>
    <xf numFmtId="0" fontId="3" fillId="0" borderId="0" xfId="0" applyFont="1" applyProtection="1"/>
    <xf numFmtId="0" fontId="2" fillId="0" borderId="1" xfId="0" applyFont="1" applyFill="1" applyBorder="1" applyProtection="1"/>
    <xf numFmtId="6" fontId="0" fillId="0" borderId="0" xfId="0" applyNumberFormat="1" applyBorder="1" applyProtection="1"/>
    <xf numFmtId="0" fontId="2" fillId="0" borderId="1" xfId="0" applyFont="1" applyBorder="1"/>
    <xf numFmtId="0" fontId="2" fillId="0" borderId="0" xfId="0" applyFont="1" applyBorder="1"/>
    <xf numFmtId="0" fontId="0" fillId="0" borderId="0" xfId="0" applyBorder="1"/>
    <xf numFmtId="2" fontId="0" fillId="0" borderId="0" xfId="0" applyNumberFormat="1" applyBorder="1"/>
    <xf numFmtId="44" fontId="0" fillId="0" borderId="0" xfId="1" applyFont="1" applyBorder="1"/>
    <xf numFmtId="164" fontId="0" fillId="0" borderId="0" xfId="0" applyNumberFormat="1" applyBorder="1"/>
    <xf numFmtId="0" fontId="2" fillId="0" borderId="0" xfId="0" applyFont="1" applyBorder="1" applyAlignment="1">
      <alignment horizontal="right"/>
    </xf>
    <xf numFmtId="0" fontId="0" fillId="0" borderId="1" xfId="0" applyBorder="1"/>
    <xf numFmtId="2" fontId="0" fillId="0" borderId="1" xfId="0" applyNumberFormat="1" applyBorder="1"/>
    <xf numFmtId="44" fontId="0" fillId="0" borderId="1" xfId="1" applyFont="1" applyBorder="1"/>
    <xf numFmtId="0" fontId="0" fillId="0" borderId="2" xfId="0" applyBorder="1"/>
    <xf numFmtId="0" fontId="0" fillId="0" borderId="0" xfId="0" applyFill="1" applyBorder="1"/>
    <xf numFmtId="0" fontId="2" fillId="0" borderId="1" xfId="0" applyFont="1" applyBorder="1" applyAlignment="1" applyProtection="1">
      <alignment horizontal="right"/>
    </xf>
    <xf numFmtId="0" fontId="0" fillId="0" borderId="0" xfId="0" applyFont="1" applyProtection="1"/>
    <xf numFmtId="0" fontId="0" fillId="0" borderId="3" xfId="0" applyFont="1" applyBorder="1" applyProtection="1"/>
    <xf numFmtId="9" fontId="0" fillId="0" borderId="1" xfId="0" applyNumberFormat="1" applyFont="1" applyBorder="1" applyProtection="1"/>
    <xf numFmtId="44" fontId="0" fillId="0" borderId="1" xfId="0" applyNumberFormat="1" applyFont="1" applyBorder="1" applyProtection="1"/>
    <xf numFmtId="44" fontId="0" fillId="0" borderId="6" xfId="0" applyNumberFormat="1" applyFont="1" applyBorder="1" applyProtection="1"/>
    <xf numFmtId="0" fontId="0" fillId="0" borderId="5" xfId="0" applyFont="1" applyBorder="1" applyProtection="1"/>
    <xf numFmtId="164" fontId="2" fillId="0" borderId="1" xfId="0" applyNumberFormat="1" applyFont="1" applyBorder="1"/>
    <xf numFmtId="0" fontId="3" fillId="0" borderId="0" xfId="0" applyFont="1" applyAlignment="1" applyProtection="1">
      <alignment wrapText="1"/>
    </xf>
    <xf numFmtId="44" fontId="0" fillId="4" borderId="4" xfId="1" applyFont="1" applyFill="1" applyBorder="1" applyProtection="1">
      <protection locked="0"/>
    </xf>
    <xf numFmtId="0" fontId="0" fillId="4" borderId="1" xfId="0" applyFont="1" applyFill="1" applyBorder="1" applyProtection="1">
      <protection locked="0"/>
    </xf>
    <xf numFmtId="0" fontId="0" fillId="4" borderId="1" xfId="0" applyFill="1" applyBorder="1" applyProtection="1">
      <protection locked="0"/>
    </xf>
    <xf numFmtId="44" fontId="0" fillId="4" borderId="1" xfId="1" applyFont="1" applyFill="1" applyBorder="1" applyProtection="1">
      <protection locked="0"/>
    </xf>
    <xf numFmtId="165" fontId="12" fillId="0" borderId="0" xfId="0" applyNumberFormat="1" applyFont="1" applyAlignment="1" applyProtection="1">
      <alignment horizontal="left"/>
    </xf>
    <xf numFmtId="0" fontId="12" fillId="0" borderId="0" xfId="0" applyFont="1"/>
    <xf numFmtId="0" fontId="12" fillId="0" borderId="0" xfId="0" applyFont="1" applyProtection="1"/>
    <xf numFmtId="0" fontId="13" fillId="0" borderId="7" xfId="0" applyFont="1" applyFill="1" applyBorder="1" applyProtection="1"/>
    <xf numFmtId="0" fontId="5" fillId="0" borderId="0" xfId="0" applyFont="1" applyAlignment="1" applyProtection="1">
      <alignment horizontal="left" vertical="top" wrapText="1"/>
    </xf>
    <xf numFmtId="0" fontId="13" fillId="0" borderId="0" xfId="0" applyFont="1" applyBorder="1" applyAlignment="1">
      <alignment horizontal="right"/>
    </xf>
    <xf numFmtId="0" fontId="9" fillId="0" borderId="0" xfId="0" applyFont="1" applyAlignment="1" applyProtection="1">
      <alignment horizontal="left" vertical="center"/>
    </xf>
    <xf numFmtId="0" fontId="11" fillId="0" borderId="0" xfId="0" applyFont="1" applyAlignment="1" applyProtection="1">
      <alignment horizontal="left" vertical="top" wrapText="1"/>
    </xf>
    <xf numFmtId="0" fontId="7" fillId="0" borderId="0" xfId="0" applyFont="1" applyAlignment="1" applyProtection="1">
      <alignment horizontal="left" vertical="center" wrapText="1"/>
    </xf>
    <xf numFmtId="0" fontId="10" fillId="0" borderId="0" xfId="0" applyFont="1" applyAlignment="1" applyProtection="1">
      <alignment horizontal="left" wrapText="1"/>
    </xf>
    <xf numFmtId="0" fontId="13" fillId="0" borderId="0" xfId="0" applyFont="1" applyFill="1" applyBorder="1" applyAlignment="1" applyProtection="1">
      <alignment horizontal="right"/>
    </xf>
    <xf numFmtId="0" fontId="0" fillId="4" borderId="1" xfId="0" applyFont="1" applyFill="1" applyBorder="1" applyAlignment="1" applyProtection="1">
      <alignment horizontal="center"/>
      <protection locked="0"/>
    </xf>
    <xf numFmtId="44" fontId="0" fillId="3" borderId="1" xfId="1" applyFont="1" applyFill="1" applyBorder="1" applyAlignment="1" applyProtection="1">
      <alignment horizontal="center"/>
    </xf>
    <xf numFmtId="0" fontId="8" fillId="2" borderId="0" xfId="0" applyFont="1" applyFill="1" applyAlignment="1" applyProtection="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pplyProtection="1">
      <alignment horizontal="left" vertical="top" wrapText="1"/>
    </xf>
    <xf numFmtId="0" fontId="4" fillId="0" borderId="0" xfId="0" applyFont="1" applyAlignment="1" applyProtection="1">
      <alignment horizontal="left" vertical="top" wrapText="1"/>
    </xf>
    <xf numFmtId="0" fontId="5" fillId="0" borderId="0" xfId="0" applyFont="1" applyAlignment="1" applyProtection="1">
      <alignment horizontal="left" vertical="top" wrapText="1"/>
    </xf>
    <xf numFmtId="0" fontId="2" fillId="0" borderId="0" xfId="0" applyFont="1" applyAlignment="1" applyProtection="1">
      <alignment horizontal="left" vertical="top" wrapText="1"/>
    </xf>
    <xf numFmtId="0" fontId="11" fillId="0" borderId="0" xfId="0" applyFont="1" applyBorder="1" applyAlignment="1">
      <alignment horizontal="left" vertical="top" wrapText="1"/>
    </xf>
    <xf numFmtId="0" fontId="11" fillId="0" borderId="0" xfId="0" applyFont="1" applyBorder="1" applyAlignment="1">
      <alignment horizontal="left" vertical="top"/>
    </xf>
    <xf numFmtId="0" fontId="13" fillId="0" borderId="0" xfId="0" applyFont="1" applyBorder="1" applyAlignment="1"/>
    <xf numFmtId="0" fontId="13" fillId="0" borderId="0" xfId="0" applyFont="1" applyBorder="1" applyAlignment="1">
      <alignment horizontal="right" vertical="center"/>
    </xf>
    <xf numFmtId="0" fontId="0" fillId="0" borderId="2" xfId="0" applyFont="1" applyBorder="1" applyAlignment="1" applyProtection="1"/>
    <xf numFmtId="0" fontId="0" fillId="0" borderId="0" xfId="0" applyFont="1" applyBorder="1" applyAlignment="1" applyProtection="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3" totalsRowShown="0">
  <autoFilter ref="A1:A3" xr:uid="{00000000-0009-0000-0100-000002000000}"/>
  <tableColumns count="1">
    <tableColumn id="1" xr3:uid="{00000000-0010-0000-0000-000001000000}" name="Fe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4"/>
  <sheetViews>
    <sheetView workbookViewId="0">
      <selection activeCell="H6" sqref="H6"/>
    </sheetView>
  </sheetViews>
  <sheetFormatPr defaultRowHeight="15" x14ac:dyDescent="0.25"/>
  <cols>
    <col min="1" max="1" width="41.85546875" customWidth="1"/>
    <col min="2" max="2" width="27.140625" customWidth="1"/>
    <col min="3" max="3" width="27.42578125" customWidth="1"/>
    <col min="4" max="4" width="25.85546875" customWidth="1"/>
  </cols>
  <sheetData>
    <row r="1" spans="1:4" s="1" customFormat="1" ht="25.5" customHeight="1" x14ac:dyDescent="0.25">
      <c r="A1" s="46" t="s">
        <v>0</v>
      </c>
      <c r="B1" s="46"/>
      <c r="C1" s="46"/>
      <c r="D1" s="46"/>
    </row>
    <row r="2" spans="1:4" s="1" customFormat="1" ht="23.25" x14ac:dyDescent="0.25">
      <c r="A2" s="39" t="s">
        <v>1</v>
      </c>
      <c r="B2" s="39"/>
      <c r="C2" s="39"/>
      <c r="D2" s="39"/>
    </row>
    <row r="3" spans="1:4" s="1" customFormat="1" ht="39" customHeight="1" x14ac:dyDescent="0.25">
      <c r="A3" s="42" t="s">
        <v>2</v>
      </c>
      <c r="B3" s="42"/>
      <c r="C3" s="42"/>
      <c r="D3" s="42"/>
    </row>
    <row r="4" spans="1:4" s="1" customFormat="1" ht="24.75" customHeight="1" x14ac:dyDescent="0.25">
      <c r="A4" s="41" t="s">
        <v>3</v>
      </c>
      <c r="B4" s="41"/>
      <c r="C4" s="41"/>
      <c r="D4" s="41"/>
    </row>
    <row r="5" spans="1:4" s="1" customFormat="1" ht="115.5" customHeight="1" x14ac:dyDescent="0.25">
      <c r="A5" s="40" t="s">
        <v>4</v>
      </c>
      <c r="B5" s="40"/>
      <c r="C5" s="40"/>
      <c r="D5" s="40"/>
    </row>
    <row r="6" spans="1:4" x14ac:dyDescent="0.25">
      <c r="A6" s="2" t="s">
        <v>5</v>
      </c>
      <c r="B6" s="44"/>
      <c r="C6" s="44"/>
      <c r="D6" s="21"/>
    </row>
    <row r="7" spans="1:4" x14ac:dyDescent="0.25">
      <c r="A7" s="2" t="s">
        <v>6</v>
      </c>
      <c r="B7" s="44"/>
      <c r="C7" s="44"/>
      <c r="D7" s="21"/>
    </row>
    <row r="8" spans="1:4" x14ac:dyDescent="0.25">
      <c r="A8" s="2" t="s">
        <v>7</v>
      </c>
      <c r="B8" s="44"/>
      <c r="C8" s="44"/>
      <c r="D8" s="21"/>
    </row>
    <row r="9" spans="1:4" x14ac:dyDescent="0.25">
      <c r="A9" s="2" t="s">
        <v>8</v>
      </c>
      <c r="B9" s="45">
        <f>'Gross In-Park Receipts'!I19</f>
        <v>0</v>
      </c>
      <c r="C9" s="45"/>
      <c r="D9" s="5" t="s">
        <v>9</v>
      </c>
    </row>
    <row r="10" spans="1:4" ht="9.75" customHeight="1" x14ac:dyDescent="0.25">
      <c r="A10" s="58"/>
      <c r="B10" s="58"/>
      <c r="C10" s="58"/>
      <c r="D10" s="58"/>
    </row>
    <row r="11" spans="1:4" x14ac:dyDescent="0.25">
      <c r="A11" s="22"/>
      <c r="B11" s="20" t="s">
        <v>10</v>
      </c>
      <c r="C11" s="20" t="s">
        <v>11</v>
      </c>
      <c r="D11" s="20" t="s">
        <v>12</v>
      </c>
    </row>
    <row r="12" spans="1:4" x14ac:dyDescent="0.25">
      <c r="A12" s="2" t="s">
        <v>13</v>
      </c>
      <c r="B12" s="3"/>
      <c r="C12" s="3"/>
      <c r="D12" s="3">
        <f>IF(B9&lt;=500000,0,B9-500000)</f>
        <v>0</v>
      </c>
    </row>
    <row r="13" spans="1:4" x14ac:dyDescent="0.25">
      <c r="A13" s="2" t="s">
        <v>14</v>
      </c>
      <c r="B13" s="23">
        <v>0.03</v>
      </c>
      <c r="C13" s="23">
        <v>0.04</v>
      </c>
      <c r="D13" s="23">
        <v>0.05</v>
      </c>
    </row>
    <row r="14" spans="1:4" x14ac:dyDescent="0.25">
      <c r="A14" s="2" t="s">
        <v>15</v>
      </c>
      <c r="B14" s="3">
        <f>(B12*B13)</f>
        <v>0</v>
      </c>
      <c r="C14" s="3">
        <f t="shared" ref="C14:D14" si="0">(C12*C13)</f>
        <v>0</v>
      </c>
      <c r="D14" s="3">
        <f t="shared" si="0"/>
        <v>0</v>
      </c>
    </row>
    <row r="15" spans="1:4" ht="10.5" customHeight="1" x14ac:dyDescent="0.25">
      <c r="A15" s="57"/>
      <c r="B15" s="57"/>
      <c r="C15" s="57"/>
      <c r="D15" s="57"/>
    </row>
    <row r="16" spans="1:4" x14ac:dyDescent="0.25">
      <c r="A16" s="6" t="s">
        <v>16</v>
      </c>
      <c r="B16" s="24">
        <f>SUM(B14:D14)</f>
        <v>0</v>
      </c>
      <c r="C16" s="21"/>
      <c r="D16" s="21"/>
    </row>
    <row r="17" spans="1:5" ht="45.75" x14ac:dyDescent="0.25">
      <c r="A17" s="6" t="s">
        <v>17</v>
      </c>
      <c r="B17" s="29"/>
      <c r="C17" s="28" t="s">
        <v>18</v>
      </c>
      <c r="D17" s="21"/>
    </row>
    <row r="18" spans="1:5" ht="15.75" thickBot="1" x14ac:dyDescent="0.3">
      <c r="A18" s="36" t="s">
        <v>19</v>
      </c>
      <c r="B18" s="25">
        <f>IF((B16-B17)&gt;=0,B16-B17,"No Fee Due")</f>
        <v>0</v>
      </c>
      <c r="C18" s="26"/>
      <c r="D18" s="21"/>
    </row>
    <row r="19" spans="1:5" x14ac:dyDescent="0.25">
      <c r="A19" s="4"/>
      <c r="B19" s="7"/>
      <c r="C19" s="4"/>
      <c r="D19" s="4"/>
    </row>
    <row r="20" spans="1:5" x14ac:dyDescent="0.25">
      <c r="A20" s="43" t="s">
        <v>20</v>
      </c>
      <c r="B20" s="43"/>
      <c r="C20" s="43"/>
      <c r="D20" s="33">
        <v>46053</v>
      </c>
      <c r="E20" s="34"/>
    </row>
    <row r="21" spans="1:5" x14ac:dyDescent="0.25">
      <c r="A21" s="43" t="s">
        <v>21</v>
      </c>
      <c r="B21" s="43"/>
      <c r="C21" s="43"/>
      <c r="D21" s="33">
        <v>46081</v>
      </c>
      <c r="E21" s="34"/>
    </row>
    <row r="22" spans="1:5" x14ac:dyDescent="0.25">
      <c r="A22" s="43" t="s">
        <v>22</v>
      </c>
      <c r="B22" s="43"/>
      <c r="C22" s="43"/>
      <c r="D22" s="35" t="s">
        <v>23</v>
      </c>
      <c r="E22" s="34"/>
    </row>
    <row r="23" spans="1:5" x14ac:dyDescent="0.25">
      <c r="A23" s="35" t="s">
        <v>44</v>
      </c>
      <c r="B23" s="35"/>
      <c r="C23" s="35"/>
      <c r="D23" s="35"/>
      <c r="E23" s="34"/>
    </row>
    <row r="24" spans="1:5" x14ac:dyDescent="0.25">
      <c r="A24" s="35"/>
      <c r="B24" s="35"/>
      <c r="C24" s="35"/>
      <c r="D24" s="35"/>
      <c r="E24" s="34"/>
    </row>
  </sheetData>
  <sheetProtection selectLockedCells="1"/>
  <mergeCells count="12">
    <mergeCell ref="A1:D1"/>
    <mergeCell ref="A20:C20"/>
    <mergeCell ref="A22:C22"/>
    <mergeCell ref="A21:C21"/>
    <mergeCell ref="B6:C6"/>
    <mergeCell ref="B7:C7"/>
    <mergeCell ref="B8:C8"/>
    <mergeCell ref="B9:C9"/>
    <mergeCell ref="A2:D2"/>
    <mergeCell ref="A5:D5"/>
    <mergeCell ref="A4:D4"/>
    <mergeCell ref="A3:D3"/>
  </mergeCells>
  <dataValidations count="1">
    <dataValidation allowBlank="1" showInputMessage="1" showErrorMessage="1" errorTitle="Invalid Entry" error="Please select a Fee amount from the list" sqref="C25" xr:uid="{00000000-0002-0000-0000-000000000000}"/>
  </dataValidations>
  <pageMargins left="0.7" right="0.7" top="0.5" bottom="0.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
  <sheetViews>
    <sheetView tabSelected="1" workbookViewId="0">
      <selection activeCell="O12" sqref="O12"/>
    </sheetView>
  </sheetViews>
  <sheetFormatPr defaultRowHeight="15" x14ac:dyDescent="0.25"/>
  <cols>
    <col min="1" max="1" width="3.5703125" customWidth="1"/>
    <col min="2" max="2" width="27.42578125" customWidth="1"/>
    <col min="3" max="3" width="10.85546875" customWidth="1"/>
    <col min="4" max="4" width="6.140625" customWidth="1"/>
    <col min="5" max="5" width="17.28515625" customWidth="1"/>
    <col min="6" max="6" width="6.140625" customWidth="1"/>
    <col min="7" max="7" width="19.7109375" customWidth="1"/>
    <col min="8" max="8" width="14.140625" customWidth="1"/>
    <col min="9" max="9" width="16.7109375" customWidth="1"/>
  </cols>
  <sheetData>
    <row r="1" spans="1:10" ht="27" customHeight="1" x14ac:dyDescent="0.25">
      <c r="A1" s="46" t="s">
        <v>0</v>
      </c>
      <c r="B1" s="46"/>
      <c r="C1" s="46"/>
      <c r="D1" s="46"/>
      <c r="E1" s="46"/>
      <c r="F1" s="46"/>
      <c r="G1" s="46"/>
      <c r="H1" s="46"/>
      <c r="I1" s="46"/>
    </row>
    <row r="2" spans="1:10" ht="23.25" x14ac:dyDescent="0.25">
      <c r="A2" s="47" t="s">
        <v>24</v>
      </c>
      <c r="B2" s="47"/>
      <c r="C2" s="47"/>
      <c r="D2" s="47"/>
      <c r="E2" s="47"/>
      <c r="F2" s="47"/>
      <c r="G2" s="47"/>
      <c r="H2" s="47"/>
      <c r="I2" s="47"/>
    </row>
    <row r="3" spans="1:10" ht="67.5" customHeight="1" x14ac:dyDescent="0.25">
      <c r="A3" s="49" t="s">
        <v>25</v>
      </c>
      <c r="B3" s="50"/>
      <c r="C3" s="50"/>
      <c r="D3" s="50"/>
      <c r="E3" s="50"/>
      <c r="F3" s="50"/>
      <c r="G3" s="50"/>
      <c r="H3" s="50"/>
      <c r="I3" s="50"/>
    </row>
    <row r="4" spans="1:10" ht="17.25" customHeight="1" x14ac:dyDescent="0.25">
      <c r="A4" s="51" t="s">
        <v>26</v>
      </c>
      <c r="B4" s="52"/>
      <c r="C4" s="37"/>
      <c r="D4" s="37"/>
      <c r="E4" s="37"/>
      <c r="F4" s="37"/>
      <c r="G4" s="37"/>
      <c r="H4" s="37"/>
      <c r="I4" s="37"/>
    </row>
    <row r="5" spans="1:10" s="1" customFormat="1" x14ac:dyDescent="0.25">
      <c r="A5" s="9"/>
      <c r="B5" s="9" t="s">
        <v>27</v>
      </c>
      <c r="C5" s="9" t="s">
        <v>28</v>
      </c>
      <c r="D5" s="9" t="s">
        <v>29</v>
      </c>
      <c r="E5" s="9" t="s">
        <v>30</v>
      </c>
      <c r="F5" s="9" t="s">
        <v>29</v>
      </c>
      <c r="G5" s="9" t="s">
        <v>31</v>
      </c>
      <c r="H5" s="9" t="s">
        <v>32</v>
      </c>
      <c r="I5" s="9" t="s">
        <v>33</v>
      </c>
      <c r="J5" s="9"/>
    </row>
    <row r="6" spans="1:10" x14ac:dyDescent="0.25">
      <c r="A6" s="10">
        <v>1</v>
      </c>
      <c r="B6" s="10" t="s">
        <v>34</v>
      </c>
      <c r="C6" s="10">
        <v>7</v>
      </c>
      <c r="D6" s="10" t="s">
        <v>35</v>
      </c>
      <c r="E6" s="10">
        <v>2.5</v>
      </c>
      <c r="F6" s="10" t="s">
        <v>35</v>
      </c>
      <c r="G6" s="11">
        <f>E6/C6</f>
        <v>0.35714285714285715</v>
      </c>
      <c r="H6" s="12">
        <v>80000</v>
      </c>
      <c r="I6" s="13">
        <f t="shared" ref="I6:I8" si="0">H6*G6</f>
        <v>28571.428571428572</v>
      </c>
      <c r="J6" s="10"/>
    </row>
    <row r="7" spans="1:10" x14ac:dyDescent="0.25">
      <c r="A7" s="10">
        <v>2</v>
      </c>
      <c r="B7" s="10" t="s">
        <v>36</v>
      </c>
      <c r="C7" s="10">
        <v>4</v>
      </c>
      <c r="D7" s="10" t="s">
        <v>35</v>
      </c>
      <c r="E7" s="10">
        <v>1</v>
      </c>
      <c r="F7" s="10" t="s">
        <v>35</v>
      </c>
      <c r="G7" s="11">
        <f t="shared" ref="G7:G8" si="1">E7/C7</f>
        <v>0.25</v>
      </c>
      <c r="H7" s="12">
        <v>6000</v>
      </c>
      <c r="I7" s="13">
        <f t="shared" si="0"/>
        <v>1500</v>
      </c>
      <c r="J7" s="10"/>
    </row>
    <row r="8" spans="1:10" x14ac:dyDescent="0.25">
      <c r="A8" s="10">
        <v>3</v>
      </c>
      <c r="B8" s="10" t="s">
        <v>37</v>
      </c>
      <c r="C8" s="10">
        <v>8</v>
      </c>
      <c r="D8" s="10" t="s">
        <v>38</v>
      </c>
      <c r="E8" s="10">
        <v>4</v>
      </c>
      <c r="F8" s="10" t="s">
        <v>38</v>
      </c>
      <c r="G8" s="11">
        <f t="shared" si="1"/>
        <v>0.5</v>
      </c>
      <c r="H8" s="12">
        <v>1600</v>
      </c>
      <c r="I8" s="13">
        <f t="shared" si="0"/>
        <v>800</v>
      </c>
      <c r="J8" s="10"/>
    </row>
    <row r="9" spans="1:10" x14ac:dyDescent="0.25">
      <c r="A9" s="10"/>
      <c r="B9" s="10"/>
      <c r="C9" s="10"/>
      <c r="D9" s="10"/>
      <c r="E9" s="10"/>
      <c r="F9" s="10"/>
      <c r="G9" s="55"/>
      <c r="H9" s="56" t="s">
        <v>39</v>
      </c>
      <c r="I9" s="13">
        <f>SUM(I6:I8)</f>
        <v>30871.428571428572</v>
      </c>
      <c r="J9" s="10"/>
    </row>
    <row r="10" spans="1:10" ht="9" customHeight="1" x14ac:dyDescent="0.25">
      <c r="A10" s="10"/>
      <c r="B10" s="19"/>
      <c r="C10" s="10"/>
      <c r="D10" s="10"/>
      <c r="E10" s="10"/>
      <c r="F10" s="10"/>
      <c r="G10" s="14"/>
      <c r="H10" s="14"/>
      <c r="I10" s="13"/>
      <c r="J10" s="10"/>
    </row>
    <row r="11" spans="1:10" ht="23.25" customHeight="1" x14ac:dyDescent="0.25">
      <c r="A11" s="48" t="s">
        <v>40</v>
      </c>
      <c r="B11" s="48"/>
      <c r="C11" s="48"/>
      <c r="D11" s="48"/>
      <c r="E11" s="48"/>
      <c r="F11" s="48"/>
      <c r="G11" s="48"/>
      <c r="H11" s="48"/>
      <c r="I11" s="48"/>
    </row>
    <row r="12" spans="1:10" ht="172.5" customHeight="1" x14ac:dyDescent="0.25">
      <c r="A12" s="53" t="s">
        <v>41</v>
      </c>
      <c r="B12" s="54"/>
      <c r="C12" s="54"/>
      <c r="D12" s="54"/>
      <c r="E12" s="54"/>
      <c r="F12" s="54"/>
      <c r="G12" s="54"/>
      <c r="H12" s="54"/>
      <c r="I12" s="54"/>
      <c r="J12" s="10"/>
    </row>
    <row r="13" spans="1:10" x14ac:dyDescent="0.25">
      <c r="A13" s="9"/>
      <c r="B13" s="8" t="s">
        <v>42</v>
      </c>
      <c r="C13" s="8" t="s">
        <v>28</v>
      </c>
      <c r="D13" s="8" t="s">
        <v>29</v>
      </c>
      <c r="E13" s="8" t="s">
        <v>30</v>
      </c>
      <c r="F13" s="8" t="s">
        <v>29</v>
      </c>
      <c r="G13" s="8" t="s">
        <v>31</v>
      </c>
      <c r="H13" s="8" t="s">
        <v>32</v>
      </c>
      <c r="I13" s="8" t="s">
        <v>33</v>
      </c>
      <c r="J13" s="10"/>
    </row>
    <row r="14" spans="1:10" x14ac:dyDescent="0.25">
      <c r="A14" s="15">
        <v>1</v>
      </c>
      <c r="B14" s="30"/>
      <c r="C14" s="31"/>
      <c r="D14" s="31"/>
      <c r="E14" s="31"/>
      <c r="F14" s="31"/>
      <c r="G14" s="16" t="str">
        <f t="shared" ref="G14:G16" si="2">IFERROR(E14/C14, "")</f>
        <v/>
      </c>
      <c r="H14" s="32"/>
      <c r="I14" s="17" t="str">
        <f t="shared" ref="I14:I16" si="3">IFERROR(G14*H14, "")</f>
        <v/>
      </c>
      <c r="J14" s="10"/>
    </row>
    <row r="15" spans="1:10" x14ac:dyDescent="0.25">
      <c r="A15" s="15">
        <v>2</v>
      </c>
      <c r="B15" s="31"/>
      <c r="C15" s="31"/>
      <c r="D15" s="31"/>
      <c r="E15" s="31"/>
      <c r="F15" s="31"/>
      <c r="G15" s="16" t="str">
        <f t="shared" si="2"/>
        <v/>
      </c>
      <c r="H15" s="32"/>
      <c r="I15" s="17" t="str">
        <f t="shared" si="3"/>
        <v/>
      </c>
      <c r="J15" s="10"/>
    </row>
    <row r="16" spans="1:10" x14ac:dyDescent="0.25">
      <c r="A16" s="15">
        <v>3</v>
      </c>
      <c r="B16" s="31"/>
      <c r="C16" s="31"/>
      <c r="D16" s="31"/>
      <c r="E16" s="31"/>
      <c r="F16" s="31"/>
      <c r="G16" s="16" t="str">
        <f t="shared" si="2"/>
        <v/>
      </c>
      <c r="H16" s="32"/>
      <c r="I16" s="17" t="str">
        <f t="shared" si="3"/>
        <v/>
      </c>
      <c r="J16" s="10"/>
    </row>
    <row r="17" spans="1:10" x14ac:dyDescent="0.25">
      <c r="A17" s="15">
        <v>4</v>
      </c>
      <c r="B17" s="31"/>
      <c r="C17" s="31"/>
      <c r="D17" s="31"/>
      <c r="E17" s="31"/>
      <c r="F17" s="31"/>
      <c r="G17" s="16" t="str">
        <f>IFERROR(E17/C17, "")</f>
        <v/>
      </c>
      <c r="H17" s="32"/>
      <c r="I17" s="17" t="str">
        <f>IFERROR(G17*H17, "")</f>
        <v/>
      </c>
      <c r="J17" s="10"/>
    </row>
    <row r="18" spans="1:10" x14ac:dyDescent="0.25">
      <c r="A18" s="15">
        <v>5</v>
      </c>
      <c r="B18" s="31"/>
      <c r="C18" s="31"/>
      <c r="D18" s="31"/>
      <c r="E18" s="31"/>
      <c r="F18" s="31"/>
      <c r="G18" s="16" t="str">
        <f>IFERROR(E18/C18, "")</f>
        <v/>
      </c>
      <c r="H18" s="32"/>
      <c r="I18" s="17" t="str">
        <f>IFERROR(G18*H18, "")</f>
        <v/>
      </c>
      <c r="J18" s="10"/>
    </row>
    <row r="19" spans="1:10" x14ac:dyDescent="0.25">
      <c r="A19" s="10"/>
      <c r="B19" s="18"/>
      <c r="C19" s="18"/>
      <c r="D19" s="10"/>
      <c r="E19" s="10"/>
      <c r="F19" s="10"/>
      <c r="G19" s="55"/>
      <c r="H19" s="38" t="s">
        <v>39</v>
      </c>
      <c r="I19" s="27">
        <f>SUM(I14:I18)</f>
        <v>0</v>
      </c>
      <c r="J19" s="10"/>
    </row>
    <row r="20" spans="1:10" x14ac:dyDescent="0.25">
      <c r="A20" s="10" t="s">
        <v>44</v>
      </c>
      <c r="B20" s="10"/>
      <c r="C20" s="10"/>
      <c r="D20" s="10"/>
      <c r="E20" s="10"/>
      <c r="F20" s="10"/>
      <c r="G20" s="10"/>
      <c r="H20" s="10"/>
      <c r="I20" s="10"/>
      <c r="J20" s="10"/>
    </row>
    <row r="21" spans="1:10" x14ac:dyDescent="0.25">
      <c r="A21" s="10"/>
      <c r="B21" s="10"/>
      <c r="C21" s="10"/>
      <c r="D21" s="10"/>
      <c r="E21" s="10"/>
      <c r="F21" s="10"/>
      <c r="G21" s="10"/>
      <c r="H21" s="10"/>
      <c r="I21" s="10"/>
      <c r="J21" s="10"/>
    </row>
    <row r="22" spans="1:10" x14ac:dyDescent="0.25">
      <c r="B22" s="10"/>
    </row>
  </sheetData>
  <sheetProtection selectLockedCells="1"/>
  <mergeCells count="6">
    <mergeCell ref="A1:I1"/>
    <mergeCell ref="A2:I2"/>
    <mergeCell ref="A11:I11"/>
    <mergeCell ref="A3:I3"/>
    <mergeCell ref="A4:B4"/>
    <mergeCell ref="A12:I12"/>
  </mergeCells>
  <dataValidations count="1">
    <dataValidation type="list" allowBlank="1" showInputMessage="1" showErrorMessage="1" sqref="D6:D8 F6:F8 D14:D18 F14:F18" xr:uid="{00000000-0002-0000-0100-000000000000}">
      <formula1>"days, hours"</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C12" sqref="C12"/>
    </sheetView>
  </sheetViews>
  <sheetFormatPr defaultRowHeight="15" x14ac:dyDescent="0.25"/>
  <sheetData>
    <row r="1" spans="1:1" x14ac:dyDescent="0.25">
      <c r="A1" t="s">
        <v>43</v>
      </c>
    </row>
    <row r="2" spans="1:1" x14ac:dyDescent="0.25">
      <c r="A2">
        <v>300</v>
      </c>
    </row>
    <row r="3" spans="1:1" x14ac:dyDescent="0.25">
      <c r="A3">
        <v>100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093E8F7BF98640A0B476AB00A11CED" ma:contentTypeVersion="17" ma:contentTypeDescription="Create a new document." ma:contentTypeScope="" ma:versionID="dfb16ad969adaf85fd2bc0461941932a">
  <xsd:schema xmlns:xsd="http://www.w3.org/2001/XMLSchema" xmlns:xs="http://www.w3.org/2001/XMLSchema" xmlns:p="http://schemas.microsoft.com/office/2006/metadata/properties" xmlns:ns2="57a8db90-571c-4dc3-8a43-016e5d26abab" xmlns:ns3="a61383b9-f61d-4814-b4b0-5bc4f7ddeb55" xmlns:ns4="31062a0d-ede8-4112-b4bb-00a9c1bc8e16" targetNamespace="http://schemas.microsoft.com/office/2006/metadata/properties" ma:root="true" ma:fieldsID="0c7d8a048fa397e9aba5a03cf1244995" ns2:_="" ns3:_="" ns4:_="">
    <xsd:import namespace="57a8db90-571c-4dc3-8a43-016e5d26abab"/>
    <xsd:import namespace="a61383b9-f61d-4814-b4b0-5bc4f7ddeb55"/>
    <xsd:import namespace="31062a0d-ede8-4112-b4bb-00a9c1bc8e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4: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8db90-571c-4dc3-8a43-016e5d26ab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1383b9-f61d-4814-b4b0-5bc4f7ddeb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062a0d-ede8-4112-b4bb-00a9c1bc8e1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eab015e-5405-4751-a0cf-4c35d0634b84}" ma:internalName="TaxCatchAll" ma:showField="CatchAllData" ma:web="a61383b9-f61d-4814-b4b0-5bc4f7ddeb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a8db90-571c-4dc3-8a43-016e5d26abab">
      <Terms xmlns="http://schemas.microsoft.com/office/infopath/2007/PartnerControls"/>
    </lcf76f155ced4ddcb4097134ff3c332f>
    <TaxCatchAll xmlns="31062a0d-ede8-4112-b4bb-00a9c1bc8e16" xsi:nil="true"/>
  </documentManagement>
</p:properties>
</file>

<file path=customXml/itemProps1.xml><?xml version="1.0" encoding="utf-8"?>
<ds:datastoreItem xmlns:ds="http://schemas.openxmlformats.org/officeDocument/2006/customXml" ds:itemID="{F95A1B38-02BE-46CA-B229-98DAA2B2F0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8db90-571c-4dc3-8a43-016e5d26abab"/>
    <ds:schemaRef ds:uri="a61383b9-f61d-4814-b4b0-5bc4f7ddeb55"/>
    <ds:schemaRef ds:uri="31062a0d-ede8-4112-b4bb-00a9c1bc8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088DCB-18BA-4A42-B276-BA91E74A1E3B}">
  <ds:schemaRefs>
    <ds:schemaRef ds:uri="http://schemas.microsoft.com/sharepoint/v3/contenttype/forms"/>
  </ds:schemaRefs>
</ds:datastoreItem>
</file>

<file path=customXml/itemProps3.xml><?xml version="1.0" encoding="utf-8"?>
<ds:datastoreItem xmlns:ds="http://schemas.openxmlformats.org/officeDocument/2006/customXml" ds:itemID="{E5E872B0-93E9-4176-A39A-BEA14E3EFC38}">
  <ds:schemaRefs>
    <ds:schemaRef ds:uri="31062a0d-ede8-4112-b4bb-00a9c1bc8e16"/>
    <ds:schemaRef ds:uri="http://schemas.microsoft.com/office/2006/documentManagement/types"/>
    <ds:schemaRef ds:uri="http://purl.org/dc/terms/"/>
    <ds:schemaRef ds:uri="http://purl.org/dc/dcmitype/"/>
    <ds:schemaRef ds:uri="a61383b9-f61d-4814-b4b0-5bc4f7ddeb55"/>
    <ds:schemaRef ds:uri="57a8db90-571c-4dc3-8a43-016e5d26abab"/>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Management Fees</vt:lpstr>
      <vt:lpstr>Gross In-Park Receipts</vt:lpstr>
      <vt:lpstr>Fees</vt:lpstr>
    </vt:vector>
  </TitlesOfParts>
  <Manager/>
  <Company>National Park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Price Management Fee Calculator</dc:title>
  <dc:subject/>
  <dc:creator>ehunter</dc:creator>
  <cp:keywords/>
  <dc:description/>
  <cp:lastModifiedBy>Jirele, Jamie L</cp:lastModifiedBy>
  <cp:revision/>
  <dcterms:created xsi:type="dcterms:W3CDTF">2018-09-04T21:26:05Z</dcterms:created>
  <dcterms:modified xsi:type="dcterms:W3CDTF">2024-01-09T00:01:22Z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0x01010059093E8F7BF98640A0B476AB00A11CED</vt:lpwstr>
  </property>
  <property fmtid="{D5CDD505-2E9C-101B-9397-08002B2CF9AE}" pid="3" name="MediaServiceImageTags">
    <vt:lpwstr/>
  </property>
</Properties>
</file>