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d.docs.live.net/1d84cf3a1907c0f3/Desktop/Mary Troy/"/>
    </mc:Choice>
  </mc:AlternateContent>
  <xr:revisionPtr revIDLastSave="0" documentId="8_{2F75C302-111A-4C05-8A7B-6EFF37E253EB}" xr6:coauthVersionLast="47" xr6:coauthVersionMax="47" xr10:uidLastSave="{00000000-0000-0000-0000-000000000000}"/>
  <bookViews>
    <workbookView xWindow="-120" yWindow="-120" windowWidth="29040" windowHeight="15720" tabRatio="756" firstSheet="7" activeTab="11" xr2:uid="{E605DFE4-23C5-479C-BFB6-1C9D60F2D003}"/>
  </bookViews>
  <sheets>
    <sheet name="Instructions &amp; Glossary" sheetId="42" r:id="rId1"/>
    <sheet name="Cover Sheet" sheetId="39" r:id="rId2"/>
    <sheet name="Assessments &amp; Plans" sheetId="41" r:id="rId3"/>
    <sheet name="Museum Environment" sheetId="17" r:id="rId4"/>
    <sheet name="Museum IPM_Housekeeping" sheetId="20" r:id="rId5"/>
    <sheet name="Handling_Packing (Museum-wide)" sheetId="28" r:id="rId6"/>
    <sheet name="Museum Storage" sheetId="29" r:id="rId7"/>
    <sheet name="Museum Emergency Planning" sheetId="33" r:id="rId8"/>
    <sheet name="Museum Fire Protection" sheetId="30" r:id="rId9"/>
    <sheet name="Health_Safety (Museum-wide)" sheetId="31" r:id="rId10"/>
    <sheet name="Museum Security" sheetId="32" r:id="rId11"/>
    <sheet name="Museum Structure" sheetId="34" r:id="rId12"/>
    <sheet name="Changelog" sheetId="4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71" i="39" l="1"/>
  <c r="H171" i="39"/>
  <c r="G171" i="39"/>
  <c r="F171" i="39"/>
  <c r="M184" i="39"/>
  <c r="K184" i="39"/>
  <c r="M182" i="39"/>
  <c r="K182" i="39"/>
  <c r="M181" i="39"/>
  <c r="K181" i="39"/>
  <c r="M180" i="39"/>
  <c r="K180" i="39"/>
  <c r="M179" i="39"/>
  <c r="K179" i="39"/>
  <c r="K178" i="39"/>
  <c r="K177" i="39"/>
  <c r="K176" i="39"/>
  <c r="J56" i="17"/>
  <c r="M176" i="39" s="1"/>
  <c r="J55" i="20"/>
  <c r="M177" i="39" s="1"/>
  <c r="J50" i="28"/>
  <c r="M178" i="39" s="1"/>
  <c r="J53" i="29"/>
  <c r="J63" i="33"/>
  <c r="J70" i="30"/>
  <c r="J40" i="34"/>
  <c r="J74" i="32"/>
  <c r="M183" i="39" s="1"/>
  <c r="J59" i="31"/>
  <c r="E25" i="31"/>
  <c r="E24" i="31"/>
  <c r="E23" i="31"/>
  <c r="E22" i="31"/>
  <c r="B3" i="34"/>
  <c r="B3" i="32"/>
  <c r="B3" i="31"/>
  <c r="B3" i="30"/>
  <c r="B3" i="33"/>
  <c r="B3" i="29"/>
  <c r="B3" i="28"/>
  <c r="B3" i="20"/>
  <c r="B3" i="17"/>
  <c r="E14" i="17"/>
  <c r="M185" i="39" l="1"/>
  <c r="E39" i="32"/>
  <c r="E14" i="32"/>
  <c r="E36" i="32"/>
  <c r="E6" i="34"/>
  <c r="E6" i="29"/>
  <c r="E21" i="29"/>
  <c r="E9" i="20"/>
  <c r="E7" i="20"/>
  <c r="E7" i="17"/>
  <c r="E6" i="17"/>
  <c r="E6" i="30" l="1"/>
  <c r="I39" i="34"/>
  <c r="H38" i="34"/>
  <c r="I184" i="39" s="1"/>
  <c r="I73" i="32"/>
  <c r="K183" i="39" s="1"/>
  <c r="H72" i="32"/>
  <c r="I183" i="39" s="1"/>
  <c r="H53" i="20"/>
  <c r="I177" i="39" s="1"/>
  <c r="I62" i="33"/>
  <c r="H61" i="33"/>
  <c r="I180" i="39" s="1"/>
  <c r="I69" i="30"/>
  <c r="H68" i="30"/>
  <c r="I181" i="39" s="1"/>
  <c r="I58" i="31"/>
  <c r="H57" i="31"/>
  <c r="I182" i="39" s="1"/>
  <c r="E10" i="32"/>
  <c r="E13" i="32"/>
  <c r="E13" i="17"/>
  <c r="E12" i="17"/>
  <c r="E5" i="17"/>
  <c r="E17" i="17"/>
  <c r="E29" i="30" l="1"/>
  <c r="E26" i="30"/>
  <c r="E5" i="33"/>
  <c r="I55" i="17"/>
  <c r="H54" i="17"/>
  <c r="F52" i="17"/>
  <c r="F51" i="17"/>
  <c r="F50" i="17"/>
  <c r="C41" i="17"/>
  <c r="C40" i="17"/>
  <c r="C39" i="17"/>
  <c r="C38" i="17"/>
  <c r="E13" i="20" l="1"/>
  <c r="E6" i="28"/>
  <c r="E5" i="28"/>
  <c r="E19" i="33"/>
  <c r="E18" i="33"/>
  <c r="E7" i="33"/>
  <c r="E6" i="33"/>
  <c r="E11" i="29"/>
  <c r="E7" i="29"/>
  <c r="E5" i="29"/>
  <c r="E40" i="30"/>
  <c r="E28" i="30"/>
  <c r="E25" i="30"/>
  <c r="E13" i="30"/>
  <c r="E11" i="30"/>
  <c r="E10" i="30"/>
  <c r="E7" i="30"/>
  <c r="E5" i="30"/>
  <c r="E28" i="31"/>
  <c r="E17" i="31"/>
  <c r="E18" i="31"/>
  <c r="E15" i="31"/>
  <c r="E5" i="31"/>
  <c r="E23" i="32"/>
  <c r="E7" i="32"/>
  <c r="E6" i="32"/>
  <c r="I112" i="39"/>
  <c r="H112" i="39"/>
  <c r="E47" i="17" l="1"/>
  <c r="E44" i="17"/>
  <c r="E46" i="17"/>
  <c r="E45" i="17"/>
  <c r="F70" i="32"/>
  <c r="F69" i="32"/>
  <c r="F68" i="32"/>
  <c r="C59" i="32"/>
  <c r="C58" i="32"/>
  <c r="C57" i="32"/>
  <c r="C56" i="32"/>
  <c r="F54" i="31"/>
  <c r="F53" i="31"/>
  <c r="C44" i="31"/>
  <c r="C43" i="31"/>
  <c r="C42" i="31"/>
  <c r="C41" i="31"/>
  <c r="F66" i="30"/>
  <c r="F65" i="30"/>
  <c r="F64" i="30"/>
  <c r="C55" i="30"/>
  <c r="C54" i="30"/>
  <c r="C53" i="30"/>
  <c r="C52" i="30"/>
  <c r="I54" i="20"/>
  <c r="F51" i="20"/>
  <c r="F50" i="20"/>
  <c r="F49" i="20"/>
  <c r="C40" i="20"/>
  <c r="C39" i="20"/>
  <c r="C38" i="20"/>
  <c r="C37" i="20"/>
  <c r="E47" i="31"/>
  <c r="F169" i="39" s="1"/>
  <c r="E46" i="20"/>
  <c r="I164" i="39" s="1"/>
  <c r="E5" i="32"/>
  <c r="E28" i="34"/>
  <c r="E50" i="31"/>
  <c r="I169" i="39" s="1"/>
  <c r="E65" i="32" l="1"/>
  <c r="I170" i="39" s="1"/>
  <c r="E64" i="32"/>
  <c r="H170" i="39" s="1"/>
  <c r="E63" i="32"/>
  <c r="G170" i="39" s="1"/>
  <c r="E48" i="31"/>
  <c r="G169" i="39" s="1"/>
  <c r="E49" i="31"/>
  <c r="H169" i="39" s="1"/>
  <c r="F163" i="39"/>
  <c r="E61" i="30"/>
  <c r="I168" i="39" s="1"/>
  <c r="E43" i="20"/>
  <c r="F164" i="39" s="1"/>
  <c r="E45" i="20"/>
  <c r="H164" i="39" s="1"/>
  <c r="E44" i="20"/>
  <c r="G164" i="39" s="1"/>
  <c r="E62" i="32"/>
  <c r="F170" i="39" s="1"/>
  <c r="E59" i="30"/>
  <c r="G168" i="39" s="1"/>
  <c r="E58" i="30"/>
  <c r="F168" i="39" s="1"/>
  <c r="E60" i="30"/>
  <c r="H168" i="39" s="1"/>
  <c r="E38" i="28"/>
  <c r="F165" i="39" s="1"/>
  <c r="E29" i="34"/>
  <c r="E41" i="29"/>
  <c r="F166" i="39" s="1"/>
  <c r="E39" i="28"/>
  <c r="G165" i="39" s="1"/>
  <c r="E53" i="33"/>
  <c r="H167" i="39" s="1"/>
  <c r="E51" i="33"/>
  <c r="F167" i="39" s="1"/>
  <c r="E52" i="33"/>
  <c r="G167" i="39" s="1"/>
  <c r="E42" i="29"/>
  <c r="G166" i="39" s="1"/>
  <c r="E31" i="34"/>
  <c r="E30" i="34"/>
  <c r="F34" i="34"/>
  <c r="E54" i="33"/>
  <c r="I167" i="39" s="1"/>
  <c r="F57" i="33"/>
  <c r="E44" i="29"/>
  <c r="I166" i="39" s="1"/>
  <c r="E43" i="29"/>
  <c r="H166" i="39" s="1"/>
  <c r="F47" i="29"/>
  <c r="E41" i="28"/>
  <c r="I165" i="39" s="1"/>
  <c r="E40" i="28"/>
  <c r="H165" i="39" s="1"/>
  <c r="F44" i="28"/>
  <c r="F55" i="31"/>
  <c r="G163" i="39" l="1"/>
  <c r="H163" i="39"/>
  <c r="C25" i="41"/>
  <c r="C24" i="41"/>
  <c r="I52" i="29"/>
  <c r="H51" i="29"/>
  <c r="I179" i="39" s="1"/>
  <c r="I49" i="28"/>
  <c r="H48" i="28"/>
  <c r="I176" i="39"/>
  <c r="C146" i="39"/>
  <c r="C145" i="39"/>
  <c r="G172" i="39" l="1"/>
  <c r="H172" i="39"/>
  <c r="I163" i="39"/>
  <c r="I178" i="39"/>
  <c r="G183" i="39"/>
  <c r="H182" i="39"/>
  <c r="F182" i="39"/>
  <c r="F59" i="33"/>
  <c r="H180" i="39" s="1"/>
  <c r="F58" i="33"/>
  <c r="F49" i="29"/>
  <c r="F48" i="29"/>
  <c r="G179" i="39" s="1"/>
  <c r="F179" i="39"/>
  <c r="F46" i="28"/>
  <c r="F45" i="28"/>
  <c r="G178" i="39" s="1"/>
  <c r="F178" i="39"/>
  <c r="G177" i="39"/>
  <c r="F177" i="39"/>
  <c r="F152" i="39"/>
  <c r="F36" i="34"/>
  <c r="H184" i="39" s="1"/>
  <c r="F35" i="34"/>
  <c r="G184" i="39" s="1"/>
  <c r="F184" i="39"/>
  <c r="K185" i="39" l="1"/>
  <c r="I185" i="39"/>
  <c r="I172" i="39"/>
  <c r="H183" i="39"/>
  <c r="F183" i="39"/>
  <c r="G182" i="39"/>
  <c r="F181" i="39"/>
  <c r="G181" i="39"/>
  <c r="H181" i="39"/>
  <c r="F180" i="39"/>
  <c r="G180" i="39"/>
  <c r="H176" i="39"/>
  <c r="F176" i="39"/>
  <c r="G176" i="39"/>
  <c r="H177" i="39"/>
  <c r="H178" i="39"/>
  <c r="H179" i="39"/>
  <c r="C25" i="34"/>
  <c r="I159" i="39" s="1"/>
  <c r="C24" i="34"/>
  <c r="H159" i="39" s="1"/>
  <c r="C23" i="34"/>
  <c r="G159" i="39" s="1"/>
  <c r="C22" i="34"/>
  <c r="I158" i="39"/>
  <c r="I157" i="39"/>
  <c r="H157" i="39"/>
  <c r="F157" i="39"/>
  <c r="I156" i="39"/>
  <c r="H156" i="39"/>
  <c r="F156" i="39"/>
  <c r="C48" i="33"/>
  <c r="I155" i="39" s="1"/>
  <c r="C47" i="33"/>
  <c r="H155" i="39" s="1"/>
  <c r="C46" i="33"/>
  <c r="C45" i="33"/>
  <c r="F155" i="39" s="1"/>
  <c r="C38" i="29"/>
  <c r="I154" i="39" s="1"/>
  <c r="C37" i="29"/>
  <c r="H154" i="39" s="1"/>
  <c r="C36" i="29"/>
  <c r="G154" i="39" s="1"/>
  <c r="C35" i="29"/>
  <c r="F154" i="39" s="1"/>
  <c r="C35" i="28"/>
  <c r="C34" i="28"/>
  <c r="H153" i="39" s="1"/>
  <c r="C33" i="28"/>
  <c r="C32" i="28"/>
  <c r="F153" i="39" s="1"/>
  <c r="H152" i="39"/>
  <c r="G152" i="39"/>
  <c r="F151" i="39"/>
  <c r="F185" i="39" l="1"/>
  <c r="H185" i="39"/>
  <c r="G185" i="39"/>
  <c r="F159" i="39"/>
  <c r="G158" i="39"/>
  <c r="H158" i="39"/>
  <c r="F158" i="39"/>
  <c r="G157" i="39"/>
  <c r="G156" i="39"/>
  <c r="G155" i="39"/>
  <c r="G153" i="39"/>
  <c r="I153" i="39"/>
  <c r="I152" i="39"/>
  <c r="I151" i="39"/>
  <c r="G151" i="39"/>
  <c r="H151" i="39"/>
  <c r="F172" i="39"/>
  <c r="F160" i="39" l="1"/>
  <c r="I160" i="39"/>
  <c r="H160" i="39"/>
  <c r="G160" i="39"/>
</calcChain>
</file>

<file path=xl/sharedStrings.xml><?xml version="1.0" encoding="utf-8"?>
<sst xmlns="http://schemas.openxmlformats.org/spreadsheetml/2006/main" count="1304" uniqueCount="740">
  <si>
    <t>Fire extinguishers are inspected annually to ensure that they are operational.</t>
  </si>
  <si>
    <t>Paths and aisles are kept clear and unobstructed.</t>
  </si>
  <si>
    <t>Rodent snap traps are inspected daily.</t>
  </si>
  <si>
    <t>Bird and rodent-proof chimney guards are installed over fireplace chimneys.</t>
  </si>
  <si>
    <t>Self-closing devices, sweeps, and gaskets are installed on all exterior and interior doors in areas housing collections.</t>
  </si>
  <si>
    <t>Park Name:</t>
  </si>
  <si>
    <t>Completed by:</t>
  </si>
  <si>
    <t>A9</t>
  </si>
  <si>
    <t>A6</t>
  </si>
  <si>
    <t>B8</t>
  </si>
  <si>
    <t>B10</t>
  </si>
  <si>
    <t>B14</t>
  </si>
  <si>
    <t>B15</t>
  </si>
  <si>
    <t>B24</t>
  </si>
  <si>
    <t>B18</t>
  </si>
  <si>
    <t>B25</t>
  </si>
  <si>
    <t>B19</t>
  </si>
  <si>
    <t>C5</t>
  </si>
  <si>
    <t>C6</t>
  </si>
  <si>
    <t>C7</t>
  </si>
  <si>
    <t>E1</t>
  </si>
  <si>
    <t>E2</t>
  </si>
  <si>
    <t>E4</t>
  </si>
  <si>
    <t>E11</t>
  </si>
  <si>
    <t>E9</t>
  </si>
  <si>
    <t>E12</t>
  </si>
  <si>
    <t>G1</t>
  </si>
  <si>
    <t>G3</t>
  </si>
  <si>
    <t>Response Times:</t>
  </si>
  <si>
    <t>Yes</t>
  </si>
  <si>
    <t>No</t>
  </si>
  <si>
    <t>NA</t>
  </si>
  <si>
    <t>Unknown</t>
  </si>
  <si>
    <t>H3</t>
  </si>
  <si>
    <t>F13</t>
  </si>
  <si>
    <t>F1</t>
  </si>
  <si>
    <t>F5</t>
  </si>
  <si>
    <t>F2</t>
  </si>
  <si>
    <t>B27</t>
  </si>
  <si>
    <t>F6</t>
  </si>
  <si>
    <t>F10</t>
  </si>
  <si>
    <t>B29</t>
  </si>
  <si>
    <t>F11</t>
  </si>
  <si>
    <t>B20</t>
  </si>
  <si>
    <t>B23</t>
  </si>
  <si>
    <t>B9</t>
  </si>
  <si>
    <t>D12</t>
  </si>
  <si>
    <t>D6</t>
  </si>
  <si>
    <t>D8</t>
  </si>
  <si>
    <t>A12</t>
  </si>
  <si>
    <t>A8</t>
  </si>
  <si>
    <t>Estimated Cost</t>
  </si>
  <si>
    <t>Insect sticky traps are installed, inspected and logged weekly, and replaced monthly.</t>
  </si>
  <si>
    <t>Dumpsters are kept at a distance from the building and loading dock.</t>
  </si>
  <si>
    <t>D5</t>
  </si>
  <si>
    <t>D9</t>
  </si>
  <si>
    <t>D10</t>
  </si>
  <si>
    <t>D16</t>
  </si>
  <si>
    <t xml:space="preserve">Particulates (dust) in museum storage and exhibit spaces are controlled. </t>
  </si>
  <si>
    <t>B12</t>
  </si>
  <si>
    <t>B3</t>
  </si>
  <si>
    <t>B21</t>
  </si>
  <si>
    <t>A4</t>
  </si>
  <si>
    <t>F3</t>
  </si>
  <si>
    <t>F4</t>
  </si>
  <si>
    <t>F7</t>
  </si>
  <si>
    <t>F8</t>
  </si>
  <si>
    <t>B30</t>
  </si>
  <si>
    <t>C1</t>
  </si>
  <si>
    <t>C4</t>
  </si>
  <si>
    <t>E3</t>
  </si>
  <si>
    <t>Emergency access key box such as KnoxBox is installed to allow emergency responder access to spaces housing collections.</t>
  </si>
  <si>
    <t>Emergency exit doors have a fire rating consistent with surrounding walls.</t>
  </si>
  <si>
    <t>Fire/smoke dampers are installed in HVAC ducts, fire barriers, and fire doors to limit fire spread and smoke infiltration.</t>
  </si>
  <si>
    <t>Temporary object removal slip (Form 10-97) is used when objects are removed from exhibit or storage.</t>
  </si>
  <si>
    <r>
      <t xml:space="preserve">Source 
(Handbook/NPS </t>
    </r>
    <r>
      <rPr>
        <b/>
        <i/>
        <sz val="9"/>
        <rFont val="Times New Roman"/>
        <family val="1"/>
      </rPr>
      <t>Checklist</t>
    </r>
    <r>
      <rPr>
        <b/>
        <sz val="9"/>
        <rFont val="Times New Roman"/>
        <family val="1"/>
      </rPr>
      <t>)</t>
    </r>
  </si>
  <si>
    <t>Mitigation</t>
  </si>
  <si>
    <t xml:space="preserve">Response </t>
  </si>
  <si>
    <t>(Yes/No/ NA/ Unknown)</t>
  </si>
  <si>
    <t>Trash is disposed of in sealed containers and removed from the building daily.</t>
  </si>
  <si>
    <t>Mesh screens are installed on air vents, hot air registers, and floor drains.</t>
  </si>
  <si>
    <t>Sources of harborage are eliminated from the building interior and immediately adjacent to the exterior.</t>
  </si>
  <si>
    <t>Sources of moisture and high humidity that encourage mold growth and attract pests are eliminated.</t>
  </si>
  <si>
    <t>Receiving/unloading dock or area is located away from collections.</t>
  </si>
  <si>
    <t>Total Yes</t>
  </si>
  <si>
    <t>Total No</t>
  </si>
  <si>
    <t>Total NA</t>
  </si>
  <si>
    <t>Total Unknown</t>
  </si>
  <si>
    <t>RISK ASSESSMENTS</t>
  </si>
  <si>
    <t>(Required)</t>
  </si>
  <si>
    <t>Building has a designated emergency storm shelter area, such as a basement or windowless interior hallway on the ground floor.</t>
  </si>
  <si>
    <t>Security lighting is installed inside the space storing or exhibiting collections.</t>
  </si>
  <si>
    <t>PIV cards are safeguarded and kept in the possession of issued staff at all times.</t>
  </si>
  <si>
    <t>(Yes/No)</t>
  </si>
  <si>
    <t>(Curatorial Responses)</t>
  </si>
  <si>
    <t>(Facility Manager &amp; Others)</t>
  </si>
  <si>
    <t>A5, D1</t>
  </si>
  <si>
    <t>SYSTEMS</t>
  </si>
  <si>
    <t>(Facility Manager)</t>
  </si>
  <si>
    <t>Total Immediate</t>
  </si>
  <si>
    <t>Total Intermediate</t>
  </si>
  <si>
    <t>Total Long-Term</t>
  </si>
  <si>
    <t>Immediate</t>
  </si>
  <si>
    <t>Intermediate</t>
  </si>
  <si>
    <t>Long-Term</t>
  </si>
  <si>
    <t>Name (print)</t>
  </si>
  <si>
    <t>Date</t>
  </si>
  <si>
    <t>E-mail</t>
  </si>
  <si>
    <t>Title</t>
  </si>
  <si>
    <t>Park/Region/Division</t>
  </si>
  <si>
    <t>Telephone Number</t>
  </si>
  <si>
    <t>Other (Describe):</t>
  </si>
  <si>
    <t>Research Room</t>
  </si>
  <si>
    <t>Exhibit (Visitor Center)</t>
  </si>
  <si>
    <t>Exhibit (Furnished Historic Structure)</t>
  </si>
  <si>
    <t>cubic ft</t>
  </si>
  <si>
    <t>%</t>
  </si>
  <si>
    <t>Year Completed</t>
  </si>
  <si>
    <t>Museum Security Survey</t>
  </si>
  <si>
    <t>Wildland Fire Risk Assessment</t>
  </si>
  <si>
    <t>Scope of Collections Statement</t>
  </si>
  <si>
    <t>Museum Collections Emergency</t>
  </si>
  <si>
    <t>Operations Plan (MCEOP)</t>
  </si>
  <si>
    <t>Collection Management Plan</t>
  </si>
  <si>
    <t>Collections Storage Plan</t>
  </si>
  <si>
    <t>Integrated Pest Management Plan</t>
  </si>
  <si>
    <t>Historic Furnishing Plan</t>
  </si>
  <si>
    <t>(Curatorial Review)</t>
  </si>
  <si>
    <t>Automatic fire detection</t>
  </si>
  <si>
    <t>Intrusion detection and alarm</t>
  </si>
  <si>
    <t>HVAC</t>
  </si>
  <si>
    <t>Elevator</t>
  </si>
  <si>
    <t>Fire Department</t>
  </si>
  <si>
    <t>Law Enforcement</t>
  </si>
  <si>
    <t>Exhibit (Administrative Office)</t>
  </si>
  <si>
    <t>sq ft</t>
  </si>
  <si>
    <t>Public programming</t>
  </si>
  <si>
    <t>Describe:</t>
  </si>
  <si>
    <t>Facility Manager:</t>
  </si>
  <si>
    <t>Structural Fire Coordinator:</t>
  </si>
  <si>
    <t>Emergency Planning:</t>
  </si>
  <si>
    <t>Other:</t>
  </si>
  <si>
    <t>Systems Installed:</t>
  </si>
  <si>
    <t>Corrective Action Priorities:</t>
  </si>
  <si>
    <t>Total (Entire building)</t>
  </si>
  <si>
    <t>Total (Museum program)</t>
  </si>
  <si>
    <t>When Installed:</t>
  </si>
  <si>
    <t>Building is free of significant health and safety risks from hazardous chemicals.</t>
  </si>
  <si>
    <t>Signature</t>
  </si>
  <si>
    <t>(Envelope &amp; Interior)</t>
  </si>
  <si>
    <t xml:space="preserve"> Protection of Museum Collections</t>
  </si>
  <si>
    <t>NPS Checklist for Preservation and</t>
  </si>
  <si>
    <t>Structural Fire Management Plan</t>
  </si>
  <si>
    <t>Museum Fire Section of Park</t>
  </si>
  <si>
    <t>Automatic fire sprinkler / suppression</t>
  </si>
  <si>
    <t>(Facility Manager, Integrated Pest Management (IPM) Coordinator &amp; Others)</t>
  </si>
  <si>
    <t>Hazardous supplies such as chemicals used in collections management are safely stored and labeled in accordance with 29 CFR 1910.1200(f)(6): Workplace labeling, and with appropriate Hazard Communication Standard placards.</t>
  </si>
  <si>
    <t>Collections Storage (Archives)</t>
  </si>
  <si>
    <t>Collections Storage (Objects)</t>
  </si>
  <si>
    <t>Temporary Holding Area</t>
  </si>
  <si>
    <t>Total Yes:</t>
  </si>
  <si>
    <t>Total No:</t>
  </si>
  <si>
    <t>Total PMIS Statements Needed</t>
  </si>
  <si>
    <t>FACILITY FUNCTION</t>
  </si>
  <si>
    <t>Ownership:</t>
  </si>
  <si>
    <t>Is facility solely used for
museum functions?</t>
  </si>
  <si>
    <t>Percentage of objects in the entire collection stored or exhibited in this facility (estimate)</t>
  </si>
  <si>
    <t>takes place in facility?</t>
  </si>
  <si>
    <t>Total Work Orders Needed</t>
  </si>
  <si>
    <t>minutes</t>
  </si>
  <si>
    <t>Comments</t>
  </si>
  <si>
    <t>Exhibit (Gallery/Museum)</t>
  </si>
  <si>
    <t>E8</t>
  </si>
  <si>
    <t>B5</t>
  </si>
  <si>
    <t>G6</t>
  </si>
  <si>
    <t xml:space="preserve">Corrective Action Needed </t>
  </si>
  <si>
    <t>Responsible Individual</t>
  </si>
  <si>
    <r>
      <t xml:space="preserve">PMIS </t>
    </r>
    <r>
      <rPr>
        <sz val="9"/>
        <rFont val="Times New Roman"/>
        <family val="1"/>
      </rPr>
      <t>(Needed, Not Needed or PMIS #)</t>
    </r>
  </si>
  <si>
    <r>
      <t xml:space="preserve">Work Order </t>
    </r>
    <r>
      <rPr>
        <sz val="9"/>
        <rFont val="Times New Roman"/>
        <family val="1"/>
      </rPr>
      <t>(Needed, Not Needed, or Work Order #)</t>
    </r>
  </si>
  <si>
    <t>Corrective Action Priority</t>
  </si>
  <si>
    <t>Corrective Action Schedule:</t>
  </si>
  <si>
    <t xml:space="preserve">Corrective Action Schedule </t>
  </si>
  <si>
    <t>High</t>
  </si>
  <si>
    <t>Medium</t>
  </si>
  <si>
    <t>Low</t>
  </si>
  <si>
    <t>Total</t>
  </si>
  <si>
    <t>Risk Factor Responses:</t>
  </si>
  <si>
    <t>Superintendent:</t>
  </si>
  <si>
    <t>Critical</t>
  </si>
  <si>
    <t>Packing materials are kept separate from collection areas, and are immediately discarded if dirty or traces of pests are found.</t>
  </si>
  <si>
    <t>Sodium vapor lighting is installed in outdoor fixtures to avoid attracting insects.</t>
  </si>
  <si>
    <t>Objects are stored for easy and safe access without disturbing or damaging adjacent objects.</t>
  </si>
  <si>
    <t>Space is large enough to accommodate the current museum collection and anticipated growth.</t>
  </si>
  <si>
    <t>B17</t>
  </si>
  <si>
    <t>B16</t>
  </si>
  <si>
    <t>Supplies and equipment, including paper supplies and audiovisual equipment, are stored outside the museum storage space.</t>
  </si>
  <si>
    <t>Museum staff is trained in basic salvage techniques.</t>
  </si>
  <si>
    <t>Small arms ammunition is housed separately from firearms.  (If there is no small arms ammunition in collection respond NA)</t>
  </si>
  <si>
    <t>Building is free of mice, rats and other rodents, including droppings.</t>
  </si>
  <si>
    <t>Building is free of sources of radiation such as radon.</t>
  </si>
  <si>
    <t>Sufficient and clean work space is available for housing and packing objects.</t>
  </si>
  <si>
    <t>Only pencils are used when working with objects.</t>
  </si>
  <si>
    <t>Objects are moved through public spaces outside of visitation hours, or during periods of low visitation.</t>
  </si>
  <si>
    <t>When using a ladder, objects are passed to staff on ground rather than carried up and down.</t>
  </si>
  <si>
    <r>
      <t xml:space="preserve">Inventory is conducted annually and reconciled in accordance with the </t>
    </r>
    <r>
      <rPr>
        <i/>
        <sz val="10"/>
        <rFont val="Times New Roman"/>
        <family val="1"/>
      </rPr>
      <t>NPS Museum Handbook</t>
    </r>
    <r>
      <rPr>
        <sz val="10"/>
        <rFont val="Times New Roman"/>
        <family val="1"/>
      </rPr>
      <t>.</t>
    </r>
  </si>
  <si>
    <t>(Facility Manager, Park Structural Fire Coordinator, Chief of Interpretation &amp; Others)</t>
  </si>
  <si>
    <t>(Facility Manager, Safety Officer &amp; Others)</t>
  </si>
  <si>
    <t>Metal objects are stored in microenvironments with low RH.</t>
  </si>
  <si>
    <t>Objects made of organic materials (including artwork) and photographs are not exposed to UV radiation.</t>
  </si>
  <si>
    <t>G4, G5</t>
  </si>
  <si>
    <t>D4</t>
  </si>
  <si>
    <t>Air pollution is monitored and controlled.</t>
  </si>
  <si>
    <t>Incoming collections are inspected, isolated, and monitored for at least 30 days before entering collections storage or exhibit areas.</t>
  </si>
  <si>
    <t>Dusting and vacuuming museum objects is only performed by appropriately trained staff.</t>
  </si>
  <si>
    <t>Exhibit cases are designed and fabricated for ease of access for cleaning and rotation of organic materials.</t>
  </si>
  <si>
    <t>Carts and other equipment are available and in good condition to safely move objects.</t>
  </si>
  <si>
    <t>Objects are housed using appropriate methods, such as cavity packing, to minimize vibration and movement.</t>
  </si>
  <si>
    <t>Handling and moving objects is planned in advance to minimize damage.</t>
  </si>
  <si>
    <t>When moving objects, new storage location of appropriate size has been identified ahead of time.</t>
  </si>
  <si>
    <t>ID cards and jewelry such as necklaces and rings that can catch on objects are removed when handling objects.</t>
  </si>
  <si>
    <t>B1, B2</t>
  </si>
  <si>
    <t>Open shelving is free of burrs, splinters, exposed nails, screws, and bolts that can damage museum objects.</t>
  </si>
  <si>
    <t>Storage cabinet drawers and shelves are loaded within manufacturer's recommended weight capacity.</t>
  </si>
  <si>
    <t>Appropriate route and shipping method is selected to minimize potential damage.</t>
  </si>
  <si>
    <t>Shipping containers are sealed to prevent water and pest infiltration.</t>
  </si>
  <si>
    <t>Object condition is evaluated to determine if safe to ship, and Object Condition Report completed for short-term outgoing loans.</t>
  </si>
  <si>
    <t>Object is photographed before packing for shipping or transportation.</t>
  </si>
  <si>
    <t>Collections are housed away from sources of running water such as restrooms and water, waste, steam, fuel, or other liquid pipes.</t>
  </si>
  <si>
    <t>Exhibits are confirmed free of live small arms ammunition.</t>
  </si>
  <si>
    <t>Storage and exhibit areas are free of drains to prevent backups and minimize moisture that can lead to mold and pest issues.</t>
  </si>
  <si>
    <t>Interior of space has functioning emergency lighting.</t>
  </si>
  <si>
    <t>Storage cabinets and exhibit cases are at least 18 inches from fire suppression system discharge heads.</t>
  </si>
  <si>
    <r>
      <t>Accession book is kept in a locking, insulated fire-resistive filing cabinet, safe, or vault with a UL rating of 350</t>
    </r>
    <r>
      <rPr>
        <sz val="10"/>
        <rFont val="Calibri"/>
        <family val="2"/>
      </rPr>
      <t>°</t>
    </r>
    <r>
      <rPr>
        <sz val="10"/>
        <rFont val="Times New Roman"/>
        <family val="1"/>
      </rPr>
      <t>F 1-hour.</t>
    </r>
  </si>
  <si>
    <t>NPS Checklist</t>
  </si>
  <si>
    <t>Hot Work Permit (HW-1) is approved for hot work.  Collections are protected or moved to a secure location during hot work.</t>
  </si>
  <si>
    <t>Demonstrations such as cooking or blacksmithing using wood stoves, oil lamps, or forges are performed at least 300 feet from the structure.</t>
  </si>
  <si>
    <t>Air handling and air exchange systems meet OSHA and ASHRAE health and safety standards.</t>
  </si>
  <si>
    <t>C7, E7</t>
  </si>
  <si>
    <t>A2, E6</t>
  </si>
  <si>
    <t>Curator:</t>
  </si>
  <si>
    <t>Curatorial Office(s)</t>
  </si>
  <si>
    <t>Work/Preparation Room(s)</t>
  </si>
  <si>
    <t xml:space="preserve">Collections Storage (Other) </t>
  </si>
  <si>
    <t>housing collections at park</t>
  </si>
  <si>
    <t>Comment:</t>
  </si>
  <si>
    <t>Year Approved</t>
  </si>
  <si>
    <t>Collections Condition Survey(s)</t>
  </si>
  <si>
    <t>Year(s) Approved</t>
  </si>
  <si>
    <t>Historic Structures Report(s)</t>
  </si>
  <si>
    <t>Describe</t>
  </si>
  <si>
    <t>Needed</t>
  </si>
  <si>
    <t>PMIS</t>
  </si>
  <si>
    <t>Work Orders</t>
  </si>
  <si>
    <t>Space has functioning active or mechanical systems (heating, ventilation and air conditioning (HVAC)) to control relative humidity (RH).</t>
  </si>
  <si>
    <t>Dataloggers or similar equipment are calibrated and regularly maintained.</t>
  </si>
  <si>
    <t>Visible spectrum of light is routinely monitored and recorded for illuminance level and duration.</t>
  </si>
  <si>
    <t>If RH and temperature exceed acceptable ranges, corrective actions are taken to return to acceptable ranges.</t>
  </si>
  <si>
    <t>Objects made of organic materials are regularly rotated off exhibit under an appropriate schedule to limit cumulative UV damage.</t>
  </si>
  <si>
    <t>Museum objects are displayed away from heating and air-conditioning vents.</t>
  </si>
  <si>
    <t>Storage cabinets and exhibit cases are situated away from poorly-insulated exterior walls to minimize RH and temperature fluctuations.</t>
  </si>
  <si>
    <t>Museum Housekeeping Plan has been developed and implemented</t>
  </si>
  <si>
    <t>Museum Housekeeping Plan</t>
  </si>
  <si>
    <t>Park has capacity to freeze infested objects in-house or through contract.</t>
  </si>
  <si>
    <t>Windows, gaps, and holes in the building envelope are sealed, caulked, or otherwise blocked.</t>
  </si>
  <si>
    <t>Outdoor park lights are mounted 30 feet away from the building and face away from the building.</t>
  </si>
  <si>
    <t>An 18-30" wide vegetation-free zone is maintained around building perimeter. (For furnished historic structures, respond NA or describe in Comments column)</t>
  </si>
  <si>
    <t>Staff wear nitrile gloves when handling all museum objects.</t>
  </si>
  <si>
    <t>Objects in storage are tagged with their catalog number to aid in identification and minimize handling.</t>
  </si>
  <si>
    <t>Park uses a reputable and experienced professional art shipper to ship art objects.</t>
  </si>
  <si>
    <t>Bagged small items such as archeological sherds are handled to prevent damage or dropping.</t>
  </si>
  <si>
    <t>Storage facility, room, or space is dedicated solely to storage of museum objects, and is separated from offices, research, work and preparation areas.</t>
  </si>
  <si>
    <t>Objects stored on open shelving are protected from leaks and water damage.  (If there is no open shelving, respond NA)</t>
  </si>
  <si>
    <t>Photographic negatives and film are stored in cold storage.</t>
  </si>
  <si>
    <t>Museum Collections Emergency Operations Plan (MCEOP), including Emergency Response Steps for different emergency incidents, has been developed, is up to date, has been incorporated into park Emergency Operations Plan, and includes this facility.</t>
  </si>
  <si>
    <t>(Select one)</t>
  </si>
  <si>
    <t>Museum Housekeeping Plan is reviewed annually and revised as needed.</t>
  </si>
  <si>
    <t>COMPLETED IN COLLABORATION WITH:</t>
  </si>
  <si>
    <t xml:space="preserve">         Museum Environment</t>
  </si>
  <si>
    <t xml:space="preserve">        Museum Storage</t>
  </si>
  <si>
    <t xml:space="preserve">          Museum Emergency Planning</t>
  </si>
  <si>
    <t xml:space="preserve">         Museum Fire Protection</t>
  </si>
  <si>
    <t xml:space="preserve">        Museum Security</t>
  </si>
  <si>
    <t>Museum Structure</t>
  </si>
  <si>
    <t>Corrective Action Schedule</t>
  </si>
  <si>
    <t>Total Critical</t>
  </si>
  <si>
    <t>Total High</t>
  </si>
  <si>
    <t>Total Medium</t>
  </si>
  <si>
    <t>Total Low</t>
  </si>
  <si>
    <t>Corrective Action Priorities</t>
  </si>
  <si>
    <t xml:space="preserve">          Handling &amp; Packing (museum-wide)</t>
  </si>
  <si>
    <t xml:space="preserve">         Health &amp; Safety (museum-wide)</t>
  </si>
  <si>
    <t>A Life Safety and Fire Protection Risk Assessment for structures housing collections has been conducted.</t>
  </si>
  <si>
    <t>Museum staff are trained to secure and/or relocate collections to a designated secure and stable location for emergency incidents with advanced notice (hurricane, wildland fire, etc).</t>
  </si>
  <si>
    <t>(Select "Yes" for all that apply)</t>
  </si>
  <si>
    <t>100-year floodplain</t>
  </si>
  <si>
    <t>Area with frequent hurricanes</t>
  </si>
  <si>
    <t>Area with frequent tornadoes</t>
  </si>
  <si>
    <t>Area of high-medium seismic activity</t>
  </si>
  <si>
    <t>Near active volcano</t>
  </si>
  <si>
    <t>Structure has been built or modified to withstand earthquake damage. (For furnished historic structure, describe in Comments column.)</t>
  </si>
  <si>
    <t>Lightning rods or other lightning protection are installed on structures housing collections.</t>
  </si>
  <si>
    <t>Automatic fire sprinkler and/or suppression systems are installed and function as intended.</t>
  </si>
  <si>
    <t>Mobile storage carriages have opening of at least 4 inches to allow for penetration by sprinkler or suppression systems.</t>
  </si>
  <si>
    <t>Building is free of unstable or actively degrading cellulose nitrate negatives or motion picture film.</t>
  </si>
  <si>
    <t>Museum fire protection survey has been completed.</t>
  </si>
  <si>
    <t>Wildland-Urban Interface</t>
  </si>
  <si>
    <t>Disinfection procedures and social practices during a health emergency are implemented in accordance with federal, state, and local laws and regulations.</t>
  </si>
  <si>
    <t>All objects in the collection have been cataloged.</t>
  </si>
  <si>
    <t>All objects in the collection have been accessioned.</t>
  </si>
  <si>
    <t>Building exteriors are illuminated using equipment such as time switches and/or motion-activated lighting.</t>
  </si>
  <si>
    <t>Storage space is free of dropped ceilings.</t>
  </si>
  <si>
    <t>Structure has equipment or system to remove water, such as a sump pump.</t>
  </si>
  <si>
    <t>Facility Condition Index:</t>
  </si>
  <si>
    <t>Asset Priority Index:</t>
  </si>
  <si>
    <r>
      <t xml:space="preserve">Museum Handbook </t>
    </r>
    <r>
      <rPr>
        <b/>
        <sz val="10"/>
        <rFont val="Times New Roman"/>
        <family val="1"/>
      </rPr>
      <t>I</t>
    </r>
  </si>
  <si>
    <t>Museum staff are trained and practice safe object handling and lifting techniques.</t>
  </si>
  <si>
    <t>Space has functioning active or mechanical systems (heating, ventilation and air conditioning (HVAC) to control temperature.</t>
  </si>
  <si>
    <t>Park has established acceptable relative humidity (RH) and temperature set points and ranges based on an ongoing environmental monitoring program.</t>
  </si>
  <si>
    <t>Museum Mitigation Action Plan</t>
  </si>
  <si>
    <t xml:space="preserve">Exhibit Plan </t>
  </si>
  <si>
    <t xml:space="preserve">Park Physical Security Assessment
</t>
  </si>
  <si>
    <t>Life Safety and Fire Protection Risk Assessment</t>
  </si>
  <si>
    <t>NPS Object Assessment</t>
  </si>
  <si>
    <r>
      <t>(</t>
    </r>
    <r>
      <rPr>
        <i/>
        <sz val="9.5"/>
        <rFont val="Times New Roman"/>
        <family val="1"/>
      </rPr>
      <t>MH I</t>
    </r>
    <r>
      <rPr>
        <sz val="9.5"/>
        <rFont val="Times New Roman"/>
        <family val="1"/>
      </rPr>
      <t xml:space="preserve"> Figure 9.3)</t>
    </r>
  </si>
  <si>
    <t>(Completed by National Interagency Fire Center &amp; ArcGIS)</t>
  </si>
  <si>
    <r>
      <t>(</t>
    </r>
    <r>
      <rPr>
        <i/>
        <sz val="9.5"/>
        <color theme="1"/>
        <rFont val="Times New Roman"/>
        <family val="1"/>
      </rPr>
      <t>MH I</t>
    </r>
    <r>
      <rPr>
        <sz val="9.5"/>
        <color theme="1"/>
        <rFont val="Times New Roman"/>
        <family val="1"/>
      </rPr>
      <t xml:space="preserve"> Fig 10.3)</t>
    </r>
  </si>
  <si>
    <t>(Park Facilities &amp; Management Division)</t>
  </si>
  <si>
    <t>FMSS Number:</t>
  </si>
  <si>
    <t>Facility Name:</t>
  </si>
  <si>
    <t>FBMS ID:</t>
  </si>
  <si>
    <t>(Federal Building Management System, PFMD)</t>
  </si>
  <si>
    <t>(Facility Management Software System, PFMD)</t>
  </si>
  <si>
    <r>
      <t xml:space="preserve">FACILITY EXECUTIVE SUMMARY </t>
    </r>
    <r>
      <rPr>
        <sz val="10"/>
        <color theme="1"/>
        <rFont val="Times New Roman"/>
        <family val="1"/>
      </rPr>
      <t>(Complete narrative after identifying risks)</t>
    </r>
  </si>
  <si>
    <t>Facility is:</t>
  </si>
  <si>
    <t>Facility is located in:</t>
  </si>
  <si>
    <t>(Determined by Fire Dept.)</t>
  </si>
  <si>
    <r>
      <t xml:space="preserve">Yes/No 
</t>
    </r>
    <r>
      <rPr>
        <sz val="9.5"/>
        <color theme="1"/>
        <rFont val="Times New Roman"/>
        <family val="1"/>
      </rPr>
      <t>(Indicate all that apply)</t>
    </r>
  </si>
  <si>
    <r>
      <t xml:space="preserve">Sq ft </t>
    </r>
    <r>
      <rPr>
        <sz val="9.5"/>
        <color theme="1"/>
        <rFont val="Times New Roman"/>
        <family val="1"/>
      </rPr>
      <t>(estimate)</t>
    </r>
  </si>
  <si>
    <r>
      <t xml:space="preserve">Cubic ft 
</t>
    </r>
    <r>
      <rPr>
        <sz val="9.5"/>
        <color theme="1"/>
        <rFont val="Times New Roman"/>
        <family val="1"/>
      </rPr>
      <t>(estimate)</t>
    </r>
  </si>
  <si>
    <t>Most Recent Maintenance:</t>
  </si>
  <si>
    <r>
      <t xml:space="preserve">TOTALS </t>
    </r>
    <r>
      <rPr>
        <sz val="10"/>
        <color theme="1"/>
        <rFont val="Times New Roman"/>
        <family val="1"/>
      </rPr>
      <t>(DO NOT manually fill in, populates automatically)</t>
    </r>
  </si>
  <si>
    <t>Signature (optional)</t>
  </si>
  <si>
    <t>FACILITY INFORMATION</t>
  </si>
  <si>
    <t>Comments:</t>
  </si>
  <si>
    <t>Number of exterior doors:</t>
  </si>
  <si>
    <t>Number of exterior windows:</t>
  </si>
  <si>
    <t>Building materials:</t>
  </si>
  <si>
    <t>Year built:</t>
  </si>
  <si>
    <t>Number of floors:</t>
  </si>
  <si>
    <t>#</t>
  </si>
  <si>
    <t>Museum storage cabinets are not stacked more than two high.</t>
  </si>
  <si>
    <t>Staff food and drink are stored and consumed only in designated breakrooms.  Food and drinks are not left open, and are stored in sealed containers in the breakroom.</t>
  </si>
  <si>
    <t>Dataloggers or similar equipment record RH and temperature levels 24/7/365.</t>
  </si>
  <si>
    <t>Datalogger records, outside temperatures, weather observations, and seasonal changes are analyzed to determine extremes, frequency and extent of fluctuations.</t>
  </si>
  <si>
    <t>HVAC system is &lt;15 years old, is inspected annually, and has scheduled preventative maintenance services (filter replacement, duct cleaning, duct/register/vent balancing).</t>
  </si>
  <si>
    <t>HVAC vents are free of obstruction.</t>
  </si>
  <si>
    <t>Control of museum pests is implemented in coordination with the park's Integrated Pest Management Program.</t>
  </si>
  <si>
    <t>Drinking, eating, and displaying living plants, fresh flowers, and foodstuffs are prohibited from storage, research and work, preparation, and exhibit areas in writing.</t>
  </si>
  <si>
    <t>Housekeeping is performed according to the Plan's established schedule.</t>
  </si>
  <si>
    <r>
      <rPr>
        <b/>
        <i/>
        <sz val="10"/>
        <rFont val="Times New Roman"/>
        <family val="1"/>
      </rPr>
      <t>Museum Handbook</t>
    </r>
    <r>
      <rPr>
        <b/>
        <sz val="10"/>
        <rFont val="Times New Roman"/>
        <family val="1"/>
      </rPr>
      <t xml:space="preserve"> I</t>
    </r>
  </si>
  <si>
    <r>
      <rPr>
        <b/>
        <sz val="10"/>
        <rFont val="Times New Roman"/>
        <family val="1"/>
      </rPr>
      <t xml:space="preserve">NPS </t>
    </r>
    <r>
      <rPr>
        <b/>
        <i/>
        <sz val="10"/>
        <rFont val="Times New Roman"/>
        <family val="1"/>
      </rPr>
      <t>Conserve O Gram</t>
    </r>
  </si>
  <si>
    <t>Museum storage cabinets and shelving units are raised 4" to 6" off the floor as a precaution against flooding.</t>
  </si>
  <si>
    <t>Heavy and oversize museum objects are housed off the floor or on bottom shelves.</t>
  </si>
  <si>
    <t>Freestanding museum storage cabinets are attached to the wall and have steel cross-braces.</t>
  </si>
  <si>
    <t>Heavy, oversized, and/or tall storage furniture, including mobile storage systems and open shelving, are braced or bolted and secured to load-bearing walls and/or floor to prevent tipping.</t>
  </si>
  <si>
    <t>Restraining bars, cords, or similar devices are installed on edges of shelves to prevent objects from sliding off shelving.</t>
  </si>
  <si>
    <t>Electronic museum records and digital images are backed up and stored in multiple locations, at least one of which is off-site.</t>
  </si>
  <si>
    <t>Staff are trained biannually and drilled in evacuation procedures for all emergency types.</t>
  </si>
  <si>
    <t>Museum staff have access to weather band radios or other weather alert equipment when cellular coverage is not available.</t>
  </si>
  <si>
    <t>Space is free of water, waste, and fuel pipes other than those needed for fire suppression.</t>
  </si>
  <si>
    <t>Building’s floor loading capacity is known, and equipment and contents are within floor loading capacity.</t>
  </si>
  <si>
    <t>Building has a back-up power source such as generator, batteries or a solar panel for utilities and systems (such as fire and security) in case of power outage.</t>
  </si>
  <si>
    <t>Building has adequate (1 per staff member) and functioning emergency flashlights and communications tools such as walkie-talkies.</t>
  </si>
  <si>
    <t>Building is free of construction or renovation, including HVAC, roof, and plumbing or wiring work.</t>
  </si>
  <si>
    <t>All drains, conduits, and pipes are clearly marked on building plans so they can be found quickly in case of leaks.</t>
  </si>
  <si>
    <t>Building has good drainage near the footings or has been landscaped to move water away from the building.</t>
  </si>
  <si>
    <t>Trees and shrubs within 15 feet of the building are marked on landscaping plans so that tree roots acting as water courses can be found.</t>
  </si>
  <si>
    <t>Check valves are installed in building sewer traps to prevent floodwaters from backing up.</t>
  </si>
  <si>
    <t>Building utilities (such as electrical, HVAC, lighting) each have their own conduits and poles, rather than sharing.</t>
  </si>
  <si>
    <t>The building is away from (not in direct contact with) power lines, electrical cabling, or other major lightening attractant.</t>
  </si>
  <si>
    <t>If there is construction work on the roof, the contract includes provision to protect space from water damage 24/7.</t>
  </si>
  <si>
    <t>Building elements such as roof and foundation and utilities such as HVAC are secured to structure to prevent separation during severe weather.</t>
  </si>
  <si>
    <t>Exterior windows have storm shutters or are hurricane-rated as appropriate.  (For historic structures describe in Comments column)</t>
  </si>
  <si>
    <t>Windows are made of tempered glass. (For historic structures respond NA as appropriate)</t>
  </si>
  <si>
    <t>Automatic fire detection and alarm systems are installed and function as intended.</t>
  </si>
  <si>
    <t>Smoking is prohibited in writing within the building and within 25 feet of structures storing and exhibiting collections and museum work areas.</t>
  </si>
  <si>
    <t>Wet specimens are housed separately in well-sealed jars, with appropriate ventilation in accordance with nationally-recognized fire codes.</t>
  </si>
  <si>
    <t>Stable cellulose nitrate film and negatives are labeled and stored in cold storage away from other collections or off-site in accordance with NPS and NFPA fire safety guidelines.</t>
  </si>
  <si>
    <t>Fuel, gas, or oil is totally drained from historic vehicles, appliances, and machinery in the collection, and tanks are vapor free.</t>
  </si>
  <si>
    <t>Staff are trained annually in the use of fire extinguishers.</t>
  </si>
  <si>
    <t>Building and structural components (walls, floors, ceilings, doors and windows) are made fire-resistant to the extent possible.  (For furnished historic structure, describe in the Comments column)</t>
  </si>
  <si>
    <t>Structure is free of open flames, including lit matches, candles, lanterns, active fireplaces, ovens, space and kerosene heaters, and wood-burning stoves.</t>
  </si>
  <si>
    <t>Appliance and computer vents are kept clear of obstructions to prevent heat buildup.</t>
  </si>
  <si>
    <r>
      <t xml:space="preserve">Building electrical system and wiring is installed, inspected, and maintained by a professional electrician in accordance with NFPA 70: </t>
    </r>
    <r>
      <rPr>
        <i/>
        <sz val="10"/>
        <rFont val="Times New Roman"/>
        <family val="1"/>
      </rPr>
      <t>National Electric Code</t>
    </r>
    <r>
      <rPr>
        <sz val="10"/>
        <rFont val="Times New Roman"/>
        <family val="1"/>
      </rPr>
      <t xml:space="preserve"> and other local and national electrical codes.</t>
    </r>
  </si>
  <si>
    <t>Concrete flooring is free of air passages between floors to limit fire spread and smoke infiltration.</t>
  </si>
  <si>
    <t>Older (&gt;15 years) fluorescent light bulb ballasts have been replaced with thermally-protected Class P ballasts.</t>
  </si>
  <si>
    <t>Spaces and/or cabinets housing specimens stored in fluids, objects treated with pesticides, radioactive minerals and fossils, or nitrate film are identified by appropriate health and safety signs.</t>
  </si>
  <si>
    <t>Museum staff are trained in how to recognize hazardous objects and materials such as asbestos, arsenic, lead, old medicines, drugs, and chemicals, radioactive objects; corrosion, bulging, odors, and residues; mold, presence of insects and rodents, and pesticides.</t>
  </si>
  <si>
    <t>Hazardous materials in collections, such as medicines and needles in medical bags or kerosene in lamps, are removed or mitigated to the extent possible.  (Describe in the Comments column)</t>
  </si>
  <si>
    <t>Collections are free of asbestos contamination.</t>
  </si>
  <si>
    <t xml:space="preserve">Museum program maintains complete first aid kit(s) appropriate to staff size in accordance with OSHA 1910.266 App A: First-aid Kits. </t>
  </si>
  <si>
    <t>Designated museum staff have CPR and basic first aid training.</t>
  </si>
  <si>
    <t>Hazardous substances and chemicals used in the museum are listed and inventoried annually with accompanying Safety Data Sheets (SDS).</t>
  </si>
  <si>
    <t>Building is free of damaged or flaking asbestos insulation (such as wiring insulation), floor tiles, wallboard, or ceiling tiles and lead paint.</t>
  </si>
  <si>
    <t>Designated park staff is trained in hazardous material handling.</t>
  </si>
  <si>
    <t>Park uses a trained hazardous waste coordinator as needed.</t>
  </si>
  <si>
    <t>Designated staff have fitted with appropriate PPE, including rated-breathing apparatus.</t>
  </si>
  <si>
    <t>Space is free of water, gas, or electric meters, panels, and valves that require monitoring and servicing by non-curatorial staff.</t>
  </si>
  <si>
    <t>Structure is sound and free from cracks and/or weakened support beams or other substantial structural damage.</t>
  </si>
  <si>
    <t>Structure is free from sagging floors or ceilings.</t>
  </si>
  <si>
    <t>Stairways and other passageways within the building are enclosed and/or insulated.</t>
  </si>
  <si>
    <t>Structure has sound vapor barrier or damp course (barrier against rising moisture). (For furnished historic structures respond NA or describe in Comments column)</t>
  </si>
  <si>
    <t>Water leak detectors are installed throughout the building to detect flooding.</t>
  </si>
  <si>
    <t>Structure basement is free of leaks and is above the water table level.</t>
  </si>
  <si>
    <t>Structure roof is in good repair and free of leaks, routinely maintained, and functions as intended.</t>
  </si>
  <si>
    <t>Structure gutters are well attached, cleaned bi-annually, routinely maintained, and function as intended.</t>
  </si>
  <si>
    <t>Structure downspouts are well-placed, clear, unobstructed, and direct water away from the building.</t>
  </si>
  <si>
    <t>Structure has been inspected and found adequate by a structural engineer within the last 10 years.</t>
  </si>
  <si>
    <t>Structure has a well-maintained elevator or lift with alarm, working 24-hour-a-day phone, and escape hatch.  (Respond NA if structure does not have an elevator or lift)</t>
  </si>
  <si>
    <t>Last Updated</t>
  </si>
  <si>
    <t>Overhead water pipes for fire suppression are installed in aisles rather than over the top of freestanding storage cabinets to protect from potential water damage.</t>
  </si>
  <si>
    <t>Facility contains</t>
  </si>
  <si>
    <t>NATIONAL PARK SERVICE
MUSEUM RISK ASSESSMENT WORKSHEET</t>
  </si>
  <si>
    <t>MUSEUM ASSESSMENTS &amp; PLANS</t>
  </si>
  <si>
    <t>Total number of facilities</t>
  </si>
  <si>
    <t>Health &amp; Safety (museum-wide)</t>
  </si>
  <si>
    <t>Handling &amp; Packing (museum-wide)</t>
  </si>
  <si>
    <t xml:space="preserve">        Museum IPM &amp; Housekeeping</t>
  </si>
  <si>
    <t>Does facility house collections</t>
  </si>
  <si>
    <t>from multiple parks?</t>
  </si>
  <si>
    <t>individuals</t>
  </si>
  <si>
    <t>Describe, including materials and if original/historic/reproduction:</t>
  </si>
  <si>
    <t>Facility has designated secure</t>
  </si>
  <si>
    <t>package receiving station?</t>
  </si>
  <si>
    <t>Facility has:</t>
  </si>
  <si>
    <t>Basement</t>
  </si>
  <si>
    <t>Attic</t>
  </si>
  <si>
    <t>Loading dock</t>
  </si>
  <si>
    <t>Yes/No</t>
  </si>
  <si>
    <t>Near source of potential chemical spill / accident</t>
  </si>
  <si>
    <t>Area susceptible to flooding from tidal action</t>
  </si>
  <si>
    <t>Occupant Load</t>
  </si>
  <si>
    <t>(Completed by LESES (Law Enforcement))</t>
  </si>
  <si>
    <t>(Formerly Fire Protection Condition Assessment, 
Completed by NPS Structural Fire Management Program)</t>
  </si>
  <si>
    <t>Related Documents Addressing Museum Collections</t>
  </si>
  <si>
    <t>Filters are regularly replaced.</t>
  </si>
  <si>
    <t xml:space="preserve">Structure excludes doors, windows, skylights, and chimneys to the extent possible, and is appropriately insulated to maintain a stable environment. </t>
  </si>
  <si>
    <t>RH and temperature are stable within established set point and fluctuation range 24/7/365.</t>
  </si>
  <si>
    <t>UV filtering material is monitored to ensure continued effectiveness.</t>
  </si>
  <si>
    <t>Exhibit cases are illuminated with lighting that does not generate UV or heat buildup (such as LED bulbs), or are externally illuminated.</t>
  </si>
  <si>
    <t xml:space="preserve">Framed 2-D artwork is UV filtered with museum-quality glass, acrylic, or equivalent material. </t>
  </si>
  <si>
    <t>If historic glass on 2-D artwork does not filter UV, the artwork is displayed in an area that does not receive direct sunlight, or nearby exterior windows UV filtered to block UV rays.</t>
  </si>
  <si>
    <t>Light sources that do not emit UV radiation have been installed in storage and on exhibit.</t>
  </si>
  <si>
    <t>HVAC system drainage and condensation collection pans are unimpeded, checked routinely and are free from leaks.</t>
  </si>
  <si>
    <t>Pipes (including sprinkler pipes), fan coils, faucets, storm drains, and plumbing are up-to-code and free of leaks.</t>
  </si>
  <si>
    <t>Drains (including storm drains), pipes, and sewer lines are unimpeded and checked at least annually.</t>
  </si>
  <si>
    <t>Storm drains are fitted with screens to prevent small items from washing down the drain.</t>
  </si>
  <si>
    <t>Building pipes and other conduits are enclosed and/or insulated to prevent freezing in winter.</t>
  </si>
  <si>
    <t>Building, including attics, basements, HVAC vents, and drains, is free from active mold.</t>
  </si>
  <si>
    <t>Risk Factor Responses</t>
  </si>
  <si>
    <r>
      <t xml:space="preserve">A museum IPM plan has been developed and implemented to preserve the collection.  (If no formal museum IPM Plan exists, duties are carried out in accordance with </t>
    </r>
    <r>
      <rPr>
        <i/>
        <sz val="10"/>
        <rFont val="Times New Roman"/>
        <family val="1"/>
      </rPr>
      <t>Museum Handbook</t>
    </r>
    <r>
      <rPr>
        <sz val="10"/>
        <rFont val="Times New Roman"/>
        <family val="1"/>
      </rPr>
      <t>, Part I.)</t>
    </r>
  </si>
  <si>
    <t>Museum objects are inspected for evidence of insect, mold, and rodent infestations regularly (such as every three to six months).</t>
  </si>
  <si>
    <t>Cracks and openings into the structure are repaired to prevent pest entry.</t>
  </si>
  <si>
    <t>Museum objects that are stacked (such as plates) are protected by cushioning materials.</t>
  </si>
  <si>
    <t>Objects in cabinet drawers are placed in trays or containers, padded, or otherwise prevented from shifting when drawers are opened.</t>
  </si>
  <si>
    <t>Fragile and/or small objects such as ceramics are housed using cradle or ring mounts, cavity packing, and/or in bags such as for archeological sherds.</t>
  </si>
  <si>
    <t>Objects in museum storage cabinets and on shelving are cushioned with museum-quality materials.
(If natural history specimens are to be used for analysis of organic chemicals, do not use any kind of plastic in storage containers.)</t>
  </si>
  <si>
    <t>Heavy and/or large objects or containers are moved by two or more people.</t>
  </si>
  <si>
    <t>Objects are always accompanied when being moved.</t>
  </si>
  <si>
    <t>Museum staff follow federal packaging and shipping laws and regulations for hazardous materials such as cellulose nitrate.</t>
  </si>
  <si>
    <t>Risk Factors: HANDLING &amp; PACKING (Museum-wide)</t>
  </si>
  <si>
    <t>Risk Factors: MUSEUM IPM &amp; HOUSEKEEPING</t>
  </si>
  <si>
    <t>Risk Factors: MUSEUM ENVIRONMENT</t>
  </si>
  <si>
    <t>Risk Factors: MUSEUM STORAGE</t>
  </si>
  <si>
    <t>Risk Factors: MUSEUM EMERGENCY PLANNING</t>
  </si>
  <si>
    <t>Risk Factors: MUSEUM FIRE PROTECTION</t>
  </si>
  <si>
    <t>Risk Factors: HEALTH &amp; SAFETY (Museum-wide)</t>
  </si>
  <si>
    <t>Risk Factors: MUSEUM SECURITY</t>
  </si>
  <si>
    <t>Risk Factors: MUSEUM STRUCTURE</t>
  </si>
  <si>
    <t>Only one object (such as a basket) is lifted or handled at a time, using both hands as appropriate.</t>
  </si>
  <si>
    <t>Exhibit mounts are designed to fully support objects and are constructed of museum-quality materials. (If no mounts are used respond NA)</t>
  </si>
  <si>
    <t>Damaged objects are housed to prevent further damage and scheduled for conservation treatment.</t>
  </si>
  <si>
    <t>Collections are stored in spaces other than outbuildings, closets, unimproved basements, attics, or temporary buildings such as trailers.</t>
  </si>
  <si>
    <t>B11, B13</t>
  </si>
  <si>
    <t>Storage room is organized to allow for safe and easy access to storage furniture, proper use of equipment such as carts, and movement of staff.</t>
  </si>
  <si>
    <t>Storage furniture such as cabinetry is sufficient to store museum objects safely without crowding or hindrance.</t>
  </si>
  <si>
    <t>Objects and archival items are housed using museum-quality materials, including containers, folders, herbarium sheets, and/or boxes.</t>
  </si>
  <si>
    <t>Framed artwork on storage screens is attached with steel “S” hooks.</t>
  </si>
  <si>
    <t>Object storage shelving is metal.  (If there is no open shelving, respond NA)</t>
  </si>
  <si>
    <t>Museum storage cabinets (including mobile compact carriages) are of sealed, powder-coated steel construction.</t>
  </si>
  <si>
    <t>Collections are housed away from floors susceptible to flooding (i.e. above the basement and below the attic).</t>
  </si>
  <si>
    <t>Floor and wall materials and coverings are of materials such as tile that will minimize flood water retention (e.g. free of carpeting or wallpaper).  (For furnished historic structures respond NA and describe in Comments column)</t>
  </si>
  <si>
    <t xml:space="preserve">Designated staff knows how to use (turn on and off) utilities such as water shut-offs to stop leaks, or can contact appropriate individual in a timely fashion.  </t>
  </si>
  <si>
    <t>Museum staff knows how to secure the building in the event of an emergency incident.</t>
  </si>
  <si>
    <r>
      <t>Container such as media safe or box with a UL rating of 125</t>
    </r>
    <r>
      <rPr>
        <sz val="10"/>
        <rFont val="Calibri"/>
        <family val="2"/>
      </rPr>
      <t>°</t>
    </r>
    <r>
      <rPr>
        <sz val="10"/>
        <rFont val="Times New Roman"/>
        <family val="1"/>
      </rPr>
      <t>F 1-hour is used to store backup copies of ICMS data, digital images, and other electronic media.</t>
    </r>
  </si>
  <si>
    <t>Flammable and hazardous liquids and supplies are stored in appropriate cabinets in accordance with nationally-recognized fire codes and labeled accordingly, and are housed separately from collections storage rooms.</t>
  </si>
  <si>
    <t>Local fire department has been toured through the facility and familiarized with special needs of collections during a fire, with follow-up tours as needed.</t>
  </si>
  <si>
    <t>Automatic fire detection and alarm systems are fully operational 24/7/365, and are inspected and maintained on a regular schedule.</t>
  </si>
  <si>
    <t>Automatic fire suppression systems are fully operational 24/7/365, and are inspected and maintained on a regular schedule.</t>
  </si>
  <si>
    <t>Furnished historic structures housing collections are separated by function to the extent possible.  (For non-historic structures respond NA)</t>
  </si>
  <si>
    <t>Space is separated (compartmented) by appropriate fire-rated doors, walls, and other assemblies and structural elements.  (For furnished historic structure, respond NA and describe in risk factor #22 immediately below)</t>
  </si>
  <si>
    <t>F7, F9</t>
  </si>
  <si>
    <t>Portable fire extinguishers are selected and installed according to potential fire sources, object materials, and size of protected area.</t>
  </si>
  <si>
    <t>Objects that have been treated with pesticides or otherwise contaminated are housed and labeled appropriately.</t>
  </si>
  <si>
    <t>Building has emergency eyewash and shower stations when corrosive or caustic materials are used in a preparation room or laboratory.</t>
  </si>
  <si>
    <t>When the building is under renovation or repair, contract or work order includes provisions for collections security and fire protection.</t>
  </si>
  <si>
    <t>(Facility Manager, Physical Security Coordinator, Chief of Interpretation &amp; Others)</t>
  </si>
  <si>
    <t>Collections storage cabinets have working locking mechanisms. (If object size or type does not require storage equipment, respond NA and describe in Comments column)</t>
  </si>
  <si>
    <t>Museum storage cabinets are in good condition (e.g., rust free, well-sealed, free of leaks, smoothly operating doors).</t>
  </si>
  <si>
    <t>Regular patrols are conducted during non-public hours.</t>
  </si>
  <si>
    <r>
      <rPr>
        <sz val="9.5"/>
        <rFont val="Times New Roman"/>
        <family val="1"/>
      </rPr>
      <t>7.B.1</t>
    </r>
    <r>
      <rPr>
        <u/>
        <sz val="9.5"/>
        <color theme="10"/>
        <rFont val="Times New Roman"/>
        <family val="1"/>
      </rPr>
      <t xml:space="preserve">
Museum Collection Storage</t>
    </r>
  </si>
  <si>
    <r>
      <rPr>
        <sz val="9.5"/>
        <rFont val="Times New Roman"/>
        <family val="1"/>
      </rPr>
      <t>10.E.1</t>
    </r>
    <r>
      <rPr>
        <u/>
        <sz val="9.5"/>
        <color theme="10"/>
        <rFont val="Times New Roman"/>
        <family val="1"/>
      </rPr>
      <t xml:space="preserve">
Emergency Planning</t>
    </r>
  </si>
  <si>
    <r>
      <rPr>
        <sz val="9.5"/>
        <rFont val="Times New Roman"/>
        <family val="1"/>
      </rPr>
      <t>10.E.5</t>
    </r>
    <r>
      <rPr>
        <u/>
        <sz val="9.5"/>
        <color theme="10"/>
        <rFont val="Times New Roman"/>
        <family val="1"/>
      </rPr>
      <t xml:space="preserve">
Emergency Planning</t>
    </r>
  </si>
  <si>
    <r>
      <rPr>
        <sz val="9.5"/>
        <rFont val="Times New Roman"/>
        <family val="1"/>
      </rPr>
      <t>10.E.4</t>
    </r>
    <r>
      <rPr>
        <u/>
        <sz val="9.5"/>
        <color theme="10"/>
        <rFont val="Times New Roman"/>
        <family val="1"/>
      </rPr>
      <t xml:space="preserve">
Emergency Planning</t>
    </r>
  </si>
  <si>
    <r>
      <rPr>
        <sz val="9.5"/>
        <rFont val="Times New Roman"/>
        <family val="1"/>
      </rPr>
      <t>7.B.9</t>
    </r>
    <r>
      <rPr>
        <u/>
        <sz val="9.5"/>
        <color theme="10"/>
        <rFont val="Times New Roman"/>
        <family val="1"/>
      </rPr>
      <t xml:space="preserve">
Museum Collection Storage</t>
    </r>
  </si>
  <si>
    <r>
      <rPr>
        <sz val="9.5"/>
        <rFont val="Times New Roman"/>
        <family val="1"/>
      </rPr>
      <t>9.E.19</t>
    </r>
    <r>
      <rPr>
        <u/>
        <sz val="9.5"/>
        <color theme="10"/>
        <rFont val="Times New Roman"/>
        <family val="1"/>
      </rPr>
      <t xml:space="preserve">
Museum Fire Protection</t>
    </r>
  </si>
  <si>
    <r>
      <rPr>
        <sz val="9.5"/>
        <rFont val="Times New Roman"/>
        <family val="1"/>
      </rPr>
      <t>4.G.4</t>
    </r>
    <r>
      <rPr>
        <u/>
        <sz val="9.5"/>
        <color theme="10"/>
        <rFont val="Times New Roman"/>
        <family val="1"/>
      </rPr>
      <t xml:space="preserve">
Museum Environment</t>
    </r>
  </si>
  <si>
    <r>
      <rPr>
        <sz val="9.5"/>
        <rFont val="Times New Roman"/>
        <family val="1"/>
      </rPr>
      <t>10.E.14</t>
    </r>
    <r>
      <rPr>
        <u/>
        <sz val="9.5"/>
        <color theme="10"/>
        <rFont val="Times New Roman"/>
        <family val="1"/>
      </rPr>
      <t xml:space="preserve">
Emergency Planning</t>
    </r>
  </si>
  <si>
    <r>
      <rPr>
        <sz val="9.5"/>
        <rFont val="Times New Roman"/>
        <family val="1"/>
      </rPr>
      <t>10.E.10</t>
    </r>
    <r>
      <rPr>
        <u/>
        <sz val="9.5"/>
        <color theme="10"/>
        <rFont val="Times New Roman"/>
        <family val="1"/>
      </rPr>
      <t xml:space="preserve">
Emergency Planning</t>
    </r>
  </si>
  <si>
    <r>
      <rPr>
        <sz val="9.5"/>
        <rFont val="Times New Roman"/>
        <family val="1"/>
      </rPr>
      <t>11.D.3</t>
    </r>
    <r>
      <rPr>
        <u/>
        <sz val="9.5"/>
        <color theme="10"/>
        <rFont val="Times New Roman"/>
        <family val="1"/>
      </rPr>
      <t xml:space="preserve">
Curatorial Health &amp; Safety</t>
    </r>
  </si>
  <si>
    <r>
      <rPr>
        <sz val="9.5"/>
        <rFont val="Times New Roman"/>
        <family val="1"/>
      </rPr>
      <t>11.D.8</t>
    </r>
    <r>
      <rPr>
        <u/>
        <sz val="9.5"/>
        <color theme="10"/>
        <rFont val="Times New Roman"/>
        <family val="1"/>
      </rPr>
      <t xml:space="preserve">
Curatorial Health &amp; Safety</t>
    </r>
  </si>
  <si>
    <r>
      <rPr>
        <sz val="9.5"/>
        <rFont val="Times New Roman"/>
        <family val="1"/>
      </rPr>
      <t>11.C.10</t>
    </r>
    <r>
      <rPr>
        <u/>
        <sz val="9.5"/>
        <color theme="10"/>
        <rFont val="Times New Roman"/>
        <family val="1"/>
      </rPr>
      <t xml:space="preserve">
Curatorial Health &amp; Safety</t>
    </r>
  </si>
  <si>
    <r>
      <rPr>
        <sz val="9.5"/>
        <rFont val="Times New Roman"/>
        <family val="1"/>
      </rPr>
      <t>11.D.10</t>
    </r>
    <r>
      <rPr>
        <u/>
        <sz val="9.5"/>
        <color theme="10"/>
        <rFont val="Times New Roman"/>
        <family val="1"/>
      </rPr>
      <t xml:space="preserve">
Curatorial Health &amp; Safety</t>
    </r>
  </si>
  <si>
    <r>
      <rPr>
        <sz val="9.5"/>
        <rFont val="Times New Roman"/>
        <family val="1"/>
      </rPr>
      <t>11.D</t>
    </r>
    <r>
      <rPr>
        <u/>
        <sz val="9.5"/>
        <color theme="10"/>
        <rFont val="Times New Roman"/>
        <family val="1"/>
      </rPr>
      <t xml:space="preserve">
Curatorial Health &amp; Safety</t>
    </r>
  </si>
  <si>
    <r>
      <rPr>
        <sz val="9.5"/>
        <rFont val="Times New Roman"/>
        <family val="1"/>
      </rPr>
      <t>11.E.1</t>
    </r>
    <r>
      <rPr>
        <u/>
        <sz val="9.5"/>
        <color theme="10"/>
        <rFont val="Times New Roman"/>
        <family val="1"/>
      </rPr>
      <t xml:space="preserve">
Curatorial Health &amp; Safety</t>
    </r>
  </si>
  <si>
    <r>
      <rPr>
        <sz val="9.5"/>
        <rFont val="Times New Roman"/>
        <family val="1"/>
      </rPr>
      <t>11.D.6</t>
    </r>
    <r>
      <rPr>
        <u/>
        <sz val="9.5"/>
        <color theme="10"/>
        <rFont val="Times New Roman"/>
        <family val="1"/>
      </rPr>
      <t xml:space="preserve">
Curatorial Health &amp; Safety</t>
    </r>
  </si>
  <si>
    <r>
      <rPr>
        <sz val="9.5"/>
        <rFont val="Times New Roman"/>
        <family val="1"/>
      </rPr>
      <t>11.D.5</t>
    </r>
    <r>
      <rPr>
        <u/>
        <sz val="9.5"/>
        <color theme="10"/>
        <rFont val="Times New Roman"/>
        <family val="1"/>
      </rPr>
      <t xml:space="preserve">
Curatorial Health &amp; Safety</t>
    </r>
  </si>
  <si>
    <r>
      <rPr>
        <sz val="9.5"/>
        <rFont val="Times New Roman"/>
        <family val="1"/>
      </rPr>
      <t>11.C.5</t>
    </r>
    <r>
      <rPr>
        <u/>
        <sz val="9.5"/>
        <color theme="10"/>
        <rFont val="Times New Roman"/>
        <family val="1"/>
      </rPr>
      <t xml:space="preserve">
Curatorial Health &amp; Safety</t>
    </r>
  </si>
  <si>
    <r>
      <rPr>
        <sz val="9.5"/>
        <rFont val="Times New Roman"/>
        <family val="1"/>
      </rPr>
      <t>5.G.10</t>
    </r>
    <r>
      <rPr>
        <u/>
        <sz val="9.5"/>
        <color theme="10"/>
        <rFont val="Times New Roman"/>
        <family val="1"/>
      </rPr>
      <t xml:space="preserve">
Biological Infestations</t>
    </r>
  </si>
  <si>
    <r>
      <rPr>
        <sz val="9.5"/>
        <rFont val="Times New Roman"/>
        <family val="1"/>
      </rPr>
      <t>11.E.8</t>
    </r>
    <r>
      <rPr>
        <u/>
        <sz val="9.5"/>
        <color theme="10"/>
        <rFont val="Times New Roman"/>
        <family val="1"/>
      </rPr>
      <t xml:space="preserve">
Curatorial Health &amp; Safety</t>
    </r>
  </si>
  <si>
    <r>
      <rPr>
        <sz val="9.5"/>
        <rFont val="Times New Roman"/>
        <family val="1"/>
      </rPr>
      <t>11.A.4</t>
    </r>
    <r>
      <rPr>
        <u/>
        <sz val="9.5"/>
        <color theme="10"/>
        <rFont val="Times New Roman"/>
        <family val="1"/>
      </rPr>
      <t xml:space="preserve">
Curatorial Health &amp; Safety</t>
    </r>
  </si>
  <si>
    <r>
      <rPr>
        <sz val="9.5"/>
        <rFont val="Times New Roman"/>
        <family val="1"/>
      </rPr>
      <t>11.G.2</t>
    </r>
    <r>
      <rPr>
        <u/>
        <sz val="9.5"/>
        <color theme="10"/>
        <rFont val="Times New Roman"/>
        <family val="1"/>
      </rPr>
      <t xml:space="preserve">
Curatorial Health &amp; Safety</t>
    </r>
  </si>
  <si>
    <r>
      <rPr>
        <sz val="9.5"/>
        <rFont val="Times New Roman"/>
        <family val="1"/>
      </rPr>
      <t>11.D.1</t>
    </r>
    <r>
      <rPr>
        <u/>
        <sz val="9.5"/>
        <color theme="10"/>
        <rFont val="Times New Roman"/>
        <family val="1"/>
      </rPr>
      <t xml:space="preserve">
Curatorial Health &amp; Safety</t>
    </r>
  </si>
  <si>
    <r>
      <rPr>
        <sz val="9.5"/>
        <rFont val="Times New Roman"/>
        <family val="1"/>
      </rPr>
      <t>11.C.11</t>
    </r>
    <r>
      <rPr>
        <u/>
        <sz val="9.5"/>
        <color theme="10"/>
        <rFont val="Times New Roman"/>
        <family val="1"/>
      </rPr>
      <t xml:space="preserve">
Curatorial Health &amp; Safety</t>
    </r>
  </si>
  <si>
    <r>
      <rPr>
        <sz val="9.5"/>
        <rFont val="Times New Roman"/>
        <family val="1"/>
      </rPr>
      <t>11.C.7</t>
    </r>
    <r>
      <rPr>
        <u/>
        <sz val="9.5"/>
        <color theme="10"/>
        <rFont val="Times New Roman"/>
        <family val="1"/>
      </rPr>
      <t xml:space="preserve">
Curatorial Health &amp; Safety</t>
    </r>
  </si>
  <si>
    <r>
      <rPr>
        <sz val="9.5"/>
        <rFont val="Times New Roman"/>
        <family val="1"/>
      </rPr>
      <t>11.C.4</t>
    </r>
    <r>
      <rPr>
        <u/>
        <sz val="9.5"/>
        <color theme="10"/>
        <rFont val="Times New Roman"/>
        <family val="1"/>
      </rPr>
      <t xml:space="preserve">
Curatorial Health &amp; Safety</t>
    </r>
  </si>
  <si>
    <r>
      <rPr>
        <sz val="9.5"/>
        <rFont val="Times New Roman"/>
        <family val="1"/>
      </rPr>
      <t>9.B.1</t>
    </r>
    <r>
      <rPr>
        <u/>
        <sz val="9.5"/>
        <color theme="10"/>
        <rFont val="Times New Roman"/>
        <family val="1"/>
      </rPr>
      <t xml:space="preserve">
Museum Fire Protection</t>
    </r>
  </si>
  <si>
    <r>
      <rPr>
        <sz val="9.5"/>
        <rFont val="Times New Roman"/>
        <family val="1"/>
      </rPr>
      <t>9.E.2</t>
    </r>
    <r>
      <rPr>
        <u/>
        <sz val="9.5"/>
        <color theme="10"/>
        <rFont val="Times New Roman"/>
        <family val="1"/>
      </rPr>
      <t xml:space="preserve">
Museum Fire Protection</t>
    </r>
  </si>
  <si>
    <r>
      <rPr>
        <sz val="9.5"/>
        <rFont val="Times New Roman"/>
        <family val="1"/>
      </rPr>
      <t>9.I.1</t>
    </r>
    <r>
      <rPr>
        <u/>
        <sz val="9.5"/>
        <color theme="10"/>
        <rFont val="Times New Roman"/>
        <family val="1"/>
      </rPr>
      <t xml:space="preserve">
Museum Fire Protection</t>
    </r>
  </si>
  <si>
    <r>
      <rPr>
        <sz val="9.5"/>
        <rFont val="Times New Roman"/>
        <family val="1"/>
      </rPr>
      <t>9.E.3</t>
    </r>
    <r>
      <rPr>
        <u/>
        <sz val="9.5"/>
        <color theme="10"/>
        <rFont val="Times New Roman"/>
        <family val="1"/>
      </rPr>
      <t xml:space="preserve">
Museum Fire Protection</t>
    </r>
  </si>
  <si>
    <r>
      <rPr>
        <sz val="9.5"/>
        <rFont val="Times New Roman"/>
        <family val="1"/>
      </rPr>
      <t>9.E.9</t>
    </r>
    <r>
      <rPr>
        <u/>
        <sz val="9.5"/>
        <color theme="10"/>
        <rFont val="Times New Roman"/>
        <family val="1"/>
      </rPr>
      <t xml:space="preserve">
Museum Fire Protection</t>
    </r>
  </si>
  <si>
    <r>
      <rPr>
        <sz val="9.5"/>
        <rFont val="Times New Roman"/>
        <family val="1"/>
      </rPr>
      <t>9.E.6</t>
    </r>
    <r>
      <rPr>
        <u/>
        <sz val="9.5"/>
        <color theme="10"/>
        <rFont val="Times New Roman"/>
        <family val="1"/>
      </rPr>
      <t xml:space="preserve">
Museum Fire Protection</t>
    </r>
  </si>
  <si>
    <r>
      <rPr>
        <sz val="9.5"/>
        <rFont val="Times New Roman"/>
        <family val="1"/>
      </rPr>
      <t>9.E.7</t>
    </r>
    <r>
      <rPr>
        <u/>
        <sz val="9.5"/>
        <color theme="10"/>
        <rFont val="Times New Roman"/>
        <family val="1"/>
      </rPr>
      <t xml:space="preserve">
Museum Fire Protection</t>
    </r>
  </si>
  <si>
    <r>
      <rPr>
        <sz val="9.5"/>
        <rFont val="Times New Roman"/>
        <family val="1"/>
      </rPr>
      <t>9.E.8</t>
    </r>
    <r>
      <rPr>
        <u/>
        <sz val="9.5"/>
        <color theme="10"/>
        <rFont val="Times New Roman"/>
        <family val="1"/>
      </rPr>
      <t xml:space="preserve">
Museum Fire Protection</t>
    </r>
  </si>
  <si>
    <r>
      <rPr>
        <sz val="9.5"/>
        <rFont val="Times New Roman"/>
        <family val="1"/>
      </rPr>
      <t>10.E.7</t>
    </r>
    <r>
      <rPr>
        <u/>
        <sz val="9.5"/>
        <color theme="10"/>
        <rFont val="Times New Roman"/>
        <family val="1"/>
      </rPr>
      <t xml:space="preserve">
Emergency Planning</t>
    </r>
  </si>
  <si>
    <r>
      <rPr>
        <sz val="9.5"/>
        <rFont val="Times New Roman"/>
        <family val="1"/>
      </rPr>
      <t>9.C.2</t>
    </r>
    <r>
      <rPr>
        <u/>
        <sz val="9.5"/>
        <color theme="10"/>
        <rFont val="Times New Roman"/>
        <family val="1"/>
      </rPr>
      <t xml:space="preserve">
Museum Fire Protection</t>
    </r>
  </si>
  <si>
    <r>
      <rPr>
        <sz val="9.5"/>
        <rFont val="Times New Roman"/>
        <family val="1"/>
      </rPr>
      <t>9.B.1, 9.F.9</t>
    </r>
    <r>
      <rPr>
        <u/>
        <sz val="9.5"/>
        <color theme="10"/>
        <rFont val="Times New Roman"/>
        <family val="1"/>
      </rPr>
      <t xml:space="preserve">
Museum Fire Protection</t>
    </r>
  </si>
  <si>
    <r>
      <rPr>
        <sz val="9.5"/>
        <rFont val="Times New Roman"/>
        <family val="1"/>
      </rPr>
      <t>9.F.9</t>
    </r>
    <r>
      <rPr>
        <u/>
        <sz val="9.5"/>
        <color theme="10"/>
        <rFont val="Times New Roman"/>
        <family val="1"/>
      </rPr>
      <t xml:space="preserve">
Museum Fire Protection</t>
    </r>
  </si>
  <si>
    <r>
      <rPr>
        <sz val="9.5"/>
        <rFont val="Times New Roman"/>
        <family val="1"/>
      </rPr>
      <t>9.E.21</t>
    </r>
    <r>
      <rPr>
        <u/>
        <sz val="9.5"/>
        <color theme="10"/>
        <rFont val="Times New Roman"/>
        <family val="1"/>
      </rPr>
      <t xml:space="preserve">
Museum Fire Protection</t>
    </r>
  </si>
  <si>
    <r>
      <rPr>
        <sz val="9.5"/>
        <rFont val="Times New Roman"/>
        <family val="1"/>
      </rPr>
      <t>9.F.11</t>
    </r>
    <r>
      <rPr>
        <u/>
        <sz val="9.5"/>
        <color theme="10"/>
        <rFont val="Times New Roman"/>
        <family val="1"/>
      </rPr>
      <t xml:space="preserve">
Museum Fire Protection</t>
    </r>
  </si>
  <si>
    <r>
      <rPr>
        <sz val="9.5"/>
        <rFont val="Times New Roman"/>
        <family val="1"/>
      </rPr>
      <t>9.F.15</t>
    </r>
    <r>
      <rPr>
        <u/>
        <sz val="9.5"/>
        <color theme="10"/>
        <rFont val="Times New Roman"/>
        <family val="1"/>
      </rPr>
      <t xml:space="preserve">
Museum Fire Protection</t>
    </r>
  </si>
  <si>
    <r>
      <rPr>
        <sz val="9.5"/>
        <rFont val="Times New Roman"/>
        <family val="1"/>
      </rPr>
      <t>9.E.17</t>
    </r>
    <r>
      <rPr>
        <u/>
        <sz val="9.5"/>
        <color theme="10"/>
        <rFont val="Times New Roman"/>
        <family val="1"/>
      </rPr>
      <t xml:space="preserve">
Museum Fire Protection</t>
    </r>
  </si>
  <si>
    <r>
      <rPr>
        <sz val="9.5"/>
        <rFont val="Times New Roman"/>
        <family val="1"/>
      </rPr>
      <t>9.E.11</t>
    </r>
    <r>
      <rPr>
        <u/>
        <sz val="9.5"/>
        <color theme="10"/>
        <rFont val="Times New Roman"/>
        <family val="1"/>
      </rPr>
      <t xml:space="preserve">
Museum Fire Protection</t>
    </r>
  </si>
  <si>
    <r>
      <rPr>
        <sz val="9.5"/>
        <rFont val="Times New Roman"/>
        <family val="1"/>
      </rPr>
      <t>9.D.4</t>
    </r>
    <r>
      <rPr>
        <u/>
        <sz val="9.5"/>
        <color theme="10"/>
        <rFont val="Times New Roman"/>
        <family val="1"/>
      </rPr>
      <t xml:space="preserve">
Museum Fire Protection</t>
    </r>
  </si>
  <si>
    <r>
      <rPr>
        <sz val="9.5"/>
        <rFont val="Times New Roman"/>
        <family val="1"/>
      </rPr>
      <t>9.F.2</t>
    </r>
    <r>
      <rPr>
        <u/>
        <sz val="9.5"/>
        <color theme="10"/>
        <rFont val="Times New Roman"/>
        <family val="1"/>
      </rPr>
      <t xml:space="preserve">
Museum Fire Protection</t>
    </r>
  </si>
  <si>
    <r>
      <rPr>
        <sz val="9.5"/>
        <rFont val="Times New Roman"/>
        <family val="1"/>
      </rPr>
      <t>9.E.4</t>
    </r>
    <r>
      <rPr>
        <u/>
        <sz val="9.5"/>
        <color theme="10"/>
        <rFont val="Times New Roman"/>
        <family val="1"/>
      </rPr>
      <t xml:space="preserve">
Museum Fire Protection</t>
    </r>
  </si>
  <si>
    <r>
      <rPr>
        <sz val="9.5"/>
        <rFont val="Times New Roman"/>
        <family val="1"/>
      </rPr>
      <t>9.E.14</t>
    </r>
    <r>
      <rPr>
        <u/>
        <sz val="9.5"/>
        <color theme="10"/>
        <rFont val="Times New Roman"/>
        <family val="1"/>
      </rPr>
      <t xml:space="preserve">
Museum Fire Protection</t>
    </r>
  </si>
  <si>
    <r>
      <rPr>
        <sz val="9.5"/>
        <rFont val="Times New Roman"/>
        <family val="1"/>
      </rPr>
      <t>9.F.19</t>
    </r>
    <r>
      <rPr>
        <u/>
        <sz val="9.5"/>
        <color theme="10"/>
        <rFont val="Times New Roman"/>
        <family val="1"/>
      </rPr>
      <t xml:space="preserve">
Museum Fire Protection</t>
    </r>
  </si>
  <si>
    <r>
      <rPr>
        <sz val="9.5"/>
        <rFont val="Times New Roman"/>
        <family val="1"/>
      </rPr>
      <t>9.E.18</t>
    </r>
    <r>
      <rPr>
        <u/>
        <sz val="9.5"/>
        <color theme="10"/>
        <rFont val="Times New Roman"/>
        <family val="1"/>
      </rPr>
      <t xml:space="preserve">
Museum Fire Protection</t>
    </r>
  </si>
  <si>
    <r>
      <rPr>
        <sz val="9.5"/>
        <rFont val="Times New Roman"/>
        <family val="1"/>
      </rPr>
      <t>10.B.2</t>
    </r>
    <r>
      <rPr>
        <u/>
        <sz val="9.5"/>
        <color theme="10"/>
        <rFont val="Times New Roman"/>
        <family val="1"/>
      </rPr>
      <t xml:space="preserve">
Emergency Planning</t>
    </r>
  </si>
  <si>
    <r>
      <rPr>
        <sz val="9.5"/>
        <rFont val="Times New Roman"/>
        <family val="1"/>
      </rPr>
      <t>10.D.8</t>
    </r>
    <r>
      <rPr>
        <u/>
        <sz val="9.5"/>
        <color theme="10"/>
        <rFont val="Times New Roman"/>
        <family val="1"/>
      </rPr>
      <t xml:space="preserve">
Emergency Planning</t>
    </r>
  </si>
  <si>
    <r>
      <rPr>
        <sz val="9.5"/>
        <rFont val="Times New Roman"/>
        <family val="1"/>
      </rPr>
      <t>10.G.2, 10.H.1</t>
    </r>
    <r>
      <rPr>
        <u/>
        <sz val="9.5"/>
        <color theme="10"/>
        <rFont val="Times New Roman"/>
        <family val="1"/>
      </rPr>
      <t xml:space="preserve">
Emergency Planning</t>
    </r>
  </si>
  <si>
    <r>
      <rPr>
        <sz val="9.5"/>
        <rFont val="Times New Roman"/>
        <family val="1"/>
      </rPr>
      <t>10.J.1</t>
    </r>
    <r>
      <rPr>
        <u/>
        <sz val="9.5"/>
        <color theme="10"/>
        <rFont val="Times New Roman"/>
        <family val="1"/>
      </rPr>
      <t xml:space="preserve">
Emergency Planning</t>
    </r>
  </si>
  <si>
    <r>
      <rPr>
        <sz val="9.5"/>
        <rFont val="Times New Roman"/>
        <family val="1"/>
      </rPr>
      <t>10.I.4</t>
    </r>
    <r>
      <rPr>
        <u/>
        <sz val="9.5"/>
        <color theme="10"/>
        <rFont val="Times New Roman"/>
        <family val="1"/>
      </rPr>
      <t xml:space="preserve">
Emergency Planning</t>
    </r>
  </si>
  <si>
    <r>
      <rPr>
        <sz val="9.5"/>
        <rFont val="Times New Roman"/>
        <family val="1"/>
      </rPr>
      <t>10.F.1</t>
    </r>
    <r>
      <rPr>
        <u/>
        <sz val="9.5"/>
        <color theme="10"/>
        <rFont val="Times New Roman"/>
        <family val="1"/>
      </rPr>
      <t xml:space="preserve">
Emergency Planning</t>
    </r>
  </si>
  <si>
    <r>
      <rPr>
        <sz val="9.5"/>
        <rFont val="Times New Roman"/>
        <family val="1"/>
      </rPr>
      <t>7.B.8</t>
    </r>
    <r>
      <rPr>
        <u/>
        <sz val="9.5"/>
        <color theme="10"/>
        <rFont val="Times New Roman"/>
        <family val="1"/>
      </rPr>
      <t xml:space="preserve">
Museum Collection Storage</t>
    </r>
  </si>
  <si>
    <r>
      <rPr>
        <sz val="9.5"/>
        <rFont val="Times New Roman"/>
        <family val="1"/>
      </rPr>
      <t>10.E.3</t>
    </r>
    <r>
      <rPr>
        <u/>
        <sz val="9.5"/>
        <color theme="10"/>
        <rFont val="Times New Roman"/>
        <family val="1"/>
      </rPr>
      <t xml:space="preserve">
Emergency Planning</t>
    </r>
  </si>
  <si>
    <r>
      <rPr>
        <sz val="9.5"/>
        <rFont val="Times New Roman"/>
        <family val="1"/>
      </rPr>
      <t>10.F.7</t>
    </r>
    <r>
      <rPr>
        <u/>
        <sz val="9.5"/>
        <color theme="10"/>
        <rFont val="Times New Roman"/>
        <family val="1"/>
      </rPr>
      <t xml:space="preserve">
Emergency Planning</t>
    </r>
  </si>
  <si>
    <r>
      <rPr>
        <sz val="9.5"/>
        <rFont val="Times New Roman"/>
        <family val="1"/>
      </rPr>
      <t>10.E.11</t>
    </r>
    <r>
      <rPr>
        <u/>
        <sz val="9.5"/>
        <color theme="10"/>
        <rFont val="Times New Roman"/>
        <family val="1"/>
      </rPr>
      <t xml:space="preserve">
Emergency Planning</t>
    </r>
  </si>
  <si>
    <r>
      <rPr>
        <sz val="9.5"/>
        <rFont val="Times New Roman"/>
        <family val="1"/>
      </rPr>
      <t>7.B.6</t>
    </r>
    <r>
      <rPr>
        <u/>
        <sz val="9.5"/>
        <color theme="10"/>
        <rFont val="Times New Roman"/>
        <family val="1"/>
      </rPr>
      <t xml:space="preserve">
Museum Collection Storage</t>
    </r>
  </si>
  <si>
    <r>
      <rPr>
        <sz val="9.5"/>
        <rFont val="Times New Roman"/>
        <family val="1"/>
      </rPr>
      <t>10.G.3</t>
    </r>
    <r>
      <rPr>
        <u/>
        <sz val="9.5"/>
        <color theme="10"/>
        <rFont val="Times New Roman"/>
        <family val="1"/>
      </rPr>
      <t xml:space="preserve">
Emergency Planning</t>
    </r>
  </si>
  <si>
    <r>
      <rPr>
        <sz val="9.5"/>
        <rFont val="Times New Roman"/>
        <family val="1"/>
      </rPr>
      <t>10.D.4</t>
    </r>
    <r>
      <rPr>
        <u/>
        <sz val="9.5"/>
        <color theme="10"/>
        <rFont val="Times New Roman"/>
        <family val="1"/>
      </rPr>
      <t xml:space="preserve">
Emergency Planning</t>
    </r>
  </si>
  <si>
    <r>
      <rPr>
        <sz val="9.5"/>
        <rFont val="Times New Roman"/>
        <family val="1"/>
      </rPr>
      <t>7.C.1</t>
    </r>
    <r>
      <rPr>
        <u/>
        <sz val="9.5"/>
        <color theme="10"/>
        <rFont val="Times New Roman"/>
        <family val="1"/>
      </rPr>
      <t xml:space="preserve">
Museum Collection Storage</t>
    </r>
  </si>
  <si>
    <r>
      <rPr>
        <sz val="9.5"/>
        <rFont val="Times New Roman"/>
        <family val="1"/>
      </rPr>
      <t>9.E.1</t>
    </r>
    <r>
      <rPr>
        <u/>
        <sz val="9.5"/>
        <color theme="10"/>
        <rFont val="Times New Roman"/>
        <family val="1"/>
      </rPr>
      <t xml:space="preserve">
Museum Fire Protection</t>
    </r>
  </si>
  <si>
    <r>
      <rPr>
        <sz val="9.5"/>
        <rFont val="Times New Roman"/>
        <family val="1"/>
      </rPr>
      <t>11.H.2</t>
    </r>
    <r>
      <rPr>
        <u/>
        <sz val="9.5"/>
        <color theme="10"/>
        <rFont val="Times New Roman"/>
        <family val="1"/>
      </rPr>
      <t xml:space="preserve">
Curatorial Health &amp; Safety</t>
    </r>
  </si>
  <si>
    <r>
      <rPr>
        <sz val="9.5"/>
        <rFont val="Times New Roman"/>
        <family val="1"/>
      </rPr>
      <t>7.C.2</t>
    </r>
    <r>
      <rPr>
        <u/>
        <sz val="9.5"/>
        <color theme="10"/>
        <rFont val="Times New Roman"/>
        <family val="1"/>
      </rPr>
      <t xml:space="preserve">
Museum Collection Storage</t>
    </r>
  </si>
  <si>
    <r>
      <rPr>
        <sz val="9.5"/>
        <rFont val="Times New Roman"/>
        <family val="1"/>
      </rPr>
      <t>4.H.3</t>
    </r>
    <r>
      <rPr>
        <u/>
        <sz val="9.5"/>
        <color theme="10"/>
        <rFont val="Times New Roman"/>
        <family val="1"/>
      </rPr>
      <t xml:space="preserve">
Museum Environment</t>
    </r>
  </si>
  <si>
    <r>
      <rPr>
        <sz val="9.5"/>
        <rFont val="Times New Roman"/>
        <family val="1"/>
      </rPr>
      <t>7.H.1</t>
    </r>
    <r>
      <rPr>
        <u/>
        <sz val="9.5"/>
        <color theme="10"/>
        <rFont val="Times New Roman"/>
        <family val="1"/>
      </rPr>
      <t xml:space="preserve">
Museum Collection Storage</t>
    </r>
  </si>
  <si>
    <r>
      <rPr>
        <sz val="9.5"/>
        <rFont val="Times New Roman"/>
        <family val="1"/>
      </rPr>
      <t>6.E.4</t>
    </r>
    <r>
      <rPr>
        <u/>
        <sz val="9.5"/>
        <color theme="10"/>
        <rFont val="Times New Roman"/>
        <family val="1"/>
      </rPr>
      <t xml:space="preserve">
Handling, Packing &amp; Shipping</t>
    </r>
  </si>
  <si>
    <r>
      <rPr>
        <sz val="9.5"/>
        <rFont val="Times New Roman"/>
        <family val="1"/>
      </rPr>
      <t>7.I.2</t>
    </r>
    <r>
      <rPr>
        <u/>
        <sz val="9.5"/>
        <color theme="10"/>
        <rFont val="Times New Roman"/>
        <family val="1"/>
      </rPr>
      <t xml:space="preserve">
Museum Collection Storage</t>
    </r>
  </si>
  <si>
    <r>
      <rPr>
        <sz val="9.5"/>
        <rFont val="Times New Roman"/>
        <family val="1"/>
      </rPr>
      <t>7 Fig 7.2b</t>
    </r>
    <r>
      <rPr>
        <u/>
        <sz val="9.5"/>
        <color theme="10"/>
        <rFont val="Times New Roman"/>
        <family val="1"/>
      </rPr>
      <t xml:space="preserve">
Museum Collection Storage</t>
    </r>
  </si>
  <si>
    <r>
      <rPr>
        <sz val="9.5"/>
        <rFont val="Times New Roman"/>
        <family val="1"/>
      </rPr>
      <t>4.E.4</t>
    </r>
    <r>
      <rPr>
        <u/>
        <sz val="9.5"/>
        <color theme="10"/>
        <rFont val="Times New Roman"/>
        <family val="1"/>
      </rPr>
      <t xml:space="preserve">
Museum Environment</t>
    </r>
  </si>
  <si>
    <r>
      <rPr>
        <sz val="9.5"/>
        <rFont val="Times New Roman"/>
        <family val="1"/>
      </rPr>
      <t>7.B.2</t>
    </r>
    <r>
      <rPr>
        <u/>
        <sz val="9.5"/>
        <color theme="10"/>
        <rFont val="Times New Roman"/>
        <family val="1"/>
      </rPr>
      <t xml:space="preserve">
Museum Collection Storage</t>
    </r>
  </si>
  <si>
    <r>
      <rPr>
        <sz val="9.5"/>
        <rFont val="Times New Roman"/>
        <family val="1"/>
      </rPr>
      <t>6.B.3</t>
    </r>
    <r>
      <rPr>
        <u/>
        <sz val="9.5"/>
        <color theme="10"/>
        <rFont val="Times New Roman"/>
        <family val="1"/>
      </rPr>
      <t xml:space="preserve">
Handling, Packing &amp; Shipping</t>
    </r>
  </si>
  <si>
    <r>
      <rPr>
        <sz val="9.5"/>
        <rFont val="Times New Roman"/>
        <family val="1"/>
      </rPr>
      <t>6.B.1</t>
    </r>
    <r>
      <rPr>
        <u/>
        <sz val="9.5"/>
        <color theme="10"/>
        <rFont val="Times New Roman"/>
        <family val="1"/>
      </rPr>
      <t xml:space="preserve">
Handling, Packing &amp; Shipping</t>
    </r>
  </si>
  <si>
    <r>
      <rPr>
        <sz val="9.5"/>
        <rFont val="Times New Roman"/>
        <family val="1"/>
      </rPr>
      <t>6.C.4</t>
    </r>
    <r>
      <rPr>
        <u/>
        <sz val="9.5"/>
        <color theme="10"/>
        <rFont val="Times New Roman"/>
        <family val="1"/>
      </rPr>
      <t xml:space="preserve">
Handling, Packing &amp; Shipping</t>
    </r>
  </si>
  <si>
    <r>
      <rPr>
        <sz val="9.5"/>
        <rFont val="Times New Roman"/>
        <family val="1"/>
      </rPr>
      <t>6.C.5</t>
    </r>
    <r>
      <rPr>
        <u/>
        <sz val="9.5"/>
        <color theme="10"/>
        <rFont val="Times New Roman"/>
        <family val="1"/>
      </rPr>
      <t xml:space="preserve">
Handling, Packing &amp; Shipping</t>
    </r>
  </si>
  <si>
    <r>
      <rPr>
        <sz val="9.5"/>
        <rFont val="Times New Roman"/>
        <family val="1"/>
      </rPr>
      <t>6.H.3</t>
    </r>
    <r>
      <rPr>
        <u/>
        <sz val="9.5"/>
        <color theme="10"/>
        <rFont val="Times New Roman"/>
        <family val="1"/>
      </rPr>
      <t xml:space="preserve">
Handling, Packing &amp; Shipping</t>
    </r>
  </si>
  <si>
    <r>
      <rPr>
        <sz val="9.5"/>
        <rFont val="Times New Roman"/>
        <family val="1"/>
      </rPr>
      <t>6.G.1</t>
    </r>
    <r>
      <rPr>
        <u/>
        <sz val="9.5"/>
        <color theme="10"/>
        <rFont val="Times New Roman"/>
        <family val="1"/>
      </rPr>
      <t xml:space="preserve">
Handling, Packing &amp; Shipping</t>
    </r>
  </si>
  <si>
    <r>
      <rPr>
        <sz val="9.5"/>
        <rFont val="Times New Roman"/>
        <family val="1"/>
      </rPr>
      <t>6.G.5</t>
    </r>
    <r>
      <rPr>
        <u/>
        <sz val="9.5"/>
        <color theme="10"/>
        <rFont val="Times New Roman"/>
        <family val="1"/>
      </rPr>
      <t xml:space="preserve">
Handling, Packing &amp; Shipping</t>
    </r>
  </si>
  <si>
    <r>
      <rPr>
        <sz val="9.5"/>
        <rFont val="Times New Roman"/>
        <family val="1"/>
      </rPr>
      <t>6.E.6</t>
    </r>
    <r>
      <rPr>
        <u/>
        <sz val="9.5"/>
        <color theme="10"/>
        <rFont val="Times New Roman"/>
        <family val="1"/>
      </rPr>
      <t xml:space="preserve">
Handling, Packing &amp; Shipping</t>
    </r>
  </si>
  <si>
    <r>
      <rPr>
        <sz val="9.5"/>
        <rFont val="Times New Roman"/>
        <family val="1"/>
      </rPr>
      <t>5.F.3</t>
    </r>
    <r>
      <rPr>
        <u/>
        <sz val="9.5"/>
        <color theme="10"/>
        <rFont val="Times New Roman"/>
        <family val="1"/>
      </rPr>
      <t xml:space="preserve">
Biological Infestations</t>
    </r>
  </si>
  <si>
    <r>
      <rPr>
        <sz val="9.5"/>
        <rFont val="Times New Roman"/>
        <family val="1"/>
      </rPr>
      <t>5.D.1</t>
    </r>
    <r>
      <rPr>
        <u/>
        <sz val="9.5"/>
        <color theme="10"/>
        <rFont val="Times New Roman"/>
        <family val="1"/>
      </rPr>
      <t xml:space="preserve">
Biological Infestations</t>
    </r>
  </si>
  <si>
    <r>
      <rPr>
        <sz val="9.5"/>
        <rFont val="Times New Roman"/>
        <family val="1"/>
      </rPr>
      <t>5.B.1</t>
    </r>
    <r>
      <rPr>
        <u/>
        <sz val="9.5"/>
        <color theme="10"/>
        <rFont val="Times New Roman"/>
        <family val="1"/>
      </rPr>
      <t xml:space="preserve">
Biological Infestations</t>
    </r>
  </si>
  <si>
    <r>
      <rPr>
        <sz val="9.5"/>
        <rFont val="Times New Roman"/>
        <family val="1"/>
      </rPr>
      <t>5.E.3</t>
    </r>
    <r>
      <rPr>
        <u/>
        <sz val="9.5"/>
        <color theme="10"/>
        <rFont val="Times New Roman"/>
        <family val="1"/>
      </rPr>
      <t xml:space="preserve">
Biological Infestations</t>
    </r>
  </si>
  <si>
    <r>
      <rPr>
        <sz val="9.5"/>
        <rFont val="Times New Roman"/>
        <family val="1"/>
      </rPr>
      <t>5.E.14</t>
    </r>
    <r>
      <rPr>
        <u/>
        <sz val="9.5"/>
        <color theme="10"/>
        <rFont val="Times New Roman"/>
        <family val="1"/>
      </rPr>
      <t xml:space="preserve">
Biological Infestations</t>
    </r>
  </si>
  <si>
    <r>
      <rPr>
        <sz val="9.5"/>
        <rFont val="Times New Roman"/>
        <family val="1"/>
      </rPr>
      <t>5.B.4</t>
    </r>
    <r>
      <rPr>
        <u/>
        <sz val="9.5"/>
        <color theme="10"/>
        <rFont val="Times New Roman"/>
        <family val="1"/>
      </rPr>
      <t xml:space="preserve">
Biological Infestations</t>
    </r>
  </si>
  <si>
    <r>
      <rPr>
        <sz val="9.5"/>
        <rFont val="Times New Roman"/>
        <family val="1"/>
      </rPr>
      <t>5.A.3</t>
    </r>
    <r>
      <rPr>
        <u/>
        <sz val="9.5"/>
        <color theme="10"/>
        <rFont val="Times New Roman"/>
        <family val="1"/>
      </rPr>
      <t xml:space="preserve">
Biological Infestations</t>
    </r>
  </si>
  <si>
    <r>
      <rPr>
        <sz val="9.5"/>
        <rFont val="Times New Roman"/>
        <family val="1"/>
      </rPr>
      <t>5.F.2</t>
    </r>
    <r>
      <rPr>
        <u/>
        <sz val="9.5"/>
        <color theme="10"/>
        <rFont val="Times New Roman"/>
        <family val="1"/>
      </rPr>
      <t xml:space="preserve">
Biological Infestations</t>
    </r>
  </si>
  <si>
    <r>
      <rPr>
        <sz val="9.5"/>
        <rFont val="Times New Roman"/>
        <family val="1"/>
      </rPr>
      <t>13.A.2</t>
    </r>
    <r>
      <rPr>
        <u/>
        <sz val="9.5"/>
        <color theme="10"/>
        <rFont val="Times New Roman"/>
        <family val="1"/>
      </rPr>
      <t xml:space="preserve">
Museum Housekeeping</t>
    </r>
  </si>
  <si>
    <r>
      <rPr>
        <sz val="9.5"/>
        <rFont val="Times New Roman"/>
        <family val="1"/>
      </rPr>
      <t>MHIII.7.J.1</t>
    </r>
    <r>
      <rPr>
        <u/>
        <sz val="9.5"/>
        <color theme="10"/>
        <rFont val="Times New Roman"/>
        <family val="1"/>
      </rPr>
      <t xml:space="preserve">
Using Museum Collections in Exhibits</t>
    </r>
  </si>
  <si>
    <r>
      <rPr>
        <sz val="9.5"/>
        <rFont val="Times New Roman"/>
        <family val="1"/>
      </rPr>
      <t>4.C.2</t>
    </r>
    <r>
      <rPr>
        <u/>
        <sz val="9.5"/>
        <color theme="10"/>
        <rFont val="Times New Roman"/>
        <family val="1"/>
      </rPr>
      <t xml:space="preserve">
Museum Environment</t>
    </r>
  </si>
  <si>
    <r>
      <rPr>
        <sz val="9.5"/>
        <rFont val="Times New Roman"/>
        <family val="1"/>
      </rPr>
      <t>4.E-F, 4.F.6</t>
    </r>
    <r>
      <rPr>
        <u/>
        <sz val="9.5"/>
        <color theme="10"/>
        <rFont val="Times New Roman"/>
        <family val="1"/>
      </rPr>
      <t xml:space="preserve">
Museum Environment</t>
    </r>
  </si>
  <si>
    <r>
      <rPr>
        <sz val="9.5"/>
        <rFont val="Times New Roman"/>
        <family val="1"/>
      </rPr>
      <t>4.A.4</t>
    </r>
    <r>
      <rPr>
        <u/>
        <sz val="9.5"/>
        <color theme="10"/>
        <rFont val="Times New Roman"/>
        <family val="1"/>
      </rPr>
      <t xml:space="preserve">
Museum Environment</t>
    </r>
  </si>
  <si>
    <r>
      <rPr>
        <sz val="9.5"/>
        <rFont val="Times New Roman"/>
        <family val="1"/>
      </rPr>
      <t>4.G.3</t>
    </r>
    <r>
      <rPr>
        <u/>
        <sz val="9.5"/>
        <color theme="10"/>
        <rFont val="Times New Roman"/>
        <family val="1"/>
      </rPr>
      <t xml:space="preserve">
Museum Environment</t>
    </r>
  </si>
  <si>
    <r>
      <rPr>
        <sz val="9.5"/>
        <rFont val="Times New Roman"/>
        <family val="1"/>
      </rPr>
      <t>4.H.4</t>
    </r>
    <r>
      <rPr>
        <u/>
        <sz val="9.5"/>
        <color theme="10"/>
        <rFont val="Times New Roman"/>
        <family val="1"/>
      </rPr>
      <t xml:space="preserve">
Museum Environment</t>
    </r>
  </si>
  <si>
    <r>
      <rPr>
        <sz val="9.5"/>
        <rFont val="Times New Roman"/>
        <family val="1"/>
      </rPr>
      <t>4.C.1</t>
    </r>
    <r>
      <rPr>
        <u/>
        <sz val="9.5"/>
        <color theme="10"/>
        <rFont val="Times New Roman"/>
        <family val="1"/>
      </rPr>
      <t xml:space="preserve">
Museum Environment</t>
    </r>
  </si>
  <si>
    <r>
      <rPr>
        <sz val="9.5"/>
        <rFont val="Times New Roman"/>
        <family val="1"/>
      </rPr>
      <t>4.F.8, Fig. 4.5</t>
    </r>
    <r>
      <rPr>
        <u/>
        <sz val="9.5"/>
        <color theme="10"/>
        <rFont val="Times New Roman"/>
        <family val="1"/>
      </rPr>
      <t xml:space="preserve">
Museum Environment</t>
    </r>
  </si>
  <si>
    <r>
      <rPr>
        <sz val="9.5"/>
        <rFont val="Times New Roman"/>
        <family val="1"/>
      </rPr>
      <t>4.J.4</t>
    </r>
    <r>
      <rPr>
        <u/>
        <sz val="9.5"/>
        <color theme="10"/>
        <rFont val="Times New Roman"/>
        <family val="1"/>
      </rPr>
      <t xml:space="preserve">
Museum Environment</t>
    </r>
  </si>
  <si>
    <r>
      <rPr>
        <sz val="9.5"/>
        <rFont val="Times New Roman"/>
        <family val="1"/>
      </rPr>
      <t>4.J.3</t>
    </r>
    <r>
      <rPr>
        <u/>
        <sz val="9.5"/>
        <color theme="10"/>
        <rFont val="Times New Roman"/>
        <family val="1"/>
      </rPr>
      <t xml:space="preserve">
Museum Environment</t>
    </r>
  </si>
  <si>
    <r>
      <rPr>
        <sz val="9.5"/>
        <rFont val="Times New Roman"/>
        <family val="1"/>
      </rPr>
      <t>4.I.6</t>
    </r>
    <r>
      <rPr>
        <u/>
        <sz val="9.5"/>
        <color theme="10"/>
        <rFont val="Times New Roman"/>
        <family val="1"/>
      </rPr>
      <t xml:space="preserve">
Museum Environment</t>
    </r>
  </si>
  <si>
    <r>
      <rPr>
        <sz val="9.5"/>
        <rFont val="Times New Roman"/>
        <family val="1"/>
      </rPr>
      <t>4.I.3</t>
    </r>
    <r>
      <rPr>
        <u/>
        <sz val="9.5"/>
        <color theme="10"/>
        <rFont val="Times New Roman"/>
        <family val="1"/>
      </rPr>
      <t xml:space="preserve">
Museum Environment</t>
    </r>
  </si>
  <si>
    <r>
      <rPr>
        <sz val="9.5"/>
        <rFont val="Times New Roman"/>
        <family val="1"/>
      </rPr>
      <t>4.G.1</t>
    </r>
    <r>
      <rPr>
        <u/>
        <sz val="9.5"/>
        <color theme="10"/>
        <rFont val="Times New Roman"/>
        <family val="1"/>
      </rPr>
      <t xml:space="preserve">
Museum Environment</t>
    </r>
  </si>
  <si>
    <r>
      <rPr>
        <sz val="9.5"/>
        <rFont val="Times New Roman"/>
        <family val="1"/>
      </rPr>
      <t>4.J.1</t>
    </r>
    <r>
      <rPr>
        <u/>
        <sz val="9.5"/>
        <color theme="10"/>
        <rFont val="Times New Roman"/>
        <family val="1"/>
      </rPr>
      <t xml:space="preserve">
Museum Environment</t>
    </r>
  </si>
  <si>
    <r>
      <rPr>
        <sz val="9.5"/>
        <rFont val="Times New Roman"/>
        <family val="1"/>
      </rPr>
      <t>4.L.2-3</t>
    </r>
    <r>
      <rPr>
        <u/>
        <sz val="9.5"/>
        <color theme="10"/>
        <rFont val="Times New Roman"/>
        <family val="1"/>
      </rPr>
      <t xml:space="preserve">
Museum Environment</t>
    </r>
  </si>
  <si>
    <r>
      <rPr>
        <sz val="9.5"/>
        <rFont val="Times New Roman"/>
        <family val="1"/>
      </rPr>
      <t>4.C.7</t>
    </r>
    <r>
      <rPr>
        <u/>
        <sz val="9.5"/>
        <color theme="10"/>
        <rFont val="Times New Roman"/>
        <family val="1"/>
      </rPr>
      <t xml:space="preserve">
Museum Environment</t>
    </r>
  </si>
  <si>
    <r>
      <rPr>
        <sz val="9.5"/>
        <rFont val="Times New Roman"/>
        <family val="1"/>
      </rPr>
      <t>4.H.1</t>
    </r>
    <r>
      <rPr>
        <u/>
        <sz val="9.5"/>
        <color theme="10"/>
        <rFont val="Times New Roman"/>
        <family val="1"/>
      </rPr>
      <t xml:space="preserve">
Museum Environment</t>
    </r>
  </si>
  <si>
    <r>
      <rPr>
        <sz val="9.5"/>
        <rFont val="Times New Roman"/>
        <family val="1"/>
      </rPr>
      <t>4.L.3</t>
    </r>
    <r>
      <rPr>
        <u/>
        <sz val="9.5"/>
        <color theme="10"/>
        <rFont val="Times New Roman"/>
        <family val="1"/>
      </rPr>
      <t xml:space="preserve">
Museum Environment</t>
    </r>
  </si>
  <si>
    <r>
      <rPr>
        <sz val="9.5"/>
        <rFont val="Times New Roman"/>
        <family val="1"/>
      </rPr>
      <t>6.B.5</t>
    </r>
    <r>
      <rPr>
        <u/>
        <sz val="9.5"/>
        <color theme="10"/>
        <rFont val="Times New Roman"/>
        <family val="1"/>
      </rPr>
      <t xml:space="preserve">
Handling, Packing &amp; Shipping</t>
    </r>
  </si>
  <si>
    <r>
      <rPr>
        <sz val="9.5"/>
        <rFont val="Times New Roman"/>
        <family val="1"/>
      </rPr>
      <t>6.B.7</t>
    </r>
    <r>
      <rPr>
        <u/>
        <sz val="9.5"/>
        <color theme="10"/>
        <rFont val="Times New Roman"/>
        <family val="1"/>
      </rPr>
      <t xml:space="preserve">
Handling, Packing &amp; Shipping</t>
    </r>
  </si>
  <si>
    <r>
      <rPr>
        <sz val="9.5"/>
        <rFont val="Times New Roman"/>
        <family val="1"/>
      </rPr>
      <t>6.C.2</t>
    </r>
    <r>
      <rPr>
        <u/>
        <sz val="9.5"/>
        <color theme="10"/>
        <rFont val="Times New Roman"/>
        <family val="1"/>
      </rPr>
      <t xml:space="preserve">
Handling, Packing &amp; Shipping</t>
    </r>
  </si>
  <si>
    <r>
      <rPr>
        <sz val="9.5"/>
        <rFont val="Times New Roman"/>
        <family val="1"/>
      </rPr>
      <t>COG 2/20</t>
    </r>
    <r>
      <rPr>
        <u/>
        <sz val="9.5"/>
        <color theme="10"/>
        <rFont val="Times New Roman"/>
        <family val="1"/>
      </rPr>
      <t xml:space="preserve">
Security, Fire,and Curatorial Safety</t>
    </r>
  </si>
  <si>
    <t>Windows, skylights, and other sources of ultraviolet radiation (UV) are blocked (such as with plywood) or covered with filtering material to prevent UV penetration. (If space has no windows or skylights, respond NA)</t>
  </si>
  <si>
    <t>Exits and routes, aisles, and walkways are kept clear and unobstructed.  Doors and windows are kept closed (e.g. not propped open) when not in use to prevent spread of fire and smoke.</t>
  </si>
  <si>
    <t>Park has been vandalism, arson, bomb threat, significant employee or community relations problem, and political demonstration-free for the last decade.</t>
  </si>
  <si>
    <t>Room is free of hot plates, stovetops or ovens for cooking, and fuel fired (kerosene) open-coil portable heaters.  Only UL listed personal heaters (e.g. without open coils) with a tip-over switch are used in designated areas.</t>
  </si>
  <si>
    <t xml:space="preserve">Fire department can respond to a fire within 9-14 minutes in accordance with RM-58: Structural Fire Managment.  (If response time is greater than 14 minutes, describe in the Comments column) </t>
  </si>
  <si>
    <t>Accessible fire hydrant with usable water pressure is located within 300 yards of the building, or there is an alternative water source approved by the FCO in accordance with RM-58: Structural Fire Managment.</t>
  </si>
  <si>
    <t>Garages and fuel, propane, or other flammable liquid storage are located at least one block from the building in accordance with RM-58: Structural Fire Management.</t>
  </si>
  <si>
    <t>Brush, trash, and other combustibles are kept away from structures housing collections.</t>
  </si>
  <si>
    <t>Natural light (UV) levels have been recorded quarterly for one year to establish seasonal variations.</t>
  </si>
  <si>
    <t>Museum Security Plan</t>
  </si>
  <si>
    <t>(Incorporated into Park Physical Security Plan)</t>
  </si>
  <si>
    <t>Intrusion detection and alarm systems are regularly inspected, tested and maintained. (If there are no intrusion detection systems, respond NA)</t>
  </si>
  <si>
    <t>Staff who interact with the public are equipped with duress alarms (fixed or person-worn).</t>
  </si>
  <si>
    <t>Roof and other access points are secured from intrusion and alarmed.</t>
  </si>
  <si>
    <t>Framed two-dimensional artwork on exhibit is securely mounted using security hardware such as S-hooks, double-end bolt snaps, or art hook alarms.  (For historic mounts describe in Comments column)</t>
  </si>
  <si>
    <r>
      <rPr>
        <sz val="9.5"/>
        <rFont val="Times New Roman"/>
        <family val="1"/>
      </rPr>
      <t>App G.B.1</t>
    </r>
    <r>
      <rPr>
        <u/>
        <sz val="9.5"/>
        <color theme="10"/>
        <rFont val="Times New Roman"/>
        <family val="1"/>
      </rPr>
      <t xml:space="preserve">
Museum Firearms, Small Arms Ammunition, Munitions, and Artillery</t>
    </r>
  </si>
  <si>
    <r>
      <rPr>
        <sz val="9.5"/>
        <rFont val="Times New Roman"/>
        <family val="1"/>
      </rPr>
      <t>App G.C.II.3</t>
    </r>
    <r>
      <rPr>
        <u/>
        <sz val="9.5"/>
        <color theme="10"/>
        <rFont val="Times New Roman"/>
        <family val="1"/>
      </rPr>
      <t xml:space="preserve">
Museum Firearms, Small Arms Ammunition, Munitions, and Artillery</t>
    </r>
  </si>
  <si>
    <r>
      <rPr>
        <sz val="9.5"/>
        <rFont val="Times New Roman"/>
        <family val="1"/>
      </rPr>
      <t>App G.E.II.3</t>
    </r>
    <r>
      <rPr>
        <u/>
        <sz val="9.5"/>
        <color theme="10"/>
        <rFont val="Times New Roman"/>
        <family val="1"/>
      </rPr>
      <t xml:space="preserve">
Museum Firearms, Small Arms Ammunition, Munitions, and Artillery</t>
    </r>
  </si>
  <si>
    <r>
      <rPr>
        <sz val="9.5"/>
        <rFont val="Times New Roman"/>
        <family val="1"/>
      </rPr>
      <t>App G.C.II.2</t>
    </r>
    <r>
      <rPr>
        <u/>
        <sz val="9.5"/>
        <color theme="10"/>
        <rFont val="Times New Roman"/>
        <family val="1"/>
      </rPr>
      <t xml:space="preserve">
Museum Firearms, Small Arms Ammunition, Munitions, and Artillery</t>
    </r>
  </si>
  <si>
    <r>
      <t xml:space="preserve">MUSEUM PLANNING DOCUMENTS
</t>
    </r>
    <r>
      <rPr>
        <sz val="10"/>
        <color theme="1"/>
        <rFont val="Times New Roman"/>
        <family val="1"/>
      </rPr>
      <t>(This section applies to the entire park museum program.  If park has multiple facilities housing collections, complete this section only once.)</t>
    </r>
  </si>
  <si>
    <t>All museum firearms have been evaluated and unloaded and cleared by an experienced specialist.</t>
  </si>
  <si>
    <t>Exhibits are confirmed free of loaded firearms.</t>
  </si>
  <si>
    <t>Firearms are stored in a locking museum-quality cabinet, and loaded firearms are not comingled with unloaded firearms.</t>
  </si>
  <si>
    <t>All museum small arms ammunition has been evaluated and appropriate action determined by an experienced specialist.</t>
  </si>
  <si>
    <t>Live small arms ammunition that is to be retained in the collection is safely stored in a fire-resistant magazine and/or anti-static box within a locking cabinet in secure collections storage.</t>
  </si>
  <si>
    <t>Exhibits are confirmed free of live munitions, live non-combat explosives, and loaded artillery.</t>
  </si>
  <si>
    <t>d. All museum non-combat explosives have been evaluated and, if safe to do so, rendered inert by a Certified Blaster or accredited Public Safety Bomb Squad.</t>
  </si>
  <si>
    <t>b. If safe to do so, live military munitions have been rendered inert by an US Marine Corps Explosive Ordnance Disposal unit.</t>
  </si>
  <si>
    <t xml:space="preserve">a. All museum military munitions and artillery have been evaluated by a DOD Explosive Ordnance Disposal unit or accredited Public Safety Bomb Squad.
</t>
  </si>
  <si>
    <t>c. All museum artillery has been unloaded by a Department of Defense Explosive Ordnance Disposal unit or accredited Public Safety Bomb Squad.</t>
  </si>
  <si>
    <t>Version 1.0</t>
  </si>
  <si>
    <t>Version 1.1</t>
  </si>
  <si>
    <r>
      <t xml:space="preserve">Updates "Health_Safety" tab to reflect new </t>
    </r>
    <r>
      <rPr>
        <i/>
        <sz val="10"/>
        <color theme="1"/>
        <rFont val="Times New Roman"/>
        <family val="1"/>
      </rPr>
      <t>Museum Handbook</t>
    </r>
    <r>
      <rPr>
        <sz val="10"/>
        <color theme="1"/>
        <rFont val="Times New Roman"/>
        <family val="1"/>
      </rPr>
      <t xml:space="preserve"> Part I, Appendix G: Museum Firearms, Small Arms Ammunition, Munitions, and Artillery (2023)</t>
    </r>
  </si>
  <si>
    <t>Changelog</t>
  </si>
  <si>
    <t>Initial release</t>
  </si>
  <si>
    <t>Total Estimated Cost</t>
  </si>
  <si>
    <t>Minor edits, including additional instructions</t>
  </si>
  <si>
    <t>"Estimated Cost" tabulation added (in $) on each tab, and on Cover Sheet</t>
  </si>
  <si>
    <t>Other (describe in Comments)</t>
  </si>
  <si>
    <t>Rock-fall area</t>
  </si>
  <si>
    <t>Version 1.2</t>
  </si>
  <si>
    <t>Wildland Fire Vulnerability Score</t>
  </si>
  <si>
    <t>(click here for NPS Wildfire Risk Assessments Viewer app)</t>
  </si>
  <si>
    <t>Safety Manager:</t>
  </si>
  <si>
    <t>Adds NPS Wildfire Risk Assessments Viewer Web App to Cover Sheet</t>
  </si>
  <si>
    <t>Automatic fire protection systems were designed and installed to provide full coverage by a structural fire protection professional with concurrence from Regional Structural Fire Marshal or Fire Code Official.</t>
  </si>
  <si>
    <r>
      <t xml:space="preserve">Updates "Museum Security" tab to reflect updated </t>
    </r>
    <r>
      <rPr>
        <i/>
        <sz val="10"/>
        <color theme="1"/>
        <rFont val="Times New Roman"/>
        <family val="1"/>
      </rPr>
      <t xml:space="preserve">Museum Handbook </t>
    </r>
    <r>
      <rPr>
        <sz val="10"/>
        <color theme="1"/>
        <rFont val="Times New Roman"/>
        <family val="1"/>
      </rPr>
      <t>Part I, Chapter 14: Museum Security (2024)</t>
    </r>
  </si>
  <si>
    <t>(Facility Manager, Emergency Services Coordinator &amp; Others)</t>
  </si>
  <si>
    <r>
      <rPr>
        <sz val="9.5"/>
        <rFont val="Times New Roman"/>
        <family val="1"/>
      </rPr>
      <t xml:space="preserve">COG 1/12 </t>
    </r>
    <r>
      <rPr>
        <u/>
        <sz val="9.5"/>
        <color theme="10"/>
        <rFont val="Times New Roman"/>
        <family val="1"/>
      </rPr>
      <t xml:space="preserve">
Museum Collection Preservation</t>
    </r>
  </si>
  <si>
    <r>
      <rPr>
        <sz val="9.5"/>
        <rFont val="Times New Roman"/>
        <family val="1"/>
      </rPr>
      <t xml:space="preserve">App M </t>
    </r>
    <r>
      <rPr>
        <u/>
        <sz val="9.5"/>
        <color theme="10"/>
        <rFont val="Times New Roman"/>
        <family val="1"/>
      </rPr>
      <t xml:space="preserve">
Management of Cellulose Nitrate &amp; Cellulose Ester Film</t>
    </r>
  </si>
  <si>
    <r>
      <rPr>
        <sz val="9.5"/>
        <rFont val="Times New Roman"/>
        <family val="1"/>
      </rPr>
      <t>5.E.10</t>
    </r>
    <r>
      <rPr>
        <u/>
        <sz val="9.5"/>
        <color theme="10"/>
        <rFont val="Times New Roman"/>
        <family val="1"/>
      </rPr>
      <t xml:space="preserve">
Biological Infestations</t>
    </r>
  </si>
  <si>
    <r>
      <rPr>
        <sz val="9.5"/>
        <rFont val="Times New Roman"/>
        <family val="1"/>
      </rPr>
      <t>14.B.1</t>
    </r>
    <r>
      <rPr>
        <u/>
        <sz val="9.5"/>
        <color theme="10"/>
        <rFont val="Times New Roman"/>
        <family val="1"/>
      </rPr>
      <t xml:space="preserve">
Museum Security</t>
    </r>
  </si>
  <si>
    <t>Museum Handbook I</t>
  </si>
  <si>
    <r>
      <rPr>
        <sz val="9.5"/>
        <rFont val="Times New Roman"/>
        <family val="1"/>
      </rPr>
      <t>14.G.I.4</t>
    </r>
    <r>
      <rPr>
        <u/>
        <sz val="9.5"/>
        <color theme="10"/>
        <rFont val="Times New Roman"/>
        <family val="1"/>
      </rPr>
      <t xml:space="preserve">
Museum Security</t>
    </r>
  </si>
  <si>
    <r>
      <rPr>
        <sz val="9.5"/>
        <rFont val="Times New Roman"/>
        <family val="1"/>
      </rPr>
      <t>14.F.I.1</t>
    </r>
    <r>
      <rPr>
        <u/>
        <sz val="9.5"/>
        <color theme="10"/>
        <rFont val="Times New Roman"/>
        <family val="1"/>
      </rPr>
      <t xml:space="preserve">
Museum Security</t>
    </r>
  </si>
  <si>
    <r>
      <rPr>
        <sz val="9.5"/>
        <rFont val="Times New Roman"/>
        <family val="1"/>
      </rPr>
      <t>14.F.I.4</t>
    </r>
    <r>
      <rPr>
        <u/>
        <sz val="9.5"/>
        <color theme="10"/>
        <rFont val="Times New Roman"/>
        <family val="1"/>
      </rPr>
      <t xml:space="preserve">
Museum Security</t>
    </r>
  </si>
  <si>
    <r>
      <rPr>
        <sz val="9.5"/>
        <rFont val="Times New Roman"/>
        <family val="1"/>
      </rPr>
      <t>14.F.II.3</t>
    </r>
    <r>
      <rPr>
        <u/>
        <sz val="9.5"/>
        <color theme="10"/>
        <rFont val="Times New Roman"/>
        <family val="1"/>
      </rPr>
      <t xml:space="preserve">
Museum Security</t>
    </r>
  </si>
  <si>
    <r>
      <rPr>
        <sz val="9.5"/>
        <rFont val="Times New Roman"/>
        <family val="1"/>
      </rPr>
      <t>14.F.I.5</t>
    </r>
    <r>
      <rPr>
        <u/>
        <sz val="9.5"/>
        <color theme="10"/>
        <rFont val="Times New Roman"/>
        <family val="1"/>
      </rPr>
      <t xml:space="preserve">
Museum Security</t>
    </r>
  </si>
  <si>
    <r>
      <rPr>
        <sz val="9.5"/>
        <rFont val="Times New Roman"/>
        <family val="1"/>
      </rPr>
      <t>14.F.II.2</t>
    </r>
    <r>
      <rPr>
        <u/>
        <sz val="9.5"/>
        <color theme="10"/>
        <rFont val="Times New Roman"/>
        <family val="1"/>
      </rPr>
      <t xml:space="preserve">
Museum Security</t>
    </r>
  </si>
  <si>
    <r>
      <rPr>
        <sz val="9.5"/>
        <rFont val="Times New Roman"/>
        <family val="1"/>
      </rPr>
      <t>14.G.I.5</t>
    </r>
    <r>
      <rPr>
        <u/>
        <sz val="9.5"/>
        <color theme="10"/>
        <rFont val="Times New Roman"/>
        <family val="1"/>
      </rPr>
      <t xml:space="preserve">
Museum Security</t>
    </r>
  </si>
  <si>
    <r>
      <rPr>
        <sz val="9.5"/>
        <rFont val="Times New Roman"/>
        <family val="1"/>
      </rPr>
      <t>14.F.II.4</t>
    </r>
    <r>
      <rPr>
        <u/>
        <sz val="9.5"/>
        <color theme="10"/>
        <rFont val="Times New Roman"/>
        <family val="1"/>
      </rPr>
      <t xml:space="preserve">
Museum Security</t>
    </r>
  </si>
  <si>
    <r>
      <rPr>
        <sz val="9.5"/>
        <rFont val="Times New Roman"/>
        <family val="1"/>
      </rPr>
      <t>14.D.7</t>
    </r>
    <r>
      <rPr>
        <u/>
        <sz val="9.5"/>
        <color theme="10"/>
        <rFont val="Times New Roman"/>
        <family val="1"/>
      </rPr>
      <t xml:space="preserve">
Museum Security</t>
    </r>
  </si>
  <si>
    <r>
      <rPr>
        <sz val="9.5"/>
        <rFont val="Times New Roman"/>
        <family val="1"/>
      </rPr>
      <t>14.F.I.3</t>
    </r>
    <r>
      <rPr>
        <u/>
        <sz val="9.5"/>
        <color theme="10"/>
        <rFont val="Times New Roman"/>
        <family val="1"/>
      </rPr>
      <t xml:space="preserve">
Museum Security</t>
    </r>
  </si>
  <si>
    <r>
      <rPr>
        <sz val="9.5"/>
        <rFont val="Times New Roman"/>
        <family val="1"/>
      </rPr>
      <t>14.F.I.2-3</t>
    </r>
    <r>
      <rPr>
        <u/>
        <sz val="9.5"/>
        <color theme="10"/>
        <rFont val="Times New Roman"/>
        <family val="1"/>
      </rPr>
      <t xml:space="preserve">
Museum Security</t>
    </r>
  </si>
  <si>
    <r>
      <rPr>
        <sz val="9.5"/>
        <rFont val="Times New Roman"/>
        <family val="1"/>
      </rPr>
      <t>14.G.I.2</t>
    </r>
    <r>
      <rPr>
        <u/>
        <sz val="9.5"/>
        <color theme="10"/>
        <rFont val="Times New Roman"/>
        <family val="1"/>
      </rPr>
      <t xml:space="preserve">
Museum Security</t>
    </r>
  </si>
  <si>
    <r>
      <rPr>
        <sz val="9.5"/>
        <rFont val="Times New Roman"/>
        <family val="1"/>
      </rPr>
      <t>14.D.6</t>
    </r>
    <r>
      <rPr>
        <u/>
        <sz val="9.5"/>
        <color theme="10"/>
        <rFont val="Times New Roman"/>
        <family val="1"/>
      </rPr>
      <t xml:space="preserve">
Museum Security</t>
    </r>
  </si>
  <si>
    <r>
      <rPr>
        <sz val="9.5"/>
        <rFont val="Times New Roman"/>
        <family val="1"/>
      </rPr>
      <t>14.H.I.4</t>
    </r>
    <r>
      <rPr>
        <u/>
        <sz val="9.5"/>
        <color theme="10"/>
        <rFont val="Times New Roman"/>
        <family val="1"/>
      </rPr>
      <t xml:space="preserve">
Museum Security</t>
    </r>
  </si>
  <si>
    <r>
      <rPr>
        <sz val="9.5"/>
        <rFont val="Times New Roman"/>
        <family val="1"/>
      </rPr>
      <t>14.H.II.4</t>
    </r>
    <r>
      <rPr>
        <u/>
        <sz val="9.5"/>
        <color theme="10"/>
        <rFont val="Times New Roman"/>
        <family val="1"/>
      </rPr>
      <t xml:space="preserve">
Museum Security</t>
    </r>
  </si>
  <si>
    <r>
      <rPr>
        <sz val="9.5"/>
        <rFont val="Times New Roman"/>
        <family val="1"/>
      </rPr>
      <t>14.G.I.3</t>
    </r>
    <r>
      <rPr>
        <u/>
        <sz val="9.5"/>
        <color theme="10"/>
        <rFont val="Times New Roman"/>
        <family val="1"/>
      </rPr>
      <t xml:space="preserve">
Museum Security</t>
    </r>
  </si>
  <si>
    <r>
      <rPr>
        <sz val="9.5"/>
        <rFont val="Times New Roman"/>
        <family val="1"/>
      </rPr>
      <t>14.F.II.1</t>
    </r>
    <r>
      <rPr>
        <u/>
        <sz val="9.5"/>
        <color theme="10"/>
        <rFont val="Times New Roman"/>
        <family val="1"/>
      </rPr>
      <t xml:space="preserve">
Museum Security</t>
    </r>
  </si>
  <si>
    <r>
      <rPr>
        <sz val="9.5"/>
        <rFont val="Times New Roman"/>
        <family val="1"/>
      </rPr>
      <t>14.F.II.5</t>
    </r>
    <r>
      <rPr>
        <u/>
        <sz val="9.5"/>
        <color theme="10"/>
        <rFont val="Times New Roman"/>
        <family val="1"/>
      </rPr>
      <t xml:space="preserve">
Museum Security</t>
    </r>
  </si>
  <si>
    <r>
      <rPr>
        <sz val="9.5"/>
        <rFont val="Times New Roman"/>
        <family val="1"/>
      </rPr>
      <t>14.H.II.2</t>
    </r>
    <r>
      <rPr>
        <u/>
        <sz val="9.5"/>
        <color theme="10"/>
        <rFont val="Times New Roman"/>
        <family val="1"/>
      </rPr>
      <t xml:space="preserve">
Museum Security</t>
    </r>
  </si>
  <si>
    <r>
      <rPr>
        <sz val="9.5"/>
        <rFont val="Times New Roman"/>
        <family val="1"/>
      </rPr>
      <t>14.D.5</t>
    </r>
    <r>
      <rPr>
        <u/>
        <sz val="9.5"/>
        <color theme="10"/>
        <rFont val="Times New Roman"/>
        <family val="1"/>
      </rPr>
      <t xml:space="preserve">
Museum Security</t>
    </r>
  </si>
  <si>
    <r>
      <rPr>
        <sz val="9.5"/>
        <rFont val="Times New Roman"/>
        <family val="1"/>
      </rPr>
      <t>14.G.III.2</t>
    </r>
    <r>
      <rPr>
        <u/>
        <sz val="9.5"/>
        <color theme="10"/>
        <rFont val="Times New Roman"/>
        <family val="1"/>
      </rPr>
      <t xml:space="preserve">
Museum Security</t>
    </r>
  </si>
  <si>
    <r>
      <rPr>
        <sz val="9.5"/>
        <rFont val="Times New Roman"/>
        <family val="1"/>
      </rPr>
      <t>14.C.I</t>
    </r>
    <r>
      <rPr>
        <u/>
        <sz val="9.5"/>
        <color theme="10"/>
        <rFont val="Times New Roman"/>
        <family val="1"/>
      </rPr>
      <t xml:space="preserve">
Museum Security</t>
    </r>
  </si>
  <si>
    <t>Updated all links to reflect new NPS Museum Management Program website URL</t>
  </si>
  <si>
    <t>Keys to furnished historic structures and other structures exhibiting collections are issued only to the curator and minimum number of NPS staff with justified need for issuance.</t>
  </si>
  <si>
    <r>
      <rPr>
        <sz val="9.5"/>
        <rFont val="Times New Roman"/>
        <family val="1"/>
      </rPr>
      <t>14.E.I.2</t>
    </r>
    <r>
      <rPr>
        <u/>
        <sz val="9.5"/>
        <color theme="10"/>
        <rFont val="Times New Roman"/>
        <family val="1"/>
      </rPr>
      <t xml:space="preserve">
Museum Security</t>
    </r>
  </si>
  <si>
    <t>Visitors, including non-museum staff and researchers, sign in to collections storage using the NPS Visitor Log and certify agreement to the Conditions for Access to Museum Collections</t>
  </si>
  <si>
    <t>Appliances such as coffee makers or microwaves, including cords, are UL rated, checked annually, are unplugged each evening or have automatic shutoffs, and are kept in good working order.</t>
  </si>
  <si>
    <t>Flame-retardant (impregnated or treated) fabrics and other materials are used in curtains, draperies, banners, bunting, articial plants, and floor treatments such as carpets.</t>
  </si>
  <si>
    <r>
      <t xml:space="preserve">NPS </t>
    </r>
    <r>
      <rPr>
        <i/>
        <sz val="10"/>
        <color theme="1"/>
        <rFont val="Times New Roman"/>
        <family val="1"/>
      </rPr>
      <t xml:space="preserve">Museum Handbook </t>
    </r>
    <r>
      <rPr>
        <sz val="10"/>
        <color theme="1"/>
        <rFont val="Times New Roman"/>
        <family val="1"/>
      </rPr>
      <t>Part I, Museum Risk Assessment Worksheet (Ver 1.2)                                                                                    Figure 10.2</t>
    </r>
  </si>
  <si>
    <r>
      <t xml:space="preserve">NPS </t>
    </r>
    <r>
      <rPr>
        <i/>
        <sz val="10"/>
        <color theme="1"/>
        <rFont val="Times New Roman"/>
        <family val="1"/>
      </rPr>
      <t xml:space="preserve">Museum Handbook </t>
    </r>
    <r>
      <rPr>
        <sz val="10"/>
        <color theme="1"/>
        <rFont val="Times New Roman"/>
        <family val="1"/>
      </rPr>
      <t>Part I, Museum Risk Assessment Worksheet (Ver 1.2)                                                                                                                                                                                        Figure 10.2</t>
    </r>
  </si>
  <si>
    <t>or equivalent</t>
  </si>
  <si>
    <r>
      <t xml:space="preserve">NPS </t>
    </r>
    <r>
      <rPr>
        <i/>
        <sz val="10"/>
        <color theme="1"/>
        <rFont val="Times New Roman"/>
        <family val="1"/>
      </rPr>
      <t xml:space="preserve">Museum Handbook </t>
    </r>
    <r>
      <rPr>
        <sz val="10"/>
        <color theme="1"/>
        <rFont val="Times New Roman"/>
        <family val="1"/>
      </rPr>
      <t>Part I, Museum Risk Assessment Worksheet (Ver 1.2)                                                                                                                                                                                                                 Figure 10.2</t>
    </r>
  </si>
  <si>
    <t>Museum Risk Assessment Worksheet Version 1.2 issued by NPS Museum Management Program, August 2025</t>
  </si>
  <si>
    <t xml:space="preserve">Fire protection needs of collections in this structure are addressed in the Museum Fire Section, which has been added as the last chapter of the park Structural Fire Management Plan. </t>
  </si>
  <si>
    <t>Receipt for property is issued to document key, key card, and alarm code issuance for collections storage and exhibit spaces, using Receipt for Property Form DI-105 or equivalent.</t>
  </si>
  <si>
    <t>Objects are exhibted in locked cases with secure mounts, and security screws that are fully functional and checked regularly. (If there are no exhibit cases, respond NA)</t>
  </si>
  <si>
    <t>Access to museum records and databases, including computers and servers, is controlled.</t>
  </si>
  <si>
    <t>Structures and rooms housing museum collections are secured with physical security systems.</t>
  </si>
  <si>
    <t>Physical and electronic security systems are kept continuously operational to protect collections and document acces.</t>
  </si>
  <si>
    <t>Structures and rooms housing museum collections are secured with electronic security systems including intrusion detection systems, electronic key card systems, and Video Security Systems (VSS).</t>
  </si>
  <si>
    <t>Curator stores collections in a dedicated, secure storage room with restricted access in a secure structure, and separated from curatorial offices, work and research areas, and supply storage.</t>
  </si>
  <si>
    <t>Approved written access policies and procedures for museum collections in storage and on exhibit are implemented.</t>
  </si>
  <si>
    <t>All park non-museum staff and visitors who enter storage areas are accompanied and monitored at all times by park museum staff.</t>
  </si>
  <si>
    <t>NPS Visitor and Staff Log and Conditions for Access to Museum Collections are posted at the designated entrance to collections storage and made available on the park website.</t>
  </si>
  <si>
    <t>Approved written opening and closing procedures for collections storage and exhibit spaces are implemented.</t>
  </si>
  <si>
    <t>An approved written museum key control policy for collections in storage and on exhibit has been implemented and is updated with the Physical Security Assessment of park structures every three to five years.</t>
  </si>
  <si>
    <t>Keys to museum storage, work and research spaces are issued only to the curator and designated museum staff with routine, assigned hands-on collection management duties.</t>
  </si>
  <si>
    <t>Storage cabinet and exhibit case keys are managed by the curator and secured in a separate locking museum key box installed in a secure area such as the curatorial office or collections storage room.</t>
  </si>
  <si>
    <t>Approved Museum Security Plan has been attached to the park's overall Physical Security Plan.</t>
  </si>
  <si>
    <t>Exhibit plans are reviewed by the curator and museum security team to ensure that museum objects are appropriately secured.</t>
  </si>
  <si>
    <t>Objects on open display are positioned well out of visitors' reach.</t>
  </si>
  <si>
    <t>Objects on open display are monitored with visible and hidden intrusion detection systems such as motion detectors and/or pressure mats, and with VSS cameras.</t>
  </si>
  <si>
    <t>Objects on open display are protected by physical barriers such as acrylic or plexiglass panes or metal gates. (If there are no objects on open display, respond NA)</t>
  </si>
  <si>
    <t>Exhibit case vitrines are designed and fabricated of appropriate thickness to withstand blows, and that are securely joined and fastened to sturdy
walls, ceiling, and/or floors.</t>
  </si>
  <si>
    <t>Objects are protected and secured during construction or relocated to a safe alternate location in advance.</t>
  </si>
  <si>
    <t>Appropriate and safe maximum tour size has been determined, depending on room size and object vulnerability.</t>
  </si>
  <si>
    <t>Building has a well-lit exterior for nighttime security.</t>
  </si>
  <si>
    <t>Furnished historic structures are secured with locking exterior doors and secure windows that provide appropriate security, in consultation with the historical architect advisor and Section 106 compliance officer.</t>
  </si>
  <si>
    <t>Structure or space has as few doors as possible to control entry and minimize unauthorized access without compromising life safety and fire protection.</t>
  </si>
  <si>
    <t>Intrusion detection alarm system keypads are installed on the interior of structures and rooms and away from vulnerable or exposed areas to prevent tampering.</t>
  </si>
  <si>
    <t>Doors are metal or solid-core wood with deadbolt and handset locks equipped with interchangeable high security deadbolt locks. (For furnished historic structures respond NA and describe in Comments column)</t>
  </si>
  <si>
    <t>Exterior windows are made of appropriately reinforced security glass and have and have strong secure locking hardware. (For furnished historic structures respond NA)</t>
  </si>
  <si>
    <t>Adequate designated staff is present in exhibit spaces, including visitor centers and furnished historic structures, during public hours.</t>
  </si>
  <si>
    <t>Tours of furnished historic structures are accompanied at all times, including a leader and "trailer" staff at the rear.  (If tours are not accompanied, describe in Comments column.  Respond NA for non-historic structures)</t>
  </si>
  <si>
    <t>Adds rock-fall area to "Facility Information" section of Cover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</si>
</sst>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quot;sq ft&quot;"/>
    <numFmt numFmtId="165" formatCode="0\ &quot;cubic ft&quot;"/>
    <numFmt numFmtId="166" formatCode="&quot;$&quot;#,##0.00"/>
  </numFmts>
  <fonts count="44" x14ac:knownFonts="1">
    <font>
      <sz val="11"/>
      <color theme="1"/>
      <name val="Calibri"/>
      <family val="2"/>
      <scheme val="minor"/>
    </font>
    <font>
      <sz val="11"/>
      <color theme="1"/>
      <name val="Times New Roman"/>
      <family val="1"/>
    </font>
    <font>
      <sz val="10"/>
      <name val="Times New Roman"/>
      <family val="1"/>
    </font>
    <font>
      <b/>
      <sz val="10"/>
      <name val="Times New Roman"/>
      <family val="1"/>
    </font>
    <font>
      <i/>
      <sz val="10"/>
      <name val="Times New Roman"/>
      <family val="1"/>
    </font>
    <font>
      <b/>
      <sz val="10"/>
      <color theme="1"/>
      <name val="Times New Roman"/>
      <family val="1"/>
    </font>
    <font>
      <sz val="10"/>
      <color theme="1"/>
      <name val="Times New Roman"/>
      <family val="1"/>
    </font>
    <font>
      <b/>
      <sz val="11"/>
      <name val="Times New Roman"/>
      <family val="1"/>
    </font>
    <font>
      <sz val="11"/>
      <color rgb="FFFF0000"/>
      <name val="Calibri"/>
      <family val="2"/>
      <scheme val="minor"/>
    </font>
    <font>
      <sz val="10"/>
      <name val="Calibri"/>
      <family val="2"/>
      <scheme val="minor"/>
    </font>
    <font>
      <sz val="10"/>
      <color rgb="FFFF0000"/>
      <name val="Times New Roman"/>
      <family val="1"/>
    </font>
    <font>
      <sz val="11"/>
      <color rgb="FFFF0000"/>
      <name val="Times New Roman"/>
      <family val="1"/>
    </font>
    <font>
      <strike/>
      <sz val="10"/>
      <color theme="1"/>
      <name val="Times New Roman"/>
      <family val="1"/>
    </font>
    <font>
      <sz val="10"/>
      <color rgb="FF00B0F0"/>
      <name val="Times New Roman"/>
      <family val="1"/>
    </font>
    <font>
      <b/>
      <sz val="9"/>
      <name val="Times New Roman"/>
      <family val="1"/>
    </font>
    <font>
      <b/>
      <i/>
      <sz val="9"/>
      <name val="Times New Roman"/>
      <family val="1"/>
    </font>
    <font>
      <sz val="9"/>
      <color theme="1"/>
      <name val="Calibri"/>
      <family val="2"/>
      <scheme val="minor"/>
    </font>
    <font>
      <sz val="10"/>
      <name val="Calibri"/>
      <family val="2"/>
    </font>
    <font>
      <sz val="9"/>
      <color theme="1"/>
      <name val="Times New Roman"/>
      <family val="1"/>
    </font>
    <font>
      <b/>
      <sz val="10"/>
      <color rgb="FFC00000"/>
      <name val="Times New Roman"/>
      <family val="1"/>
    </font>
    <font>
      <sz val="9"/>
      <name val="Times New Roman"/>
      <family val="1"/>
    </font>
    <font>
      <sz val="10"/>
      <color theme="0"/>
      <name val="Times New Roman"/>
      <family val="1"/>
    </font>
    <font>
      <b/>
      <sz val="10"/>
      <color theme="0"/>
      <name val="Times New Roman"/>
      <family val="1"/>
    </font>
    <font>
      <sz val="11"/>
      <color theme="0"/>
      <name val="Times New Roman"/>
      <family val="1"/>
    </font>
    <font>
      <sz val="11"/>
      <name val="Times New Roman"/>
      <family val="1"/>
    </font>
    <font>
      <b/>
      <sz val="11"/>
      <color theme="5" tint="-0.499984740745262"/>
      <name val="Calibri"/>
      <family val="2"/>
      <scheme val="minor"/>
    </font>
    <font>
      <b/>
      <strike/>
      <sz val="10"/>
      <color theme="1"/>
      <name val="Times New Roman"/>
      <family val="1"/>
    </font>
    <font>
      <strike/>
      <sz val="10"/>
      <color rgb="FFC00000"/>
      <name val="Times New Roman"/>
      <family val="1"/>
    </font>
    <font>
      <u/>
      <sz val="11"/>
      <color theme="10"/>
      <name val="Calibri"/>
      <family val="2"/>
      <scheme val="minor"/>
    </font>
    <font>
      <sz val="10"/>
      <color theme="10"/>
      <name val="Times New Roman"/>
      <family val="1"/>
    </font>
    <font>
      <u/>
      <sz val="10"/>
      <color theme="10"/>
      <name val="Times New Roman"/>
      <family val="1"/>
    </font>
    <font>
      <b/>
      <i/>
      <sz val="10"/>
      <name val="Times New Roman"/>
      <family val="1"/>
    </font>
    <font>
      <sz val="9.5"/>
      <name val="Times New Roman"/>
      <family val="1"/>
    </font>
    <font>
      <i/>
      <sz val="9.5"/>
      <name val="Times New Roman"/>
      <family val="1"/>
    </font>
    <font>
      <sz val="9.5"/>
      <color theme="1"/>
      <name val="Times New Roman"/>
      <family val="1"/>
    </font>
    <font>
      <i/>
      <sz val="9.5"/>
      <color theme="1"/>
      <name val="Times New Roman"/>
      <family val="1"/>
    </font>
    <font>
      <b/>
      <sz val="9.5"/>
      <color theme="1"/>
      <name val="Times New Roman"/>
      <family val="1"/>
    </font>
    <font>
      <b/>
      <sz val="12"/>
      <color theme="1"/>
      <name val="Times New Roman"/>
      <family val="1"/>
    </font>
    <font>
      <i/>
      <sz val="10"/>
      <color theme="1"/>
      <name val="Times New Roman"/>
      <family val="1"/>
    </font>
    <font>
      <u/>
      <sz val="9.5"/>
      <color theme="10"/>
      <name val="Times New Roman"/>
      <family val="1"/>
    </font>
    <font>
      <b/>
      <sz val="11"/>
      <color theme="1"/>
      <name val="Times New Roman"/>
      <family val="1"/>
    </font>
    <font>
      <u/>
      <sz val="9"/>
      <color theme="10"/>
      <name val="Times New Roman"/>
      <family val="1"/>
    </font>
    <font>
      <sz val="10"/>
      <color theme="2" tint="-0.89999084444715716"/>
      <name val="Times New Roman"/>
      <family val="1"/>
    </font>
    <font>
      <b/>
      <sz val="10"/>
      <color theme="2" tint="-0.89999084444715716"/>
      <name val="Times New Roman"/>
      <family val="1"/>
    </font>
  </fonts>
  <fills count="1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FE1E1"/>
        <bgColor indexed="64"/>
      </patternFill>
    </fill>
    <fill>
      <patternFill patternType="solid">
        <fgColor them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rgb="FFFFC9E4"/>
        <bgColor indexed="64"/>
      </patternFill>
    </fill>
    <fill>
      <patternFill patternType="solid">
        <fgColor rgb="FFA20000"/>
        <bgColor indexed="64"/>
      </patternFill>
    </fill>
  </fills>
  <borders count="45">
    <border>
      <left/>
      <right/>
      <top/>
      <bottom/>
      <diagonal/>
    </border>
    <border>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28" fillId="0" borderId="0" applyNumberFormat="0" applyFill="0" applyBorder="0" applyAlignment="0" applyProtection="0"/>
  </cellStyleXfs>
  <cellXfs count="521">
    <xf numFmtId="0" fontId="0" fillId="0" borderId="0" xfId="0"/>
    <xf numFmtId="0" fontId="1" fillId="0" borderId="0" xfId="0" applyFont="1"/>
    <xf numFmtId="0" fontId="0" fillId="0" borderId="0" xfId="0" applyAlignment="1">
      <alignment vertical="top"/>
    </xf>
    <xf numFmtId="0" fontId="6" fillId="0" borderId="0" xfId="0" applyFont="1" applyAlignment="1">
      <alignment horizontal="center" vertical="top"/>
    </xf>
    <xf numFmtId="0" fontId="6" fillId="0" borderId="0" xfId="0" applyFont="1" applyAlignment="1">
      <alignment horizontal="left" vertical="top"/>
    </xf>
    <xf numFmtId="0" fontId="6" fillId="0" borderId="2" xfId="0" applyFont="1" applyBorder="1" applyAlignment="1">
      <alignment horizontal="left" vertical="top"/>
    </xf>
    <xf numFmtId="0" fontId="6" fillId="0" borderId="0" xfId="0" applyFont="1" applyAlignment="1">
      <alignment vertical="top" wrapText="1"/>
    </xf>
    <xf numFmtId="0" fontId="1" fillId="0" borderId="0" xfId="0" applyFont="1" applyAlignment="1">
      <alignment vertical="top"/>
    </xf>
    <xf numFmtId="0" fontId="5" fillId="0" borderId="2" xfId="0" applyFont="1" applyBorder="1" applyAlignment="1">
      <alignment horizontal="left" vertical="top"/>
    </xf>
    <xf numFmtId="0" fontId="1" fillId="0" borderId="0" xfId="0" applyFont="1" applyAlignment="1">
      <alignment vertical="top" wrapText="1"/>
    </xf>
    <xf numFmtId="0" fontId="6" fillId="0" borderId="0" xfId="0" applyFont="1"/>
    <xf numFmtId="0" fontId="5" fillId="0" borderId="2" xfId="0" applyFont="1" applyBorder="1" applyAlignment="1">
      <alignment horizontal="right" vertical="top"/>
    </xf>
    <xf numFmtId="0" fontId="6" fillId="0" borderId="0" xfId="0" applyFont="1" applyAlignment="1">
      <alignment vertical="top"/>
    </xf>
    <xf numFmtId="0" fontId="0" fillId="0" borderId="6" xfId="0" applyBorder="1" applyAlignment="1">
      <alignment horizontal="center" vertical="center"/>
    </xf>
    <xf numFmtId="0" fontId="0" fillId="0" borderId="0" xfId="0" applyAlignment="1">
      <alignment horizontal="center" vertical="center"/>
    </xf>
    <xf numFmtId="0" fontId="13" fillId="0" borderId="0" xfId="0" applyFont="1" applyAlignment="1">
      <alignment vertical="top" wrapText="1"/>
    </xf>
    <xf numFmtId="0" fontId="2" fillId="0" borderId="0" xfId="0" applyFont="1" applyAlignment="1">
      <alignment vertical="top" wrapText="1"/>
    </xf>
    <xf numFmtId="0" fontId="12" fillId="0" borderId="0" xfId="0" applyFont="1" applyAlignment="1">
      <alignment vertical="top"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wrapText="1"/>
    </xf>
    <xf numFmtId="0" fontId="1" fillId="0" borderId="0" xfId="0" applyFont="1" applyAlignment="1">
      <alignment horizontal="center" vertical="center" wrapText="1"/>
    </xf>
    <xf numFmtId="0" fontId="6" fillId="0" borderId="0" xfId="0" applyFont="1" applyAlignment="1">
      <alignment horizontal="left" vertical="top" wrapText="1"/>
    </xf>
    <xf numFmtId="0" fontId="16" fillId="0" borderId="0" xfId="0" applyFont="1"/>
    <xf numFmtId="0" fontId="9" fillId="0" borderId="0" xfId="0" applyFont="1" applyAlignment="1">
      <alignment horizontal="left" vertical="top"/>
    </xf>
    <xf numFmtId="0" fontId="5" fillId="0" borderId="0" xfId="0" applyFont="1" applyAlignment="1">
      <alignment horizontal="left" vertical="top"/>
    </xf>
    <xf numFmtId="0" fontId="5" fillId="5" borderId="7" xfId="0" applyFont="1" applyFill="1" applyBorder="1" applyAlignment="1">
      <alignment vertical="top" wrapText="1"/>
    </xf>
    <xf numFmtId="0" fontId="6" fillId="0" borderId="2" xfId="0" applyFont="1" applyBorder="1" applyAlignment="1">
      <alignment horizontal="right" vertical="top"/>
    </xf>
    <xf numFmtId="0" fontId="2" fillId="0" borderId="0" xfId="0" applyFont="1" applyAlignment="1">
      <alignment wrapText="1"/>
    </xf>
    <xf numFmtId="0" fontId="5" fillId="0" borderId="2" xfId="0" applyFont="1" applyBorder="1" applyAlignment="1">
      <alignment horizontal="right" vertical="top" wrapText="1"/>
    </xf>
    <xf numFmtId="0" fontId="6" fillId="5" borderId="7" xfId="0" applyFont="1" applyFill="1" applyBorder="1" applyAlignment="1">
      <alignment vertical="top" wrapText="1"/>
    </xf>
    <xf numFmtId="0" fontId="6" fillId="5" borderId="7" xfId="0" applyFont="1" applyFill="1" applyBorder="1" applyAlignment="1">
      <alignment horizontal="left" vertical="center" wrapText="1"/>
    </xf>
    <xf numFmtId="0" fontId="6" fillId="5" borderId="7" xfId="0" applyFont="1" applyFill="1" applyBorder="1" applyAlignment="1">
      <alignment horizontal="left" vertical="top" wrapText="1"/>
    </xf>
    <xf numFmtId="0" fontId="1" fillId="5" borderId="7" xfId="0" applyFont="1" applyFill="1" applyBorder="1" applyAlignment="1">
      <alignment vertical="top" wrapText="1"/>
    </xf>
    <xf numFmtId="0" fontId="6" fillId="0" borderId="0" xfId="0" applyFont="1" applyAlignment="1">
      <alignment horizontal="right" vertical="top" wrapText="1"/>
    </xf>
    <xf numFmtId="0" fontId="6" fillId="0" borderId="0" xfId="0" applyFont="1" applyAlignment="1">
      <alignment horizontal="right" vertical="top"/>
    </xf>
    <xf numFmtId="0" fontId="3" fillId="0" borderId="0" xfId="0" applyFont="1" applyAlignment="1">
      <alignment horizontal="right" vertical="top" wrapText="1"/>
    </xf>
    <xf numFmtId="0" fontId="2" fillId="0" borderId="0" xfId="0" applyFont="1" applyAlignment="1">
      <alignment horizontal="right" vertical="top"/>
    </xf>
    <xf numFmtId="0" fontId="5" fillId="0" borderId="2" xfId="0" applyFont="1" applyBorder="1" applyAlignment="1">
      <alignment horizontal="left" vertical="top" wrapText="1"/>
    </xf>
    <xf numFmtId="0" fontId="6" fillId="0" borderId="0" xfId="0" applyFont="1" applyAlignment="1">
      <alignment horizontal="center" vertical="top" wrapText="1"/>
    </xf>
    <xf numFmtId="0" fontId="12" fillId="0" borderId="0" xfId="0" applyFont="1" applyAlignment="1">
      <alignment horizontal="center" vertical="top" wrapText="1"/>
    </xf>
    <xf numFmtId="0" fontId="13" fillId="0" borderId="0" xfId="0" applyFont="1" applyAlignment="1">
      <alignment horizontal="center" vertical="top" wrapText="1"/>
    </xf>
    <xf numFmtId="0" fontId="1" fillId="9" borderId="7" xfId="0" applyFont="1" applyFill="1" applyBorder="1" applyAlignment="1">
      <alignment horizontal="left" vertical="top" wrapText="1"/>
    </xf>
    <xf numFmtId="0" fontId="6" fillId="9" borderId="7" xfId="0" applyFont="1" applyFill="1" applyBorder="1" applyAlignment="1">
      <alignment horizontal="left" vertical="top" wrapText="1"/>
    </xf>
    <xf numFmtId="0" fontId="6" fillId="9" borderId="7" xfId="0" applyFont="1" applyFill="1" applyBorder="1" applyAlignment="1">
      <alignment vertical="top" wrapText="1"/>
    </xf>
    <xf numFmtId="0" fontId="6" fillId="0" borderId="1" xfId="0" applyFont="1" applyBorder="1" applyAlignment="1">
      <alignment vertical="top"/>
    </xf>
    <xf numFmtId="0" fontId="5" fillId="0" borderId="0" xfId="0" applyFont="1" applyAlignment="1">
      <alignment vertical="top"/>
    </xf>
    <xf numFmtId="0" fontId="6" fillId="0" borderId="2" xfId="0" applyFont="1" applyBorder="1" applyAlignment="1">
      <alignment horizontal="right" vertical="top" wrapText="1"/>
    </xf>
    <xf numFmtId="0" fontId="2" fillId="5" borderId="7" xfId="0" applyFont="1" applyFill="1" applyBorder="1" applyAlignment="1">
      <alignment horizontal="left" vertical="top" wrapText="1"/>
    </xf>
    <xf numFmtId="0" fontId="14" fillId="7" borderId="10" xfId="0" applyFont="1" applyFill="1" applyBorder="1" applyAlignment="1">
      <alignment horizontal="center" vertical="center" wrapText="1"/>
    </xf>
    <xf numFmtId="0" fontId="10" fillId="0" borderId="0" xfId="0" applyFont="1" applyAlignment="1">
      <alignment horizontal="center" vertical="top" wrapText="1"/>
    </xf>
    <xf numFmtId="0" fontId="6" fillId="0" borderId="7" xfId="0" applyFont="1" applyBorder="1" applyAlignment="1">
      <alignment horizontal="right" vertical="top"/>
    </xf>
    <xf numFmtId="0" fontId="6" fillId="0" borderId="22" xfId="0" applyFont="1" applyBorder="1" applyAlignment="1">
      <alignment vertical="top"/>
    </xf>
    <xf numFmtId="0" fontId="6" fillId="0" borderId="7" xfId="0" applyFont="1" applyBorder="1" applyAlignment="1">
      <alignment vertical="top" wrapText="1"/>
    </xf>
    <xf numFmtId="0" fontId="1" fillId="5" borderId="7" xfId="0" applyFont="1" applyFill="1" applyBorder="1" applyAlignment="1">
      <alignment horizontal="left"/>
    </xf>
    <xf numFmtId="0" fontId="18" fillId="0" borderId="0" xfId="0" applyFont="1"/>
    <xf numFmtId="0" fontId="14" fillId="4" borderId="10"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6" fillId="0" borderId="3" xfId="0" applyFont="1" applyBorder="1" applyAlignment="1">
      <alignment horizontal="right" vertical="top"/>
    </xf>
    <xf numFmtId="0" fontId="6" fillId="0" borderId="4" xfId="0" applyFont="1" applyBorder="1" applyAlignment="1">
      <alignment horizontal="right" vertical="top"/>
    </xf>
    <xf numFmtId="0" fontId="6" fillId="0" borderId="4" xfId="0" applyFont="1" applyBorder="1" applyAlignment="1">
      <alignment vertical="top"/>
    </xf>
    <xf numFmtId="0" fontId="6" fillId="0" borderId="5" xfId="0" applyFont="1" applyBorder="1" applyAlignment="1">
      <alignment vertical="top"/>
    </xf>
    <xf numFmtId="0" fontId="5" fillId="11" borderId="7" xfId="0" applyFont="1" applyFill="1" applyBorder="1" applyAlignment="1">
      <alignment horizontal="center" vertical="top"/>
    </xf>
    <xf numFmtId="0" fontId="5" fillId="13" borderId="7" xfId="0" applyFont="1" applyFill="1" applyBorder="1" applyAlignment="1">
      <alignment horizontal="center" vertical="top"/>
    </xf>
    <xf numFmtId="0" fontId="1" fillId="11" borderId="7" xfId="0" applyFont="1" applyFill="1" applyBorder="1" applyAlignment="1">
      <alignment horizontal="left" vertical="center" wrapText="1"/>
    </xf>
    <xf numFmtId="0" fontId="1" fillId="13" borderId="7" xfId="0" applyFont="1" applyFill="1" applyBorder="1" applyAlignment="1">
      <alignment horizontal="left" vertical="center" wrapText="1"/>
    </xf>
    <xf numFmtId="0" fontId="6" fillId="11" borderId="7" xfId="0" applyFont="1" applyFill="1" applyBorder="1" applyAlignment="1">
      <alignment horizontal="left" wrapText="1"/>
    </xf>
    <xf numFmtId="0" fontId="6" fillId="13" borderId="7" xfId="0" applyFont="1" applyFill="1" applyBorder="1" applyAlignment="1">
      <alignment horizontal="left" wrapText="1"/>
    </xf>
    <xf numFmtId="0" fontId="5" fillId="0" borderId="0" xfId="0" applyFont="1" applyAlignment="1">
      <alignment vertical="top" wrapText="1"/>
    </xf>
    <xf numFmtId="0" fontId="3" fillId="14" borderId="7" xfId="0" applyFont="1" applyFill="1" applyBorder="1" applyAlignment="1">
      <alignment horizontal="center" vertical="top"/>
    </xf>
    <xf numFmtId="0" fontId="24" fillId="14" borderId="7" xfId="0" applyFont="1" applyFill="1" applyBorder="1" applyAlignment="1">
      <alignment horizontal="left" vertical="center" wrapText="1"/>
    </xf>
    <xf numFmtId="0" fontId="2" fillId="14" borderId="7" xfId="0" applyFont="1" applyFill="1" applyBorder="1" applyAlignment="1">
      <alignment horizontal="left" wrapText="1"/>
    </xf>
    <xf numFmtId="0" fontId="14" fillId="4" borderId="13" xfId="0" applyFont="1" applyFill="1" applyBorder="1" applyAlignment="1">
      <alignment horizontal="center" vertical="top" wrapText="1"/>
    </xf>
    <xf numFmtId="0" fontId="8" fillId="0" borderId="0" xfId="0" applyFont="1" applyAlignment="1">
      <alignment vertical="top"/>
    </xf>
    <xf numFmtId="0" fontId="6" fillId="0" borderId="2" xfId="0" applyFont="1" applyBorder="1" applyAlignment="1">
      <alignment horizontal="left" vertical="top" wrapText="1"/>
    </xf>
    <xf numFmtId="0" fontId="19" fillId="0" borderId="0" xfId="0" applyFont="1" applyAlignment="1">
      <alignment vertical="top" wrapText="1"/>
    </xf>
    <xf numFmtId="0" fontId="0" fillId="0" borderId="0" xfId="0" applyAlignment="1">
      <alignment wrapText="1"/>
    </xf>
    <xf numFmtId="0" fontId="16" fillId="0" borderId="0" xfId="0" applyFont="1" applyAlignment="1">
      <alignment vertical="top"/>
    </xf>
    <xf numFmtId="0" fontId="2" fillId="14" borderId="7" xfId="0" applyFont="1" applyFill="1" applyBorder="1" applyAlignment="1">
      <alignment horizontal="left" vertical="top" wrapText="1"/>
    </xf>
    <xf numFmtId="0" fontId="6" fillId="11" borderId="7" xfId="0" applyFont="1" applyFill="1" applyBorder="1" applyAlignment="1">
      <alignment horizontal="left" vertical="top" wrapText="1"/>
    </xf>
    <xf numFmtId="0" fontId="6" fillId="13" borderId="7" xfId="0" applyFont="1" applyFill="1" applyBorder="1" applyAlignment="1">
      <alignment horizontal="left" vertical="top" wrapText="1"/>
    </xf>
    <xf numFmtId="0" fontId="10" fillId="0" borderId="0" xfId="0" applyFont="1" applyAlignment="1">
      <alignment vertical="top" wrapText="1"/>
    </xf>
    <xf numFmtId="0" fontId="5" fillId="0" borderId="0" xfId="0" applyFont="1" applyAlignment="1">
      <alignment horizontal="right" vertical="top"/>
    </xf>
    <xf numFmtId="0" fontId="25" fillId="0" borderId="0" xfId="0" applyFont="1" applyAlignment="1">
      <alignment wrapText="1"/>
    </xf>
    <xf numFmtId="0" fontId="12" fillId="0" borderId="2" xfId="0" applyFont="1" applyBorder="1" applyAlignment="1">
      <alignment horizontal="left" vertical="top" wrapText="1"/>
    </xf>
    <xf numFmtId="0" fontId="10" fillId="0" borderId="2" xfId="0" applyFont="1" applyBorder="1" applyAlignment="1">
      <alignment horizontal="left" vertical="top" wrapText="1"/>
    </xf>
    <xf numFmtId="0" fontId="26" fillId="0" borderId="2" xfId="0" applyFont="1" applyBorder="1" applyAlignment="1">
      <alignment horizontal="left" vertical="top" wrapText="1"/>
    </xf>
    <xf numFmtId="0" fontId="6" fillId="0" borderId="7" xfId="0" applyFont="1" applyBorder="1" applyAlignment="1">
      <alignment horizontal="center" vertical="top" wrapText="1"/>
    </xf>
    <xf numFmtId="0" fontId="27" fillId="0" borderId="2" xfId="0" applyFont="1" applyBorder="1" applyAlignment="1">
      <alignment horizontal="left" vertical="top" wrapText="1"/>
    </xf>
    <xf numFmtId="0" fontId="6" fillId="0" borderId="11" xfId="0" applyFont="1" applyBorder="1" applyAlignment="1">
      <alignment horizontal="center" vertical="top" wrapText="1"/>
    </xf>
    <xf numFmtId="0" fontId="5" fillId="0" borderId="12" xfId="0" applyFont="1" applyBorder="1" applyAlignment="1">
      <alignment vertical="top" wrapText="1"/>
    </xf>
    <xf numFmtId="0" fontId="5" fillId="0" borderId="7" xfId="0" applyFont="1" applyBorder="1" applyAlignment="1">
      <alignment horizontal="center" vertical="top" wrapText="1"/>
    </xf>
    <xf numFmtId="0" fontId="14" fillId="7" borderId="16"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2" xfId="0" applyFont="1" applyBorder="1" applyAlignment="1">
      <alignment vertical="top" wrapText="1"/>
    </xf>
    <xf numFmtId="0" fontId="6" fillId="0" borderId="12" xfId="0" applyFont="1" applyBorder="1" applyAlignment="1">
      <alignment horizontal="center" vertical="center" wrapText="1"/>
    </xf>
    <xf numFmtId="0" fontId="6" fillId="3" borderId="31" xfId="0" applyFont="1" applyFill="1" applyBorder="1" applyAlignment="1">
      <alignment vertical="top" wrapText="1"/>
    </xf>
    <xf numFmtId="0" fontId="6" fillId="3" borderId="7" xfId="0" applyFont="1" applyFill="1" applyBorder="1" applyAlignment="1">
      <alignment vertical="top" wrapText="1"/>
    </xf>
    <xf numFmtId="0" fontId="6" fillId="0" borderId="11" xfId="0" applyFont="1" applyBorder="1" applyAlignment="1">
      <alignment vertical="top"/>
    </xf>
    <xf numFmtId="0" fontId="6" fillId="0" borderId="12" xfId="0" applyFont="1" applyBorder="1" applyAlignment="1">
      <alignment horizontal="center" vertical="top" wrapText="1"/>
    </xf>
    <xf numFmtId="0" fontId="5" fillId="0" borderId="11" xfId="0" applyFont="1" applyBorder="1" applyAlignment="1">
      <alignment vertical="top" wrapText="1"/>
    </xf>
    <xf numFmtId="0" fontId="6" fillId="0" borderId="22" xfId="0" applyFont="1" applyBorder="1" applyAlignment="1">
      <alignment horizontal="center" vertical="top" wrapText="1"/>
    </xf>
    <xf numFmtId="0" fontId="6" fillId="0" borderId="12" xfId="0" applyFont="1" applyBorder="1" applyAlignment="1">
      <alignment vertical="top" wrapText="1"/>
    </xf>
    <xf numFmtId="0" fontId="6" fillId="0" borderId="11" xfId="0" applyFont="1" applyBorder="1" applyAlignment="1">
      <alignment horizontal="center" vertical="center"/>
    </xf>
    <xf numFmtId="0" fontId="10" fillId="0" borderId="11" xfId="0" applyFont="1" applyBorder="1" applyAlignment="1">
      <alignment horizontal="center" vertical="center" wrapText="1"/>
    </xf>
    <xf numFmtId="0" fontId="6" fillId="0" borderId="12" xfId="0" applyFont="1" applyBorder="1" applyAlignment="1">
      <alignment wrapText="1"/>
    </xf>
    <xf numFmtId="0" fontId="1" fillId="0" borderId="11" xfId="0" applyFont="1" applyBorder="1" applyAlignment="1">
      <alignment horizontal="center" vertical="top" wrapText="1"/>
    </xf>
    <xf numFmtId="0" fontId="2" fillId="0" borderId="12" xfId="0" applyFont="1" applyBorder="1" applyAlignment="1">
      <alignment vertical="top" wrapText="1"/>
    </xf>
    <xf numFmtId="0" fontId="2" fillId="0" borderId="22" xfId="0" applyFont="1" applyBorder="1" applyAlignment="1">
      <alignment vertical="top"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5" fillId="0" borderId="22" xfId="0" applyFont="1" applyBorder="1" applyAlignment="1">
      <alignment vertical="top" wrapText="1"/>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2" xfId="0" applyFont="1" applyBorder="1" applyAlignment="1">
      <alignment vertical="top" wrapText="1"/>
    </xf>
    <xf numFmtId="0" fontId="30" fillId="0" borderId="11" xfId="1" applyFont="1" applyBorder="1" applyAlignment="1">
      <alignment horizontal="center" vertical="center" wrapText="1"/>
    </xf>
    <xf numFmtId="0" fontId="30" fillId="0" borderId="11" xfId="1" applyFont="1" applyFill="1" applyBorder="1" applyAlignment="1">
      <alignment horizontal="center" vertical="center" wrapText="1"/>
    </xf>
    <xf numFmtId="0" fontId="30" fillId="0" borderId="11" xfId="1" applyFont="1" applyBorder="1" applyAlignment="1">
      <alignment horizontal="center" vertical="center"/>
    </xf>
    <xf numFmtId="0" fontId="6" fillId="0" borderId="0" xfId="0" applyFont="1" applyAlignment="1">
      <alignment vertical="center" wrapText="1"/>
    </xf>
    <xf numFmtId="0" fontId="31" fillId="6" borderId="10" xfId="0" applyFont="1" applyFill="1" applyBorder="1" applyAlignment="1">
      <alignment horizontal="center" vertical="center" wrapText="1"/>
    </xf>
    <xf numFmtId="0" fontId="3" fillId="0" borderId="2" xfId="0" applyFont="1" applyBorder="1" applyAlignment="1">
      <alignment horizontal="left" vertical="top"/>
    </xf>
    <xf numFmtId="0" fontId="2" fillId="0" borderId="0" xfId="0" applyFont="1" applyAlignment="1">
      <alignment vertical="top"/>
    </xf>
    <xf numFmtId="0" fontId="2" fillId="0" borderId="2" xfId="0" applyFont="1" applyBorder="1" applyAlignment="1">
      <alignment horizontal="right" vertical="top"/>
    </xf>
    <xf numFmtId="0" fontId="2" fillId="0" borderId="0" xfId="0" applyFont="1" applyAlignment="1">
      <alignment horizontal="center" vertical="top"/>
    </xf>
    <xf numFmtId="0" fontId="2" fillId="0" borderId="0" xfId="0" applyFont="1" applyAlignment="1">
      <alignment horizontal="left" vertical="top"/>
    </xf>
    <xf numFmtId="0" fontId="2" fillId="0" borderId="2" xfId="0" applyFont="1" applyBorder="1" applyAlignment="1">
      <alignment horizontal="right" vertical="top" wrapText="1"/>
    </xf>
    <xf numFmtId="0" fontId="2" fillId="0" borderId="1" xfId="0" applyFont="1" applyBorder="1" applyAlignment="1">
      <alignment vertical="top"/>
    </xf>
    <xf numFmtId="0" fontId="3" fillId="0" borderId="2" xfId="0" applyFont="1" applyBorder="1" applyAlignment="1">
      <alignment horizontal="right" vertical="top"/>
    </xf>
    <xf numFmtId="0" fontId="32" fillId="0" borderId="2" xfId="0" applyFont="1" applyBorder="1" applyAlignment="1">
      <alignment horizontal="right" vertical="top" wrapText="1"/>
    </xf>
    <xf numFmtId="0" fontId="32" fillId="0" borderId="2" xfId="0" applyFont="1" applyBorder="1" applyAlignment="1">
      <alignment horizontal="right" vertical="top"/>
    </xf>
    <xf numFmtId="0" fontId="34" fillId="0" borderId="2" xfId="0" applyFont="1" applyBorder="1" applyAlignment="1">
      <alignment horizontal="right" vertical="top" wrapText="1"/>
    </xf>
    <xf numFmtId="0" fontId="34" fillId="0" borderId="2" xfId="0" applyFont="1" applyBorder="1" applyAlignment="1">
      <alignment horizontal="right" vertical="top"/>
    </xf>
    <xf numFmtId="0" fontId="34" fillId="0" borderId="0" xfId="0" applyFont="1" applyAlignment="1">
      <alignment vertical="top"/>
    </xf>
    <xf numFmtId="0" fontId="36" fillId="0" borderId="2" xfId="0" applyFont="1" applyBorder="1" applyAlignment="1">
      <alignment horizontal="right" vertical="top"/>
    </xf>
    <xf numFmtId="0" fontId="36" fillId="0" borderId="2" xfId="0" applyFont="1" applyBorder="1" applyAlignment="1">
      <alignment horizontal="left" vertical="top" wrapText="1"/>
    </xf>
    <xf numFmtId="0" fontId="34" fillId="0" borderId="2" xfId="0" applyFont="1" applyBorder="1" applyAlignment="1">
      <alignment horizontal="center" vertical="top"/>
    </xf>
    <xf numFmtId="0" fontId="34" fillId="0" borderId="0" xfId="0" applyFont="1" applyAlignment="1">
      <alignment horizontal="left" vertical="top"/>
    </xf>
    <xf numFmtId="0" fontId="6" fillId="0" borderId="5" xfId="0" applyFont="1" applyBorder="1" applyAlignment="1">
      <alignment horizontal="left" vertical="top" wrapText="1"/>
    </xf>
    <xf numFmtId="0" fontId="34" fillId="0" borderId="0" xfId="0" applyFont="1" applyAlignment="1">
      <alignment horizontal="right" vertical="top"/>
    </xf>
    <xf numFmtId="0" fontId="2" fillId="0" borderId="5" xfId="0" applyFont="1" applyBorder="1" applyAlignment="1">
      <alignment vertical="top" wrapText="1"/>
    </xf>
    <xf numFmtId="0" fontId="2" fillId="0" borderId="15" xfId="0" applyFont="1" applyBorder="1" applyAlignment="1">
      <alignment vertical="top" wrapText="1"/>
    </xf>
    <xf numFmtId="0" fontId="2" fillId="0" borderId="30" xfId="0" applyFont="1" applyBorder="1" applyAlignment="1">
      <alignment vertical="top" wrapText="1"/>
    </xf>
    <xf numFmtId="0" fontId="6" fillId="0" borderId="7" xfId="0" applyFont="1" applyBorder="1" applyAlignment="1">
      <alignment horizontal="right" vertical="top" wrapText="1"/>
    </xf>
    <xf numFmtId="0" fontId="2" fillId="0" borderId="5" xfId="0" applyFont="1" applyBorder="1" applyAlignment="1">
      <alignment horizontal="left" vertical="top" wrapText="1"/>
    </xf>
    <xf numFmtId="0" fontId="2" fillId="0" borderId="30" xfId="0" applyFont="1" applyBorder="1" applyAlignment="1">
      <alignment horizontal="left" vertical="top" wrapText="1"/>
    </xf>
    <xf numFmtId="0" fontId="2" fillId="0" borderId="29" xfId="0" applyFont="1" applyBorder="1" applyAlignment="1">
      <alignment vertical="top" wrapText="1"/>
    </xf>
    <xf numFmtId="0" fontId="2" fillId="0" borderId="15" xfId="0" applyFont="1" applyBorder="1" applyAlignment="1">
      <alignment vertical="top"/>
    </xf>
    <xf numFmtId="0" fontId="2" fillId="0" borderId="7" xfId="0" applyFont="1" applyBorder="1" applyAlignment="1">
      <alignment horizontal="right" vertical="top"/>
    </xf>
    <xf numFmtId="0" fontId="6" fillId="0" borderId="1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7" xfId="0" applyFont="1" applyBorder="1" applyAlignment="1">
      <alignment vertical="top"/>
    </xf>
    <xf numFmtId="0" fontId="30" fillId="0" borderId="20" xfId="1" applyFont="1" applyBorder="1" applyAlignment="1">
      <alignment horizontal="center" vertical="center" wrapText="1"/>
    </xf>
    <xf numFmtId="0" fontId="6" fillId="0" borderId="17" xfId="0" applyFont="1" applyBorder="1" applyAlignment="1">
      <alignment horizontal="center" vertical="center"/>
    </xf>
    <xf numFmtId="0" fontId="6" fillId="0" borderId="20" xfId="0" applyFont="1" applyBorder="1" applyAlignment="1">
      <alignment horizontal="center" vertical="center"/>
    </xf>
    <xf numFmtId="0" fontId="3" fillId="6" borderId="16" xfId="0" applyFont="1" applyFill="1" applyBorder="1" applyAlignment="1">
      <alignment horizontal="center" vertical="center" wrapText="1"/>
    </xf>
    <xf numFmtId="0" fontId="31" fillId="6" borderId="15" xfId="0" applyFont="1" applyFill="1" applyBorder="1" applyAlignment="1">
      <alignment horizontal="center" vertical="center" wrapText="1"/>
    </xf>
    <xf numFmtId="0" fontId="30" fillId="0" borderId="0" xfId="1" applyFont="1" applyBorder="1" applyAlignment="1">
      <alignment horizontal="center" vertical="center" wrapText="1"/>
    </xf>
    <xf numFmtId="0" fontId="6" fillId="0" borderId="24" xfId="0" applyFont="1" applyBorder="1" applyAlignment="1">
      <alignment horizontal="right" vertical="top" wrapText="1"/>
    </xf>
    <xf numFmtId="0" fontId="6" fillId="0" borderId="0" xfId="0" applyFont="1" applyAlignment="1">
      <alignment horizontal="center"/>
    </xf>
    <xf numFmtId="0" fontId="6" fillId="0" borderId="6" xfId="0" applyFont="1" applyBorder="1" applyAlignment="1">
      <alignment horizontal="center" vertical="center" wrapText="1"/>
    </xf>
    <xf numFmtId="0" fontId="30" fillId="0" borderId="20" xfId="1" applyFont="1" applyBorder="1" applyAlignment="1">
      <alignment vertical="center" wrapText="1"/>
    </xf>
    <xf numFmtId="0" fontId="6" fillId="0" borderId="11" xfId="0" applyFont="1" applyBorder="1" applyAlignment="1">
      <alignment vertical="center"/>
    </xf>
    <xf numFmtId="0" fontId="6" fillId="0" borderId="11" xfId="0" applyFont="1" applyBorder="1" applyAlignment="1">
      <alignment vertical="center" wrapText="1"/>
    </xf>
    <xf numFmtId="0" fontId="6" fillId="0" borderId="20" xfId="0" applyFont="1" applyBorder="1" applyAlignment="1">
      <alignment vertical="center" wrapText="1"/>
    </xf>
    <xf numFmtId="0" fontId="6" fillId="0" borderId="0" xfId="0" applyFont="1" applyAlignment="1">
      <alignment horizontal="left" vertical="center" wrapText="1"/>
    </xf>
    <xf numFmtId="0" fontId="10" fillId="0" borderId="11" xfId="0" applyFont="1" applyBorder="1" applyAlignment="1">
      <alignment horizontal="center" vertical="center"/>
    </xf>
    <xf numFmtId="0" fontId="6" fillId="0" borderId="2" xfId="0" applyFont="1" applyBorder="1" applyAlignment="1">
      <alignment horizontal="right"/>
    </xf>
    <xf numFmtId="0" fontId="6" fillId="0" borderId="2" xfId="0" applyFont="1" applyBorder="1" applyAlignment="1">
      <alignment horizontal="right" wrapText="1"/>
    </xf>
    <xf numFmtId="0" fontId="6" fillId="0" borderId="0" xfId="0" applyFont="1" applyAlignment="1">
      <alignment horizontal="right"/>
    </xf>
    <xf numFmtId="0" fontId="6" fillId="0" borderId="0" xfId="0" applyFont="1" applyAlignment="1">
      <alignment horizontal="left"/>
    </xf>
    <xf numFmtId="0" fontId="12" fillId="0" borderId="2" xfId="0" applyFont="1" applyBorder="1" applyAlignment="1">
      <alignment horizontal="left" wrapText="1"/>
    </xf>
    <xf numFmtId="0" fontId="5" fillId="0" borderId="2" xfId="0" applyFont="1" applyBorder="1" applyAlignment="1">
      <alignment horizontal="left" wrapText="1"/>
    </xf>
    <xf numFmtId="0" fontId="6" fillId="0" borderId="2" xfId="0" applyFont="1" applyBorder="1" applyAlignment="1">
      <alignment horizontal="left" wrapText="1"/>
    </xf>
    <xf numFmtId="0" fontId="34" fillId="0" borderId="2" xfId="0" applyFont="1" applyBorder="1" applyAlignment="1">
      <alignment horizontal="right" wrapText="1"/>
    </xf>
    <xf numFmtId="0" fontId="2" fillId="0" borderId="2" xfId="0" applyFont="1" applyBorder="1" applyAlignment="1">
      <alignment horizontal="right" wrapText="1"/>
    </xf>
    <xf numFmtId="0" fontId="6" fillId="0" borderId="1" xfId="0" applyFont="1" applyBorder="1" applyAlignment="1" applyProtection="1">
      <alignment vertical="top"/>
      <protection locked="0"/>
    </xf>
    <xf numFmtId="0" fontId="6" fillId="0" borderId="11" xfId="0" applyFont="1" applyBorder="1" applyAlignment="1" applyProtection="1">
      <alignment vertical="top"/>
      <protection locked="0"/>
    </xf>
    <xf numFmtId="0" fontId="6" fillId="0" borderId="1" xfId="0" applyFont="1" applyBorder="1" applyAlignment="1" applyProtection="1">
      <alignment horizontal="center" vertical="top"/>
      <protection locked="0"/>
    </xf>
    <xf numFmtId="0" fontId="6" fillId="0" borderId="7" xfId="0" applyFont="1" applyBorder="1" applyAlignment="1" applyProtection="1">
      <alignment vertical="top" wrapText="1"/>
      <protection locked="0"/>
    </xf>
    <xf numFmtId="0" fontId="6" fillId="0" borderId="1" xfId="0" applyFont="1" applyBorder="1" applyProtection="1">
      <protection locked="0"/>
    </xf>
    <xf numFmtId="0" fontId="6" fillId="0" borderId="1" xfId="0" applyFont="1" applyBorder="1" applyAlignment="1" applyProtection="1">
      <alignment horizontal="center" vertical="top" wrapText="1"/>
      <protection locked="0"/>
    </xf>
    <xf numFmtId="0" fontId="24" fillId="0" borderId="20" xfId="0" applyFont="1" applyBorder="1" applyAlignment="1" applyProtection="1">
      <alignment vertical="top" wrapText="1"/>
      <protection locked="0"/>
    </xf>
    <xf numFmtId="0" fontId="6" fillId="0" borderId="1" xfId="0" applyFont="1" applyBorder="1" applyAlignment="1" applyProtection="1">
      <alignment horizontal="center" vertical="center" wrapText="1"/>
      <protection locked="0"/>
    </xf>
    <xf numFmtId="0" fontId="6" fillId="0" borderId="20" xfId="0" applyFont="1" applyBorder="1" applyAlignment="1" applyProtection="1">
      <alignment vertical="top" wrapText="1"/>
      <protection locked="0"/>
    </xf>
    <xf numFmtId="0" fontId="6" fillId="0" borderId="22" xfId="0" applyFont="1" applyBorder="1" applyAlignment="1" applyProtection="1">
      <alignment horizontal="center" vertical="top" wrapText="1"/>
      <protection locked="0"/>
    </xf>
    <xf numFmtId="0" fontId="1" fillId="0" borderId="11" xfId="0" applyFont="1" applyBorder="1" applyAlignment="1" applyProtection="1">
      <alignment vertical="top" wrapText="1"/>
      <protection locked="0"/>
    </xf>
    <xf numFmtId="0" fontId="6" fillId="0" borderId="22" xfId="0" applyFont="1" applyBorder="1" applyAlignment="1" applyProtection="1">
      <alignment horizontal="center" vertical="center" wrapText="1"/>
      <protection locked="0"/>
    </xf>
    <xf numFmtId="0" fontId="6" fillId="0" borderId="11" xfId="0" applyFont="1" applyBorder="1" applyAlignment="1" applyProtection="1">
      <alignment vertical="top" wrapText="1"/>
      <protection locked="0"/>
    </xf>
    <xf numFmtId="0" fontId="6" fillId="0" borderId="0" xfId="0" applyFont="1" applyAlignment="1" applyProtection="1">
      <alignment horizontal="center" vertical="top" wrapText="1"/>
      <protection locked="0"/>
    </xf>
    <xf numFmtId="0" fontId="1" fillId="0" borderId="6" xfId="0" applyFont="1" applyBorder="1" applyAlignment="1" applyProtection="1">
      <alignment vertical="top" wrapText="1"/>
      <protection locked="0"/>
    </xf>
    <xf numFmtId="0" fontId="6" fillId="0" borderId="0" xfId="0" applyFont="1" applyAlignment="1" applyProtection="1">
      <alignment vertical="top" wrapText="1"/>
      <protection locked="0"/>
    </xf>
    <xf numFmtId="0" fontId="1" fillId="0" borderId="0" xfId="0" applyFont="1" applyProtection="1">
      <protection locked="0"/>
    </xf>
    <xf numFmtId="0" fontId="0" fillId="0" borderId="0" xfId="0" applyProtection="1">
      <protection locked="0"/>
    </xf>
    <xf numFmtId="0" fontId="6" fillId="0" borderId="6" xfId="0" applyFont="1" applyBorder="1" applyAlignment="1" applyProtection="1">
      <alignment vertical="top" wrapText="1"/>
      <protection locked="0"/>
    </xf>
    <xf numFmtId="0" fontId="24" fillId="0" borderId="11" xfId="0" applyFont="1" applyBorder="1" applyAlignment="1" applyProtection="1">
      <alignment vertical="top" wrapText="1"/>
      <protection locked="0"/>
    </xf>
    <xf numFmtId="0" fontId="11" fillId="0" borderId="11" xfId="0" applyFont="1" applyBorder="1" applyAlignment="1" applyProtection="1">
      <alignment vertical="top" wrapText="1"/>
      <protection locked="0"/>
    </xf>
    <xf numFmtId="0" fontId="6" fillId="0" borderId="18" xfId="0" applyFont="1" applyBorder="1" applyAlignment="1" applyProtection="1">
      <alignment horizontal="center" vertical="top" wrapText="1"/>
      <protection locked="0"/>
    </xf>
    <xf numFmtId="0" fontId="1" fillId="0" borderId="17" xfId="0" applyFont="1" applyBorder="1" applyAlignment="1" applyProtection="1">
      <alignment vertical="top" wrapText="1"/>
      <protection locked="0"/>
    </xf>
    <xf numFmtId="0" fontId="6" fillId="0" borderId="17" xfId="0" applyFont="1" applyBorder="1" applyAlignment="1" applyProtection="1">
      <alignment vertical="top" wrapText="1"/>
      <protection locked="0"/>
    </xf>
    <xf numFmtId="0" fontId="1" fillId="0" borderId="20" xfId="0" applyFont="1" applyBorder="1" applyAlignment="1" applyProtection="1">
      <alignment vertical="top" wrapText="1"/>
      <protection locked="0"/>
    </xf>
    <xf numFmtId="0" fontId="10" fillId="0" borderId="11" xfId="0" applyFont="1" applyBorder="1" applyAlignment="1" applyProtection="1">
      <alignment vertical="top" wrapText="1"/>
      <protection locked="0"/>
    </xf>
    <xf numFmtId="0" fontId="6" fillId="0" borderId="11" xfId="0" applyFont="1" applyBorder="1" applyAlignment="1" applyProtection="1">
      <alignment horizontal="center" vertical="center" wrapText="1"/>
      <protection locked="0"/>
    </xf>
    <xf numFmtId="0" fontId="6" fillId="0" borderId="11" xfId="0" applyFont="1" applyBorder="1" applyAlignment="1" applyProtection="1">
      <alignment horizontal="center" vertical="top" wrapText="1"/>
      <protection locked="0"/>
    </xf>
    <xf numFmtId="0" fontId="6" fillId="0" borderId="37" xfId="0" applyFont="1" applyBorder="1" applyAlignment="1" applyProtection="1">
      <alignment horizontal="center" vertical="top" wrapText="1"/>
      <protection locked="0"/>
    </xf>
    <xf numFmtId="0" fontId="6" fillId="0" borderId="20" xfId="0" applyFont="1" applyBorder="1" applyAlignment="1" applyProtection="1">
      <alignment horizontal="center" vertical="center" wrapText="1"/>
      <protection locked="0"/>
    </xf>
    <xf numFmtId="0" fontId="6" fillId="0" borderId="31" xfId="0" applyFont="1" applyBorder="1" applyAlignment="1" applyProtection="1">
      <alignment horizontal="left" vertical="top" wrapText="1"/>
      <protection locked="0"/>
    </xf>
    <xf numFmtId="0" fontId="6" fillId="0" borderId="39" xfId="0" applyFont="1" applyBorder="1" applyAlignment="1" applyProtection="1">
      <alignment horizontal="center" vertical="top" wrapText="1"/>
      <protection locked="0"/>
    </xf>
    <xf numFmtId="0" fontId="6" fillId="0" borderId="8" xfId="0" applyFont="1" applyBorder="1" applyAlignment="1" applyProtection="1">
      <alignment vertical="top" wrapText="1"/>
      <protection locked="0"/>
    </xf>
    <xf numFmtId="0" fontId="6" fillId="0" borderId="11" xfId="0" applyFont="1" applyBorder="1" applyAlignment="1" applyProtection="1">
      <alignment wrapText="1"/>
      <protection locked="0"/>
    </xf>
    <xf numFmtId="0" fontId="6" fillId="0" borderId="17" xfId="0" applyFont="1" applyBorder="1" applyAlignment="1" applyProtection="1">
      <alignment wrapText="1"/>
      <protection locked="0"/>
    </xf>
    <xf numFmtId="0" fontId="6" fillId="0" borderId="20" xfId="0" applyFont="1" applyBorder="1" applyAlignment="1" applyProtection="1">
      <alignment wrapText="1"/>
      <protection locked="0"/>
    </xf>
    <xf numFmtId="0" fontId="6" fillId="0" borderId="36" xfId="0" applyFont="1" applyBorder="1" applyAlignment="1" applyProtection="1">
      <alignment horizontal="center" vertical="top" wrapText="1"/>
      <protection locked="0"/>
    </xf>
    <xf numFmtId="0" fontId="6" fillId="0" borderId="21" xfId="0" applyFont="1" applyBorder="1" applyAlignment="1" applyProtection="1">
      <alignment horizontal="center" vertical="top" wrapText="1"/>
      <protection locked="0"/>
    </xf>
    <xf numFmtId="0" fontId="6" fillId="0" borderId="2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7" xfId="0" applyFont="1" applyBorder="1" applyAlignment="1" applyProtection="1">
      <alignment horizontal="left" vertical="top" wrapText="1"/>
      <protection locked="0"/>
    </xf>
    <xf numFmtId="0" fontId="6" fillId="0" borderId="11" xfId="0" applyFont="1" applyBorder="1" applyAlignment="1" applyProtection="1">
      <alignment horizontal="left" vertical="center" wrapText="1"/>
      <protection locked="0"/>
    </xf>
    <xf numFmtId="0" fontId="10" fillId="0" borderId="11" xfId="0" applyFont="1" applyBorder="1" applyAlignment="1" applyProtection="1">
      <alignment horizontal="left" vertical="top" wrapText="1"/>
      <protection locked="0"/>
    </xf>
    <xf numFmtId="0" fontId="6" fillId="0" borderId="31" xfId="0" applyFont="1" applyBorder="1" applyAlignment="1" applyProtection="1">
      <alignment vertical="top"/>
      <protection locked="0"/>
    </xf>
    <xf numFmtId="0" fontId="10" fillId="0" borderId="11" xfId="0" applyFont="1" applyBorder="1" applyAlignment="1" applyProtection="1">
      <alignment vertical="top"/>
      <protection locked="0"/>
    </xf>
    <xf numFmtId="0" fontId="6" fillId="0" borderId="6" xfId="0" applyFont="1" applyBorder="1" applyAlignment="1" applyProtection="1">
      <alignment horizontal="left" vertical="top" wrapText="1"/>
      <protection locked="0"/>
    </xf>
    <xf numFmtId="0" fontId="6" fillId="0" borderId="24" xfId="0" applyFont="1" applyBorder="1" applyAlignment="1" applyProtection="1">
      <alignment vertical="top" wrapText="1"/>
      <protection locked="0"/>
    </xf>
    <xf numFmtId="0" fontId="0" fillId="0" borderId="11" xfId="0" applyBorder="1" applyAlignment="1" applyProtection="1">
      <alignment vertical="top"/>
      <protection locked="0"/>
    </xf>
    <xf numFmtId="0" fontId="34" fillId="0" borderId="0" xfId="0" applyFont="1" applyAlignment="1">
      <alignment horizontal="center" vertical="top"/>
    </xf>
    <xf numFmtId="0" fontId="2" fillId="0" borderId="0" xfId="0" applyFont="1" applyAlignment="1">
      <alignment horizontal="left" vertical="top" wrapText="1"/>
    </xf>
    <xf numFmtId="0" fontId="1" fillId="0" borderId="0" xfId="0" applyFont="1" applyAlignment="1" applyProtection="1">
      <alignment vertical="top" wrapText="1"/>
      <protection locked="0"/>
    </xf>
    <xf numFmtId="0" fontId="6" fillId="0" borderId="0" xfId="0" applyFont="1" applyAlignment="1" applyProtection="1">
      <alignment horizontal="center" vertical="center" wrapText="1"/>
      <protection locked="0"/>
    </xf>
    <xf numFmtId="0" fontId="6" fillId="0" borderId="1" xfId="0" applyFont="1" applyBorder="1" applyAlignment="1" applyProtection="1">
      <alignment horizontal="left" wrapText="1"/>
      <protection locked="0"/>
    </xf>
    <xf numFmtId="0" fontId="6" fillId="0" borderId="1" xfId="0" applyFont="1" applyBorder="1" applyAlignment="1" applyProtection="1">
      <alignment wrapText="1"/>
      <protection locked="0"/>
    </xf>
    <xf numFmtId="164" fontId="18" fillId="0" borderId="24" xfId="0" applyNumberFormat="1" applyFont="1" applyBorder="1" applyAlignment="1">
      <alignment horizontal="right" vertical="top"/>
    </xf>
    <xf numFmtId="0" fontId="18" fillId="0" borderId="7" xfId="0" applyFont="1" applyBorder="1" applyAlignment="1">
      <alignment horizontal="right" vertical="top"/>
    </xf>
    <xf numFmtId="0" fontId="6" fillId="0" borderId="1" xfId="0" applyFont="1" applyBorder="1" applyAlignment="1" applyProtection="1">
      <alignment horizontal="center"/>
      <protection locked="0"/>
    </xf>
    <xf numFmtId="0" fontId="6" fillId="0" borderId="1" xfId="0" applyFont="1" applyBorder="1" applyAlignment="1" applyProtection="1">
      <alignment horizontal="left" vertical="top" wrapText="1"/>
      <protection locked="0"/>
    </xf>
    <xf numFmtId="0" fontId="6" fillId="0" borderId="1" xfId="0" applyFont="1" applyBorder="1" applyAlignment="1" applyProtection="1">
      <alignment horizontal="left" vertical="top"/>
      <protection locked="0"/>
    </xf>
    <xf numFmtId="0" fontId="3" fillId="0" borderId="10" xfId="0" applyFont="1" applyBorder="1" applyAlignment="1">
      <alignment horizontal="center" vertical="center" wrapText="1"/>
    </xf>
    <xf numFmtId="0" fontId="5" fillId="10" borderId="7" xfId="0" applyFont="1" applyFill="1" applyBorder="1" applyAlignment="1">
      <alignment horizontal="center" vertical="top"/>
    </xf>
    <xf numFmtId="0" fontId="5" fillId="9" borderId="7" xfId="0" applyFont="1" applyFill="1" applyBorder="1" applyAlignment="1">
      <alignment horizontal="center" vertical="top"/>
    </xf>
    <xf numFmtId="0" fontId="5" fillId="3" borderId="7" xfId="0" applyFont="1" applyFill="1" applyBorder="1" applyAlignment="1">
      <alignment horizontal="center" vertical="top"/>
    </xf>
    <xf numFmtId="0" fontId="5" fillId="8" borderId="7" xfId="0" applyFont="1" applyFill="1" applyBorder="1" applyAlignment="1">
      <alignment horizontal="center" vertical="top"/>
    </xf>
    <xf numFmtId="0" fontId="6" fillId="0" borderId="1" xfId="0" applyFont="1" applyBorder="1" applyAlignment="1" applyProtection="1">
      <alignment horizontal="center" wrapText="1"/>
      <protection locked="0"/>
    </xf>
    <xf numFmtId="0" fontId="6" fillId="0" borderId="7" xfId="0" applyFont="1" applyBorder="1"/>
    <xf numFmtId="0" fontId="6" fillId="0" borderId="7" xfId="0" applyFont="1" applyBorder="1" applyAlignment="1" applyProtection="1">
      <alignment wrapText="1"/>
      <protection locked="0"/>
    </xf>
    <xf numFmtId="0" fontId="6" fillId="0" borderId="7" xfId="0" applyFont="1" applyBorder="1" applyAlignment="1">
      <alignment wrapText="1"/>
    </xf>
    <xf numFmtId="0" fontId="2" fillId="0" borderId="1" xfId="0" applyFont="1" applyBorder="1" applyAlignment="1" applyProtection="1">
      <alignment wrapText="1"/>
      <protection locked="0"/>
    </xf>
    <xf numFmtId="0" fontId="2" fillId="0" borderId="0" xfId="0" applyFont="1" applyAlignment="1">
      <alignment horizontal="right" wrapText="1"/>
    </xf>
    <xf numFmtId="0" fontId="2" fillId="0" borderId="1" xfId="0" applyFont="1" applyBorder="1" applyAlignment="1" applyProtection="1">
      <alignment horizontal="left" wrapText="1"/>
      <protection locked="0"/>
    </xf>
    <xf numFmtId="0" fontId="6" fillId="0" borderId="0" xfId="0" applyFont="1" applyAlignment="1">
      <alignment horizontal="right" wrapText="1"/>
    </xf>
    <xf numFmtId="0" fontId="6" fillId="0" borderId="0" xfId="0" applyFont="1" applyAlignment="1">
      <alignment horizontal="left" wrapText="1"/>
    </xf>
    <xf numFmtId="0" fontId="6" fillId="0" borderId="1" xfId="0" applyFont="1" applyBorder="1" applyAlignment="1" applyProtection="1">
      <alignment vertical="center" wrapText="1"/>
      <protection locked="0"/>
    </xf>
    <xf numFmtId="0" fontId="6" fillId="0" borderId="22" xfId="0" applyFont="1" applyBorder="1" applyAlignment="1" applyProtection="1">
      <alignment vertical="center" wrapText="1"/>
      <protection locked="0"/>
    </xf>
    <xf numFmtId="0" fontId="6" fillId="0" borderId="0" xfId="0" applyFont="1" applyAlignment="1" applyProtection="1">
      <alignment vertical="center" wrapText="1"/>
      <protection locked="0"/>
    </xf>
    <xf numFmtId="0" fontId="7" fillId="0" borderId="22" xfId="0" applyFont="1" applyBorder="1" applyAlignment="1" applyProtection="1">
      <alignment vertical="center" wrapText="1"/>
      <protection locked="0"/>
    </xf>
    <xf numFmtId="0" fontId="6" fillId="0" borderId="18" xfId="0" applyFont="1" applyBorder="1" applyAlignment="1" applyProtection="1">
      <alignment vertical="center" wrapText="1"/>
      <protection locked="0"/>
    </xf>
    <xf numFmtId="0" fontId="6" fillId="0" borderId="20" xfId="0" applyFont="1" applyBorder="1" applyAlignment="1" applyProtection="1">
      <alignment vertical="center" wrapText="1"/>
      <protection locked="0"/>
    </xf>
    <xf numFmtId="0" fontId="6" fillId="0" borderId="11" xfId="0" applyFont="1" applyBorder="1" applyAlignment="1" applyProtection="1">
      <alignment vertical="center" wrapText="1"/>
      <protection locked="0"/>
    </xf>
    <xf numFmtId="0" fontId="6" fillId="0" borderId="6" xfId="0" applyFont="1" applyBorder="1" applyAlignment="1" applyProtection="1">
      <alignment vertical="center" wrapText="1"/>
      <protection locked="0"/>
    </xf>
    <xf numFmtId="0" fontId="6" fillId="0" borderId="17" xfId="0" applyFont="1" applyBorder="1" applyAlignment="1" applyProtection="1">
      <alignment vertical="center" wrapText="1"/>
      <protection locked="0"/>
    </xf>
    <xf numFmtId="0" fontId="7" fillId="0" borderId="18" xfId="0" applyFont="1" applyBorder="1" applyAlignment="1" applyProtection="1">
      <alignment vertical="center" wrapText="1"/>
      <protection locked="0"/>
    </xf>
    <xf numFmtId="0" fontId="6" fillId="0" borderId="18" xfId="0" applyFont="1" applyBorder="1" applyAlignment="1" applyProtection="1">
      <alignment horizontal="center" vertical="center" wrapText="1"/>
      <protection locked="0"/>
    </xf>
    <xf numFmtId="0" fontId="1" fillId="0" borderId="1" xfId="0" applyFont="1" applyBorder="1" applyAlignment="1" applyProtection="1">
      <alignment vertical="center"/>
      <protection locked="0"/>
    </xf>
    <xf numFmtId="0" fontId="1" fillId="0" borderId="18" xfId="0" applyFont="1" applyBorder="1" applyAlignment="1" applyProtection="1">
      <alignment vertical="center"/>
      <protection locked="0"/>
    </xf>
    <xf numFmtId="0" fontId="1" fillId="0" borderId="22" xfId="0" applyFont="1" applyBorder="1" applyAlignment="1" applyProtection="1">
      <alignment vertical="center"/>
      <protection locked="0"/>
    </xf>
    <xf numFmtId="0" fontId="6" fillId="0" borderId="20" xfId="0" applyFont="1" applyBorder="1" applyAlignment="1" applyProtection="1">
      <alignment horizontal="center" vertical="top" wrapText="1"/>
      <protection locked="0"/>
    </xf>
    <xf numFmtId="0" fontId="2" fillId="0" borderId="22" xfId="0" applyFont="1" applyBorder="1" applyAlignment="1" applyProtection="1">
      <alignment horizontal="center" vertical="top" wrapText="1"/>
      <protection locked="0"/>
    </xf>
    <xf numFmtId="0" fontId="2" fillId="0" borderId="24" xfId="0" applyFont="1" applyBorder="1" applyAlignment="1">
      <alignment horizontal="right" vertical="top"/>
    </xf>
    <xf numFmtId="0" fontId="2" fillId="0" borderId="22" xfId="0" applyFont="1" applyBorder="1" applyAlignment="1">
      <alignment horizontal="right" vertical="top"/>
    </xf>
    <xf numFmtId="0" fontId="6" fillId="0" borderId="0" xfId="0" applyFont="1" applyAlignment="1" applyProtection="1">
      <alignment vertical="top"/>
      <protection locked="0"/>
    </xf>
    <xf numFmtId="0" fontId="5" fillId="0" borderId="2" xfId="0" applyFont="1" applyBorder="1" applyAlignment="1">
      <alignment horizontal="right" wrapText="1"/>
    </xf>
    <xf numFmtId="0" fontId="6" fillId="0" borderId="22" xfId="0" applyFont="1" applyBorder="1" applyAlignment="1">
      <alignment wrapText="1"/>
    </xf>
    <xf numFmtId="0" fontId="6" fillId="0" borderId="7" xfId="0" applyFont="1" applyBorder="1" applyAlignment="1">
      <alignment horizontal="center" wrapText="1"/>
    </xf>
    <xf numFmtId="0" fontId="6" fillId="0" borderId="1" xfId="0" applyFont="1" applyBorder="1" applyAlignment="1">
      <alignment horizontal="right" wrapText="1"/>
    </xf>
    <xf numFmtId="0" fontId="6" fillId="0" borderId="7" xfId="0" applyFont="1" applyBorder="1" applyAlignment="1" applyProtection="1">
      <alignment horizontal="center" vertical="top" wrapText="1"/>
      <protection locked="0"/>
    </xf>
    <xf numFmtId="0" fontId="6" fillId="0" borderId="7" xfId="0" applyFont="1" applyBorder="1" applyAlignment="1" applyProtection="1">
      <alignment horizontal="right" vertical="top" wrapText="1"/>
      <protection locked="0"/>
    </xf>
    <xf numFmtId="0" fontId="6" fillId="0" borderId="19" xfId="0" applyFont="1" applyBorder="1" applyAlignment="1" applyProtection="1">
      <alignment horizontal="right" vertical="top" wrapText="1"/>
      <protection locked="0"/>
    </xf>
    <xf numFmtId="0" fontId="6" fillId="0" borderId="25" xfId="0" applyFont="1" applyBorder="1" applyAlignment="1" applyProtection="1">
      <alignment vertical="top" wrapText="1"/>
      <protection locked="0"/>
    </xf>
    <xf numFmtId="165" fontId="18" fillId="0" borderId="24" xfId="0" applyNumberFormat="1" applyFont="1" applyBorder="1" applyAlignment="1">
      <alignment horizontal="right" vertical="top"/>
    </xf>
    <xf numFmtId="0" fontId="14" fillId="4" borderId="14" xfId="0" applyFont="1" applyFill="1" applyBorder="1" applyAlignment="1">
      <alignment horizontal="center" vertical="top" wrapText="1"/>
    </xf>
    <xf numFmtId="0" fontId="14" fillId="4" borderId="29" xfId="0" applyFont="1" applyFill="1" applyBorder="1" applyAlignment="1">
      <alignment horizontal="center" vertical="center" wrapText="1"/>
    </xf>
    <xf numFmtId="0" fontId="3" fillId="0" borderId="41" xfId="0" applyFont="1" applyBorder="1" applyAlignment="1" applyProtection="1">
      <alignment horizontal="center" vertical="center" wrapText="1"/>
      <protection locked="0"/>
    </xf>
    <xf numFmtId="0" fontId="6" fillId="0" borderId="34" xfId="0" applyFont="1" applyBorder="1" applyAlignment="1">
      <alignment horizontal="center" vertical="center" wrapText="1"/>
    </xf>
    <xf numFmtId="0" fontId="3" fillId="0" borderId="42" xfId="0" applyFont="1" applyBorder="1" applyAlignment="1">
      <alignment horizontal="right" vertical="top" wrapText="1"/>
    </xf>
    <xf numFmtId="0" fontId="6" fillId="0" borderId="7" xfId="0" applyFont="1" applyBorder="1" applyAlignment="1" applyProtection="1">
      <alignment horizontal="left" vertical="top" wrapText="1"/>
      <protection locked="0"/>
    </xf>
    <xf numFmtId="0" fontId="39" fillId="0" borderId="1" xfId="1" applyFont="1" applyBorder="1" applyAlignment="1">
      <alignment horizontal="center" vertical="center" wrapText="1"/>
    </xf>
    <xf numFmtId="0" fontId="39" fillId="0" borderId="21" xfId="1" applyFont="1" applyBorder="1" applyAlignment="1">
      <alignment horizontal="center" vertical="top" wrapText="1"/>
    </xf>
    <xf numFmtId="0" fontId="39" fillId="0" borderId="22" xfId="1" applyFont="1" applyBorder="1" applyAlignment="1">
      <alignment horizontal="center" vertical="center" wrapText="1"/>
    </xf>
    <xf numFmtId="0" fontId="39" fillId="0" borderId="21" xfId="1" applyFont="1" applyBorder="1" applyAlignment="1">
      <alignment horizontal="center" vertical="center" wrapText="1"/>
    </xf>
    <xf numFmtId="0" fontId="39" fillId="0" borderId="35" xfId="1" applyFont="1" applyBorder="1" applyAlignment="1">
      <alignment horizontal="center" vertical="center" wrapText="1"/>
    </xf>
    <xf numFmtId="0" fontId="39" fillId="0" borderId="12" xfId="1" applyFont="1" applyBorder="1" applyAlignment="1">
      <alignment horizontal="center" vertical="center" wrapText="1"/>
    </xf>
    <xf numFmtId="0" fontId="39" fillId="0" borderId="23" xfId="1" applyFont="1" applyBorder="1" applyAlignment="1">
      <alignment horizontal="center" vertical="center" wrapText="1"/>
    </xf>
    <xf numFmtId="0" fontId="34" fillId="0" borderId="12" xfId="0" applyFont="1" applyBorder="1" applyAlignment="1">
      <alignment vertical="top" wrapText="1"/>
    </xf>
    <xf numFmtId="0" fontId="39" fillId="0" borderId="0" xfId="1" applyFont="1" applyBorder="1" applyAlignment="1">
      <alignment horizontal="center" vertical="center" wrapText="1"/>
    </xf>
    <xf numFmtId="0" fontId="39" fillId="0" borderId="40" xfId="1" applyFont="1" applyBorder="1" applyAlignment="1">
      <alignment horizontal="center" vertical="center" wrapText="1"/>
    </xf>
    <xf numFmtId="0" fontId="34" fillId="0" borderId="35" xfId="0" applyFont="1" applyBorder="1" applyAlignment="1">
      <alignment vertical="top" wrapText="1"/>
    </xf>
    <xf numFmtId="0" fontId="34" fillId="0" borderId="1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5" fillId="0" borderId="11" xfId="0" applyFont="1" applyBorder="1" applyAlignment="1">
      <alignment vertical="center"/>
    </xf>
    <xf numFmtId="0" fontId="5" fillId="0" borderId="7" xfId="0" applyFont="1" applyBorder="1" applyAlignment="1">
      <alignment horizontal="left" vertical="center"/>
    </xf>
    <xf numFmtId="0" fontId="6" fillId="0" borderId="0" xfId="0" applyFont="1" applyAlignment="1" applyProtection="1">
      <alignment wrapText="1"/>
      <protection locked="0"/>
    </xf>
    <xf numFmtId="49" fontId="2" fillId="0" borderId="0" xfId="0" applyNumberFormat="1" applyFont="1" applyAlignment="1">
      <alignment vertical="top"/>
    </xf>
    <xf numFmtId="166" fontId="6" fillId="0" borderId="21" xfId="0" applyNumberFormat="1" applyFont="1" applyBorder="1" applyAlignment="1" applyProtection="1">
      <alignment vertical="center" wrapText="1"/>
      <protection locked="0"/>
    </xf>
    <xf numFmtId="166" fontId="6" fillId="0" borderId="0" xfId="0" applyNumberFormat="1" applyFont="1" applyAlignment="1" applyProtection="1">
      <alignment vertical="center" wrapText="1"/>
      <protection locked="0"/>
    </xf>
    <xf numFmtId="166" fontId="6" fillId="0" borderId="22" xfId="0" applyNumberFormat="1" applyFont="1" applyBorder="1" applyAlignment="1" applyProtection="1">
      <alignment vertical="center" wrapText="1"/>
      <protection locked="0"/>
    </xf>
    <xf numFmtId="166" fontId="6" fillId="0" borderId="12" xfId="0" applyNumberFormat="1" applyFont="1" applyBorder="1" applyAlignment="1" applyProtection="1">
      <alignment vertical="center" wrapText="1"/>
      <protection locked="0"/>
    </xf>
    <xf numFmtId="166" fontId="6" fillId="0" borderId="23" xfId="0" applyNumberFormat="1" applyFont="1" applyBorder="1" applyAlignment="1" applyProtection="1">
      <alignment vertical="center" wrapText="1"/>
      <protection locked="0"/>
    </xf>
    <xf numFmtId="166" fontId="6" fillId="0" borderId="18" xfId="0" applyNumberFormat="1" applyFont="1" applyBorder="1" applyAlignment="1" applyProtection="1">
      <alignment vertical="center" wrapText="1"/>
      <protection locked="0"/>
    </xf>
    <xf numFmtId="166" fontId="6" fillId="0" borderId="1" xfId="0" applyNumberFormat="1" applyFont="1" applyBorder="1" applyAlignment="1" applyProtection="1">
      <alignment vertical="center" wrapText="1"/>
      <protection locked="0"/>
    </xf>
    <xf numFmtId="166" fontId="6" fillId="3" borderId="7" xfId="0" applyNumberFormat="1" applyFont="1" applyFill="1" applyBorder="1"/>
    <xf numFmtId="166" fontId="6" fillId="0" borderId="22" xfId="0" applyNumberFormat="1" applyFont="1" applyBorder="1" applyAlignment="1" applyProtection="1">
      <alignment horizontal="center" vertical="center" wrapText="1"/>
      <protection locked="0"/>
    </xf>
    <xf numFmtId="166" fontId="6" fillId="3" borderId="7" xfId="0" applyNumberFormat="1" applyFont="1" applyFill="1" applyBorder="1" applyAlignment="1">
      <alignment vertical="top" wrapText="1"/>
    </xf>
    <xf numFmtId="166" fontId="6" fillId="0" borderId="1" xfId="0" applyNumberFormat="1" applyFont="1" applyBorder="1" applyAlignment="1" applyProtection="1">
      <alignment horizontal="center" vertical="top" wrapText="1"/>
      <protection locked="0"/>
    </xf>
    <xf numFmtId="166" fontId="6" fillId="0" borderId="22" xfId="0" applyNumberFormat="1" applyFont="1" applyBorder="1" applyAlignment="1" applyProtection="1">
      <alignment horizontal="center" vertical="top" wrapText="1"/>
      <protection locked="0"/>
    </xf>
    <xf numFmtId="166" fontId="6" fillId="0" borderId="9" xfId="0" applyNumberFormat="1" applyFont="1" applyBorder="1" applyAlignment="1" applyProtection="1">
      <alignment vertical="center" wrapText="1"/>
      <protection locked="0"/>
    </xf>
    <xf numFmtId="166" fontId="0" fillId="0" borderId="22" xfId="0" applyNumberFormat="1" applyBorder="1" applyAlignment="1" applyProtection="1">
      <alignment vertical="center"/>
      <protection locked="0"/>
    </xf>
    <xf numFmtId="166" fontId="0" fillId="0" borderId="1" xfId="0" applyNumberFormat="1" applyBorder="1" applyAlignment="1" applyProtection="1">
      <alignment vertical="center"/>
      <protection locked="0"/>
    </xf>
    <xf numFmtId="166" fontId="0" fillId="0" borderId="23" xfId="0" applyNumberFormat="1" applyBorder="1" applyAlignment="1" applyProtection="1">
      <alignment vertical="center"/>
      <protection locked="0"/>
    </xf>
    <xf numFmtId="166" fontId="6" fillId="0" borderId="7" xfId="0" applyNumberFormat="1" applyFont="1" applyBorder="1" applyAlignment="1">
      <alignment wrapText="1"/>
    </xf>
    <xf numFmtId="166" fontId="6" fillId="0" borderId="7" xfId="0" applyNumberFormat="1" applyFont="1" applyBorder="1"/>
    <xf numFmtId="0" fontId="40" fillId="0" borderId="0" xfId="0" applyFont="1"/>
    <xf numFmtId="0" fontId="6" fillId="0" borderId="43" xfId="0" applyFont="1" applyBorder="1" applyAlignment="1">
      <alignment horizontal="center" vertical="center" wrapText="1"/>
    </xf>
    <xf numFmtId="0" fontId="31" fillId="6" borderId="44" xfId="0" applyFont="1" applyFill="1" applyBorder="1" applyAlignment="1">
      <alignment horizontal="center" vertical="center" wrapText="1"/>
    </xf>
    <xf numFmtId="0" fontId="39" fillId="0" borderId="21" xfId="1" applyFont="1" applyFill="1" applyBorder="1" applyAlignment="1">
      <alignment horizontal="center" vertical="top" wrapText="1"/>
    </xf>
    <xf numFmtId="0" fontId="5" fillId="0" borderId="17" xfId="0" applyFont="1" applyBorder="1" applyAlignment="1">
      <alignment horizontal="center" vertical="top"/>
    </xf>
    <xf numFmtId="0" fontId="5" fillId="0" borderId="18" xfId="0" applyFont="1" applyBorder="1" applyAlignment="1">
      <alignment horizontal="center" vertical="top"/>
    </xf>
    <xf numFmtId="0" fontId="5" fillId="0" borderId="23" xfId="0" applyFont="1" applyBorder="1" applyAlignment="1">
      <alignment horizontal="center" vertical="top"/>
    </xf>
    <xf numFmtId="0" fontId="5" fillId="0" borderId="20" xfId="0" applyFont="1" applyBorder="1" applyAlignment="1">
      <alignment horizontal="center" vertical="top"/>
    </xf>
    <xf numFmtId="0" fontId="5" fillId="0" borderId="1" xfId="0" applyFont="1" applyBorder="1" applyAlignment="1">
      <alignment horizontal="center" vertical="top"/>
    </xf>
    <xf numFmtId="0" fontId="5" fillId="0" borderId="21" xfId="0" applyFont="1" applyBorder="1" applyAlignment="1">
      <alignment horizontal="center" vertical="top"/>
    </xf>
    <xf numFmtId="0" fontId="6" fillId="0" borderId="11" xfId="0" applyFont="1" applyBorder="1" applyAlignment="1">
      <alignment horizontal="right" wrapText="1"/>
    </xf>
    <xf numFmtId="0" fontId="6" fillId="0" borderId="22" xfId="0" applyFont="1" applyBorder="1" applyAlignment="1">
      <alignment horizontal="right" wrapText="1"/>
    </xf>
    <xf numFmtId="0" fontId="6" fillId="0" borderId="12" xfId="0" applyFont="1" applyBorder="1" applyAlignment="1">
      <alignment horizontal="right" wrapText="1"/>
    </xf>
    <xf numFmtId="0" fontId="41" fillId="0" borderId="2" xfId="1" applyFont="1" applyBorder="1" applyAlignment="1">
      <alignment horizontal="left" vertical="top" wrapText="1"/>
    </xf>
    <xf numFmtId="0" fontId="41" fillId="0" borderId="0" xfId="1" applyFont="1" applyBorder="1" applyAlignment="1">
      <alignment horizontal="left" vertical="top" wrapText="1"/>
    </xf>
    <xf numFmtId="0" fontId="6" fillId="0" borderId="33" xfId="0" applyFont="1" applyBorder="1" applyAlignment="1">
      <alignment horizontal="right" vertical="top"/>
    </xf>
    <xf numFmtId="0" fontId="6" fillId="0" borderId="34" xfId="0" applyFont="1" applyBorder="1" applyAlignment="1">
      <alignment horizontal="right" vertical="top"/>
    </xf>
    <xf numFmtId="0" fontId="6" fillId="0" borderId="35" xfId="0" applyFont="1" applyBorder="1" applyAlignment="1">
      <alignment horizontal="right" vertical="top"/>
    </xf>
    <xf numFmtId="0" fontId="6" fillId="0" borderId="11" xfId="0" applyFont="1" applyBorder="1" applyAlignment="1">
      <alignment horizontal="right" vertical="top"/>
    </xf>
    <xf numFmtId="0" fontId="6" fillId="0" borderId="22" xfId="0" applyFont="1" applyBorder="1" applyAlignment="1">
      <alignment horizontal="right" vertical="top"/>
    </xf>
    <xf numFmtId="0" fontId="6" fillId="0" borderId="12" xfId="0" applyFont="1" applyBorder="1" applyAlignment="1">
      <alignment horizontal="right" vertical="top"/>
    </xf>
    <xf numFmtId="0" fontId="5" fillId="0" borderId="31" xfId="0" applyFont="1" applyBorder="1" applyAlignment="1">
      <alignment horizontal="center" vertical="center"/>
    </xf>
    <xf numFmtId="0" fontId="5" fillId="0" borderId="24" xfId="0" applyFont="1" applyBorder="1" applyAlignment="1">
      <alignment horizontal="center" vertical="center"/>
    </xf>
    <xf numFmtId="0" fontId="22" fillId="15" borderId="7" xfId="0" applyFont="1" applyFill="1" applyBorder="1" applyAlignment="1">
      <alignment horizontal="center" vertical="top"/>
    </xf>
    <xf numFmtId="0" fontId="23" fillId="15" borderId="7" xfId="0" applyFont="1" applyFill="1" applyBorder="1" applyAlignment="1">
      <alignment horizontal="left" vertical="center" wrapText="1"/>
    </xf>
    <xf numFmtId="0" fontId="21" fillId="15" borderId="7" xfId="0" applyFont="1" applyFill="1" applyBorder="1" applyAlignment="1">
      <alignment horizontal="left" wrapText="1"/>
    </xf>
    <xf numFmtId="0" fontId="21" fillId="15" borderId="7" xfId="0" applyFont="1" applyFill="1" applyBorder="1" applyAlignment="1">
      <alignment horizontal="left" vertical="top" wrapText="1"/>
    </xf>
    <xf numFmtId="0" fontId="42" fillId="12" borderId="7" xfId="0" applyFont="1" applyFill="1" applyBorder="1" applyAlignment="1">
      <alignment horizontal="left" wrapText="1"/>
    </xf>
    <xf numFmtId="0" fontId="6" fillId="0" borderId="11" xfId="0" applyFont="1" applyBorder="1" applyAlignment="1">
      <alignment horizontal="right" vertical="center" wrapText="1"/>
    </xf>
    <xf numFmtId="0" fontId="3" fillId="3" borderId="7" xfId="0" applyFont="1" applyFill="1" applyBorder="1" applyAlignment="1">
      <alignment horizontal="left" vertical="top"/>
    </xf>
    <xf numFmtId="0" fontId="14" fillId="0" borderId="10" xfId="0" applyFont="1" applyBorder="1" applyAlignment="1">
      <alignment horizontal="center" vertical="center"/>
    </xf>
    <xf numFmtId="0" fontId="14" fillId="0" borderId="16" xfId="0" applyFont="1" applyBorder="1" applyAlignment="1">
      <alignment horizontal="center" vertical="center"/>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6" borderId="13" xfId="0" applyFont="1" applyFill="1" applyBorder="1" applyAlignment="1">
      <alignment horizontal="left" vertical="top" wrapText="1"/>
    </xf>
    <xf numFmtId="0" fontId="3" fillId="6" borderId="14" xfId="0" applyFont="1" applyFill="1" applyBorder="1" applyAlignment="1">
      <alignment horizontal="left" vertical="top" wrapText="1"/>
    </xf>
    <xf numFmtId="0" fontId="3" fillId="6" borderId="15" xfId="0" applyFont="1" applyFill="1" applyBorder="1" applyAlignment="1">
      <alignment horizontal="left" vertical="top" wrapText="1"/>
    </xf>
    <xf numFmtId="0" fontId="5" fillId="9" borderId="11" xfId="0" applyFont="1" applyFill="1" applyBorder="1" applyAlignment="1">
      <alignment horizontal="left" wrapText="1"/>
    </xf>
    <xf numFmtId="0" fontId="5" fillId="9" borderId="22" xfId="0" applyFont="1" applyFill="1" applyBorder="1" applyAlignment="1">
      <alignment horizontal="left" wrapText="1"/>
    </xf>
    <xf numFmtId="0" fontId="5" fillId="9" borderId="12" xfId="0" applyFont="1" applyFill="1" applyBorder="1" applyAlignment="1">
      <alignment horizontal="left" wrapText="1"/>
    </xf>
    <xf numFmtId="0" fontId="22" fillId="15" borderId="7" xfId="0" applyFont="1" applyFill="1" applyBorder="1" applyAlignment="1">
      <alignment horizontal="left" wrapText="1"/>
    </xf>
    <xf numFmtId="0" fontId="6" fillId="0" borderId="11" xfId="0" applyFont="1" applyBorder="1" applyAlignment="1">
      <alignment horizontal="left"/>
    </xf>
    <xf numFmtId="0" fontId="6" fillId="0" borderId="22" xfId="0" applyFont="1" applyBorder="1" applyAlignment="1">
      <alignment horizontal="left"/>
    </xf>
    <xf numFmtId="0" fontId="6" fillId="0" borderId="12" xfId="0" applyFont="1" applyBorder="1" applyAlignment="1">
      <alignment horizontal="left"/>
    </xf>
    <xf numFmtId="49" fontId="2" fillId="0" borderId="0" xfId="0" applyNumberFormat="1" applyFont="1" applyAlignment="1">
      <alignment horizontal="left" vertical="top"/>
    </xf>
    <xf numFmtId="0" fontId="3" fillId="14" borderId="11" xfId="0" applyFont="1" applyFill="1" applyBorder="1" applyAlignment="1">
      <alignment horizontal="left" wrapText="1"/>
    </xf>
    <xf numFmtId="0" fontId="3" fillId="14" borderId="22" xfId="0" applyFont="1" applyFill="1" applyBorder="1" applyAlignment="1">
      <alignment horizontal="left" wrapText="1"/>
    </xf>
    <xf numFmtId="0" fontId="3" fillId="14" borderId="12" xfId="0" applyFont="1" applyFill="1" applyBorder="1" applyAlignment="1">
      <alignment horizontal="left" wrapText="1"/>
    </xf>
    <xf numFmtId="0" fontId="3" fillId="3" borderId="11" xfId="0" applyFont="1" applyFill="1" applyBorder="1" applyAlignment="1">
      <alignment horizontal="left" vertical="top"/>
    </xf>
    <xf numFmtId="0" fontId="3" fillId="3" borderId="22" xfId="0" applyFont="1" applyFill="1" applyBorder="1" applyAlignment="1">
      <alignment horizontal="left" vertical="top"/>
    </xf>
    <xf numFmtId="0" fontId="3" fillId="3" borderId="12" xfId="0" applyFont="1" applyFill="1" applyBorder="1" applyAlignment="1">
      <alignment horizontal="left" vertical="top"/>
    </xf>
    <xf numFmtId="0" fontId="5" fillId="13" borderId="7" xfId="0" applyFont="1" applyFill="1" applyBorder="1" applyAlignment="1">
      <alignment horizontal="left" wrapText="1"/>
    </xf>
    <xf numFmtId="0" fontId="5" fillId="11" borderId="7" xfId="0" applyFont="1" applyFill="1" applyBorder="1" applyAlignment="1">
      <alignment horizontal="left" wrapText="1"/>
    </xf>
    <xf numFmtId="0" fontId="3" fillId="2" borderId="3" xfId="0" applyFont="1" applyFill="1" applyBorder="1" applyAlignment="1">
      <alignment vertical="top" wrapText="1"/>
    </xf>
    <xf numFmtId="0" fontId="3" fillId="2" borderId="14" xfId="0" applyFont="1" applyFill="1" applyBorder="1" applyAlignment="1">
      <alignment vertical="top" wrapText="1"/>
    </xf>
    <xf numFmtId="0" fontId="3" fillId="2" borderId="15" xfId="0" applyFont="1" applyFill="1" applyBorder="1" applyAlignment="1">
      <alignment vertical="top" wrapText="1"/>
    </xf>
    <xf numFmtId="0" fontId="14" fillId="0" borderId="10" xfId="0" applyFont="1" applyBorder="1" applyAlignment="1">
      <alignment horizontal="center" vertical="top"/>
    </xf>
    <xf numFmtId="0" fontId="14" fillId="0" borderId="16" xfId="0" applyFont="1" applyBorder="1" applyAlignment="1">
      <alignment horizontal="center" vertical="top"/>
    </xf>
    <xf numFmtId="0" fontId="3" fillId="3" borderId="11" xfId="0" applyFont="1" applyFill="1" applyBorder="1" applyAlignment="1">
      <alignment vertical="top"/>
    </xf>
    <xf numFmtId="0" fontId="3" fillId="3" borderId="22" xfId="0" applyFont="1" applyFill="1" applyBorder="1" applyAlignment="1">
      <alignment vertical="top"/>
    </xf>
    <xf numFmtId="0" fontId="3" fillId="3" borderId="12" xfId="0" applyFont="1" applyFill="1" applyBorder="1" applyAlignment="1">
      <alignment vertical="top"/>
    </xf>
    <xf numFmtId="0" fontId="5" fillId="9" borderId="22" xfId="0" applyFont="1" applyFill="1" applyBorder="1" applyAlignment="1">
      <alignment horizontal="left" vertical="top" wrapText="1"/>
    </xf>
    <xf numFmtId="0" fontId="5" fillId="9" borderId="12" xfId="0" applyFont="1" applyFill="1" applyBorder="1" applyAlignment="1">
      <alignment horizontal="left" vertical="top" wrapText="1"/>
    </xf>
    <xf numFmtId="0" fontId="37" fillId="0" borderId="38" xfId="0" applyFont="1" applyBorder="1" applyAlignment="1">
      <alignment horizontal="center" vertical="center"/>
    </xf>
    <xf numFmtId="0" fontId="37" fillId="0" borderId="30" xfId="0" applyFont="1" applyBorder="1" applyAlignment="1">
      <alignment horizontal="center" vertical="center"/>
    </xf>
    <xf numFmtId="0" fontId="3" fillId="3" borderId="7" xfId="0" applyFont="1" applyFill="1" applyBorder="1" applyAlignment="1">
      <alignment horizontal="left" vertical="top"/>
    </xf>
    <xf numFmtId="0" fontId="14" fillId="7" borderId="13" xfId="0" applyFont="1" applyFill="1" applyBorder="1" applyAlignment="1">
      <alignment horizontal="center" vertical="center" wrapText="1"/>
    </xf>
    <xf numFmtId="0" fontId="14" fillId="7" borderId="14" xfId="0" applyFont="1" applyFill="1" applyBorder="1" applyAlignment="1">
      <alignment horizontal="center" vertical="center" wrapText="1"/>
    </xf>
    <xf numFmtId="0" fontId="14" fillId="7" borderId="15" xfId="0" applyFont="1" applyFill="1" applyBorder="1" applyAlignment="1">
      <alignment horizontal="center" vertical="center" wrapText="1"/>
    </xf>
    <xf numFmtId="0" fontId="3" fillId="3" borderId="13" xfId="0" applyFont="1" applyFill="1" applyBorder="1" applyAlignment="1">
      <alignment horizontal="center" vertical="top" wrapText="1"/>
    </xf>
    <xf numFmtId="0" fontId="3" fillId="3" borderId="14" xfId="0" applyFont="1" applyFill="1" applyBorder="1" applyAlignment="1">
      <alignment horizontal="center" vertical="top" wrapText="1"/>
    </xf>
    <xf numFmtId="0" fontId="3" fillId="3" borderId="15" xfId="0" applyFont="1" applyFill="1" applyBorder="1" applyAlignment="1">
      <alignment horizontal="center" vertical="top" wrapText="1"/>
    </xf>
    <xf numFmtId="0" fontId="6" fillId="0" borderId="11" xfId="0" applyFont="1" applyBorder="1" applyAlignment="1">
      <alignment horizontal="left"/>
    </xf>
    <xf numFmtId="0" fontId="6" fillId="0" borderId="22" xfId="0" applyFont="1" applyBorder="1" applyAlignment="1">
      <alignment horizontal="left"/>
    </xf>
    <xf numFmtId="0" fontId="6" fillId="0" borderId="12" xfId="0" applyFont="1" applyBorder="1" applyAlignment="1">
      <alignment horizontal="left"/>
    </xf>
    <xf numFmtId="0" fontId="14" fillId="6" borderId="13" xfId="0" applyFont="1" applyFill="1" applyBorder="1" applyAlignment="1">
      <alignment horizontal="center" vertical="top" wrapText="1"/>
    </xf>
    <xf numFmtId="0" fontId="14" fillId="6" borderId="15" xfId="0" applyFont="1" applyFill="1" applyBorder="1" applyAlignment="1">
      <alignment horizontal="center" vertical="top" wrapText="1"/>
    </xf>
    <xf numFmtId="49" fontId="2" fillId="0" borderId="0" xfId="0" applyNumberFormat="1" applyFont="1" applyAlignment="1">
      <alignment horizontal="left" vertical="top"/>
    </xf>
    <xf numFmtId="0" fontId="3" fillId="3" borderId="11" xfId="0" applyFont="1" applyFill="1" applyBorder="1" applyAlignment="1">
      <alignment horizontal="left" vertical="top"/>
    </xf>
    <xf numFmtId="0" fontId="3" fillId="3" borderId="22" xfId="0" applyFont="1" applyFill="1" applyBorder="1" applyAlignment="1">
      <alignment horizontal="left" vertical="top"/>
    </xf>
    <xf numFmtId="0" fontId="3" fillId="3" borderId="12" xfId="0" applyFont="1" applyFill="1" applyBorder="1" applyAlignment="1">
      <alignment horizontal="left" vertical="top"/>
    </xf>
    <xf numFmtId="0" fontId="0" fillId="0" borderId="0" xfId="0" applyAlignment="1">
      <alignment horizontal="left"/>
    </xf>
    <xf numFmtId="0" fontId="6" fillId="0" borderId="11" xfId="0" applyFont="1" applyBorder="1" applyAlignment="1">
      <alignment horizontal="center"/>
    </xf>
    <xf numFmtId="0" fontId="6" fillId="0" borderId="22" xfId="0" applyFont="1" applyBorder="1" applyAlignment="1">
      <alignment horizontal="center"/>
    </xf>
    <xf numFmtId="0" fontId="6" fillId="0" borderId="12" xfId="0" applyFont="1" applyBorder="1" applyAlignment="1">
      <alignment horizontal="center"/>
    </xf>
    <xf numFmtId="49" fontId="2" fillId="0" borderId="0" xfId="0" applyNumberFormat="1" applyFont="1" applyAlignment="1">
      <alignment vertical="top"/>
    </xf>
    <xf numFmtId="0" fontId="6" fillId="0" borderId="1" xfId="0" applyFont="1" applyBorder="1" applyAlignment="1" applyProtection="1">
      <alignment wrapText="1"/>
      <protection locked="0"/>
    </xf>
    <xf numFmtId="0" fontId="29" fillId="0" borderId="7" xfId="1" applyFont="1" applyBorder="1" applyAlignment="1">
      <alignment horizontal="right" vertical="top"/>
    </xf>
    <xf numFmtId="0" fontId="5" fillId="0" borderId="2" xfId="0" applyFont="1" applyBorder="1" applyAlignment="1">
      <alignment horizontal="right" vertical="top" wrapText="1"/>
    </xf>
    <xf numFmtId="0" fontId="6" fillId="0" borderId="11" xfId="0" applyFont="1" applyBorder="1" applyAlignment="1" applyProtection="1">
      <alignment vertical="top" wrapText="1"/>
      <protection locked="0"/>
    </xf>
    <xf numFmtId="0" fontId="6" fillId="0" borderId="22" xfId="0" applyFont="1" applyBorder="1" applyAlignment="1" applyProtection="1">
      <alignment vertical="top" wrapText="1"/>
      <protection locked="0"/>
    </xf>
    <xf numFmtId="0" fontId="6" fillId="0" borderId="12" xfId="0" applyFont="1" applyBorder="1" applyAlignment="1" applyProtection="1">
      <alignment vertical="top" wrapText="1"/>
      <protection locked="0"/>
    </xf>
    <xf numFmtId="0" fontId="5" fillId="9" borderId="31" xfId="0" applyFont="1" applyFill="1" applyBorder="1" applyAlignment="1">
      <alignment horizontal="center" vertical="center"/>
    </xf>
    <xf numFmtId="0" fontId="5" fillId="9" borderId="24" xfId="0" applyFont="1" applyFill="1" applyBorder="1" applyAlignment="1">
      <alignment horizontal="center" vertical="center"/>
    </xf>
    <xf numFmtId="0" fontId="5" fillId="3" borderId="31" xfId="0" applyFont="1" applyFill="1" applyBorder="1" applyAlignment="1">
      <alignment horizontal="center" vertical="center"/>
    </xf>
    <xf numFmtId="0" fontId="5" fillId="3" borderId="24" xfId="0" applyFont="1" applyFill="1" applyBorder="1" applyAlignment="1">
      <alignment horizontal="center" vertical="center"/>
    </xf>
    <xf numFmtId="0" fontId="5" fillId="10" borderId="31" xfId="0" applyFont="1" applyFill="1" applyBorder="1" applyAlignment="1">
      <alignment horizontal="center" vertical="center"/>
    </xf>
    <xf numFmtId="0" fontId="5" fillId="10" borderId="24" xfId="0" applyFont="1" applyFill="1" applyBorder="1" applyAlignment="1">
      <alignment horizontal="center" vertical="center"/>
    </xf>
    <xf numFmtId="0" fontId="29" fillId="0" borderId="7" xfId="1" applyFont="1" applyBorder="1" applyAlignment="1">
      <alignment horizontal="right" wrapText="1"/>
    </xf>
    <xf numFmtId="0" fontId="6" fillId="0" borderId="33" xfId="0" applyFont="1" applyBorder="1" applyAlignment="1">
      <alignment vertical="top"/>
    </xf>
    <xf numFmtId="0" fontId="6" fillId="0" borderId="34" xfId="0" applyFont="1" applyBorder="1" applyAlignment="1">
      <alignment vertical="top"/>
    </xf>
    <xf numFmtId="0" fontId="6" fillId="0" borderId="35" xfId="0" applyFont="1" applyBorder="1" applyAlignment="1">
      <alignment vertical="top"/>
    </xf>
    <xf numFmtId="0" fontId="6" fillId="0" borderId="11" xfId="0" applyFont="1" applyBorder="1" applyAlignment="1">
      <alignment vertical="top"/>
    </xf>
    <xf numFmtId="0" fontId="6" fillId="0" borderId="22" xfId="0" applyFont="1" applyBorder="1" applyAlignment="1">
      <alignment vertical="top"/>
    </xf>
    <xf numFmtId="0" fontId="6" fillId="0" borderId="12" xfId="0" applyFont="1" applyBorder="1" applyAlignment="1">
      <alignment vertical="top"/>
    </xf>
    <xf numFmtId="0" fontId="5" fillId="0" borderId="11" xfId="0" applyFont="1" applyBorder="1" applyAlignment="1">
      <alignment horizontal="right"/>
    </xf>
    <xf numFmtId="0" fontId="5" fillId="0" borderId="22" xfId="0" applyFont="1" applyBorder="1" applyAlignment="1">
      <alignment horizontal="right"/>
    </xf>
    <xf numFmtId="0" fontId="5" fillId="0" borderId="12" xfId="0" applyFont="1" applyBorder="1" applyAlignment="1">
      <alignment horizontal="right"/>
    </xf>
    <xf numFmtId="0" fontId="6" fillId="0" borderId="0" xfId="0" applyFont="1" applyAlignment="1">
      <alignment horizontal="right" wrapText="1"/>
    </xf>
    <xf numFmtId="0" fontId="6" fillId="0" borderId="7" xfId="0" applyFont="1" applyBorder="1" applyAlignment="1" applyProtection="1">
      <alignment wrapText="1"/>
      <protection locked="0"/>
    </xf>
    <xf numFmtId="0" fontId="6" fillId="0" borderId="1" xfId="0" applyFont="1" applyBorder="1" applyAlignment="1" applyProtection="1">
      <alignment vertical="top" wrapText="1"/>
      <protection locked="0"/>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5" fillId="3" borderId="13" xfId="0" applyFont="1" applyFill="1" applyBorder="1" applyAlignment="1">
      <alignment horizontal="center" vertical="top" wrapText="1"/>
    </xf>
    <xf numFmtId="0" fontId="5" fillId="3" borderId="14" xfId="0" applyFont="1" applyFill="1" applyBorder="1" applyAlignment="1">
      <alignment horizontal="center" vertical="top"/>
    </xf>
    <xf numFmtId="0" fontId="5" fillId="3" borderId="15" xfId="0" applyFont="1" applyFill="1" applyBorder="1" applyAlignment="1">
      <alignment horizontal="center" vertical="top"/>
    </xf>
    <xf numFmtId="0" fontId="5" fillId="3" borderId="13" xfId="0" applyFont="1" applyFill="1" applyBorder="1" applyAlignment="1">
      <alignment horizontal="center" vertical="top"/>
    </xf>
    <xf numFmtId="0" fontId="6" fillId="0" borderId="19" xfId="0" applyFont="1" applyBorder="1" applyAlignment="1">
      <alignment horizontal="left" vertical="top" wrapText="1"/>
    </xf>
    <xf numFmtId="0" fontId="6" fillId="0" borderId="7" xfId="0" applyFont="1" applyBorder="1" applyAlignment="1">
      <alignment horizontal="left" vertical="top" wrapText="1"/>
    </xf>
    <xf numFmtId="0" fontId="6" fillId="0" borderId="7" xfId="0" applyFont="1" applyBorder="1" applyAlignment="1">
      <alignment horizontal="center" vertical="top"/>
    </xf>
    <xf numFmtId="0" fontId="6" fillId="0" borderId="25" xfId="0" applyFont="1" applyBorder="1" applyAlignment="1" applyProtection="1">
      <alignment vertical="top" wrapText="1"/>
      <protection locked="0"/>
    </xf>
    <xf numFmtId="0" fontId="6" fillId="0" borderId="32" xfId="0" applyFont="1" applyBorder="1" applyAlignment="1" applyProtection="1">
      <alignment vertical="top" wrapText="1"/>
      <protection locked="0"/>
    </xf>
    <xf numFmtId="0" fontId="6" fillId="0" borderId="26" xfId="0" applyFont="1" applyBorder="1" applyAlignment="1" applyProtection="1">
      <alignment vertical="top" wrapText="1"/>
      <protection locked="0"/>
    </xf>
    <xf numFmtId="0" fontId="6" fillId="0" borderId="1" xfId="0" applyFont="1" applyBorder="1" applyAlignment="1" applyProtection="1">
      <alignment vertical="top"/>
      <protection locked="0"/>
    </xf>
    <xf numFmtId="0" fontId="6" fillId="0" borderId="1" xfId="0" applyFont="1" applyBorder="1" applyAlignment="1" applyProtection="1">
      <alignment horizontal="left" vertical="top"/>
      <protection locked="0"/>
    </xf>
    <xf numFmtId="0" fontId="6" fillId="0" borderId="18" xfId="0" applyFont="1" applyBorder="1" applyAlignment="1">
      <alignment horizontal="left" vertical="top" wrapText="1"/>
    </xf>
    <xf numFmtId="0" fontId="6" fillId="0" borderId="1" xfId="0" applyFont="1" applyBorder="1" applyAlignment="1" applyProtection="1">
      <alignment horizontal="left" vertical="top" wrapText="1"/>
      <protection locked="0"/>
    </xf>
    <xf numFmtId="0" fontId="6" fillId="0" borderId="7" xfId="0" applyFont="1" applyBorder="1" applyAlignment="1">
      <alignment horizontal="center" wrapText="1"/>
    </xf>
    <xf numFmtId="0" fontId="5" fillId="3" borderId="14" xfId="0" applyFont="1" applyFill="1" applyBorder="1" applyAlignment="1">
      <alignment horizontal="center" vertical="top" wrapText="1"/>
    </xf>
    <xf numFmtId="0" fontId="5" fillId="3" borderId="15" xfId="0" applyFont="1" applyFill="1" applyBorder="1" applyAlignment="1">
      <alignment horizontal="center" vertical="top" wrapText="1"/>
    </xf>
    <xf numFmtId="0" fontId="6" fillId="0" borderId="27" xfId="0" applyFont="1" applyBorder="1" applyAlignment="1" applyProtection="1">
      <alignment horizontal="left" vertical="top" wrapText="1"/>
      <protection locked="0"/>
    </xf>
    <xf numFmtId="0" fontId="6" fillId="0" borderId="28" xfId="0" applyFont="1" applyBorder="1" applyAlignment="1" applyProtection="1">
      <alignment horizontal="left" vertical="top" wrapText="1"/>
      <protection locked="0"/>
    </xf>
    <xf numFmtId="0" fontId="6" fillId="0" borderId="29"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30"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11" xfId="0" applyFont="1" applyBorder="1" applyAlignment="1">
      <alignment horizontal="right" vertical="top"/>
    </xf>
    <xf numFmtId="0" fontId="5" fillId="0" borderId="22" xfId="0" applyFont="1" applyBorder="1" applyAlignment="1">
      <alignment horizontal="right" vertical="top"/>
    </xf>
    <xf numFmtId="0" fontId="5" fillId="0" borderId="12" xfId="0" applyFont="1" applyBorder="1" applyAlignment="1">
      <alignment horizontal="right" vertical="top"/>
    </xf>
    <xf numFmtId="0" fontId="5" fillId="0" borderId="7" xfId="0" applyFont="1" applyBorder="1" applyAlignment="1">
      <alignment horizontal="center" vertical="top"/>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6" fillId="0" borderId="1" xfId="0" applyFont="1" applyBorder="1" applyAlignment="1">
      <alignment vertical="top"/>
    </xf>
    <xf numFmtId="0" fontId="6" fillId="0" borderId="11" xfId="0" applyFont="1" applyBorder="1" applyAlignment="1">
      <alignment horizontal="left" vertical="top" wrapText="1"/>
    </xf>
    <xf numFmtId="0" fontId="6" fillId="0" borderId="22" xfId="0" applyFont="1" applyBorder="1" applyAlignment="1">
      <alignment horizontal="left" vertical="top" wrapText="1"/>
    </xf>
    <xf numFmtId="0" fontId="6" fillId="0" borderId="12" xfId="0" applyFont="1" applyBorder="1" applyAlignment="1">
      <alignment horizontal="left" vertical="top" wrapText="1"/>
    </xf>
    <xf numFmtId="0" fontId="6" fillId="0" borderId="11" xfId="0" applyFont="1" applyBorder="1" applyAlignment="1">
      <alignment horizontal="center" wrapText="1"/>
    </xf>
    <xf numFmtId="0" fontId="6" fillId="0" borderId="22" xfId="0" applyFont="1" applyBorder="1" applyAlignment="1">
      <alignment horizontal="center" wrapText="1"/>
    </xf>
    <xf numFmtId="0" fontId="6" fillId="0" borderId="11" xfId="0" applyFont="1" applyBorder="1" applyAlignment="1">
      <alignment horizontal="center" vertical="top"/>
    </xf>
    <xf numFmtId="0" fontId="6" fillId="0" borderId="22" xfId="0" applyFont="1" applyBorder="1" applyAlignment="1">
      <alignment horizontal="center" vertical="top"/>
    </xf>
    <xf numFmtId="0" fontId="6" fillId="0" borderId="12" xfId="0" applyFont="1" applyBorder="1" applyAlignment="1">
      <alignment horizontal="center" vertical="top"/>
    </xf>
    <xf numFmtId="0" fontId="6" fillId="0" borderId="1" xfId="0" applyFont="1" applyBorder="1" applyAlignment="1" applyProtection="1">
      <alignment horizontal="right" vertical="top"/>
      <protection locked="0"/>
    </xf>
    <xf numFmtId="49" fontId="6" fillId="0" borderId="1" xfId="0" applyNumberFormat="1" applyFont="1" applyBorder="1" applyAlignment="1" applyProtection="1">
      <alignment vertical="top"/>
      <protection locked="0"/>
    </xf>
    <xf numFmtId="0" fontId="6" fillId="0" borderId="1"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0" xfId="0" applyFont="1" applyAlignment="1">
      <alignment horizontal="right" wrapText="1"/>
    </xf>
    <xf numFmtId="0" fontId="14" fillId="6" borderId="14" xfId="0" applyFont="1" applyFill="1" applyBorder="1" applyAlignment="1">
      <alignment horizontal="center" vertical="top" wrapText="1"/>
    </xf>
    <xf numFmtId="0" fontId="3" fillId="3" borderId="27" xfId="0" applyFont="1" applyFill="1" applyBorder="1" applyAlignment="1">
      <alignment horizontal="center" vertical="top" wrapText="1"/>
    </xf>
    <xf numFmtId="0" fontId="37" fillId="0" borderId="18" xfId="0" applyFont="1" applyBorder="1" applyAlignment="1">
      <alignment horizontal="center" vertical="center"/>
    </xf>
    <xf numFmtId="0" fontId="37" fillId="0" borderId="0" xfId="0" applyFont="1" applyAlignment="1">
      <alignment horizontal="center" vertical="center"/>
    </xf>
    <xf numFmtId="0" fontId="31" fillId="6" borderId="13" xfId="0" applyFont="1" applyFill="1" applyBorder="1" applyAlignment="1">
      <alignment horizontal="center" vertical="center" wrapText="1"/>
    </xf>
    <xf numFmtId="0" fontId="31" fillId="6" borderId="15" xfId="0" applyFont="1" applyFill="1" applyBorder="1" applyAlignment="1">
      <alignment horizontal="center" vertical="center" wrapText="1"/>
    </xf>
    <xf numFmtId="0" fontId="14" fillId="7" borderId="13" xfId="0" applyFont="1" applyFill="1" applyBorder="1" applyAlignment="1">
      <alignment horizontal="center" vertical="top" wrapText="1"/>
    </xf>
    <xf numFmtId="0" fontId="14" fillId="7" borderId="14" xfId="0" applyFont="1" applyFill="1" applyBorder="1" applyAlignment="1">
      <alignment horizontal="center" vertical="top" wrapText="1"/>
    </xf>
    <xf numFmtId="0" fontId="14" fillId="7" borderId="15" xfId="0" applyFont="1" applyFill="1" applyBorder="1" applyAlignment="1">
      <alignment horizontal="center" vertical="top" wrapText="1"/>
    </xf>
    <xf numFmtId="0" fontId="6" fillId="0" borderId="31" xfId="0" applyFont="1" applyBorder="1" applyAlignment="1">
      <alignment horizontal="right" vertical="top" wrapText="1"/>
    </xf>
    <xf numFmtId="0" fontId="6" fillId="0" borderId="8" xfId="0" applyFont="1" applyBorder="1" applyAlignment="1">
      <alignment horizontal="right" vertical="top" wrapText="1"/>
    </xf>
    <xf numFmtId="0" fontId="6" fillId="0" borderId="24" xfId="0" applyFont="1" applyBorder="1" applyAlignment="1">
      <alignment horizontal="right" vertical="top" wrapText="1"/>
    </xf>
    <xf numFmtId="0" fontId="22" fillId="15" borderId="7" xfId="0" applyFont="1" applyFill="1" applyBorder="1" applyAlignment="1" applyProtection="1">
      <alignment horizontal="left" wrapText="1"/>
      <protection locked="0"/>
    </xf>
    <xf numFmtId="0" fontId="3" fillId="14" borderId="11" xfId="0" applyFont="1" applyFill="1" applyBorder="1" applyAlignment="1" applyProtection="1">
      <alignment horizontal="left" wrapText="1"/>
      <protection locked="0"/>
    </xf>
    <xf numFmtId="0" fontId="3" fillId="14" borderId="22" xfId="0" applyFont="1" applyFill="1" applyBorder="1" applyAlignment="1" applyProtection="1">
      <alignment horizontal="left" wrapText="1"/>
      <protection locked="0"/>
    </xf>
    <xf numFmtId="0" fontId="3" fillId="14" borderId="12" xfId="0" applyFont="1" applyFill="1" applyBorder="1" applyAlignment="1" applyProtection="1">
      <alignment horizontal="left" wrapText="1"/>
      <protection locked="0"/>
    </xf>
    <xf numFmtId="0" fontId="5" fillId="11" borderId="7" xfId="0" applyFont="1" applyFill="1" applyBorder="1" applyAlignment="1" applyProtection="1">
      <alignment horizontal="left" wrapText="1"/>
      <protection locked="0"/>
    </xf>
    <xf numFmtId="0" fontId="5" fillId="13" borderId="7" xfId="0" applyFont="1" applyFill="1" applyBorder="1" applyAlignment="1" applyProtection="1">
      <alignment horizontal="left" wrapText="1"/>
      <protection locked="0"/>
    </xf>
    <xf numFmtId="0" fontId="3" fillId="3" borderId="13" xfId="0" applyFont="1" applyFill="1" applyBorder="1" applyAlignment="1" applyProtection="1">
      <alignment horizontal="center" vertical="top" wrapText="1"/>
      <protection locked="0"/>
    </xf>
    <xf numFmtId="0" fontId="3" fillId="3" borderId="14" xfId="0" applyFont="1" applyFill="1" applyBorder="1" applyAlignment="1" applyProtection="1">
      <alignment horizontal="center" vertical="top" wrapText="1"/>
      <protection locked="0"/>
    </xf>
    <xf numFmtId="0" fontId="3" fillId="3" borderId="15" xfId="0" applyFont="1" applyFill="1" applyBorder="1" applyAlignment="1" applyProtection="1">
      <alignment horizontal="center" vertical="top" wrapText="1"/>
      <protection locked="0"/>
    </xf>
    <xf numFmtId="0" fontId="3" fillId="6" borderId="13" xfId="0" applyFont="1" applyFill="1" applyBorder="1" applyAlignment="1" applyProtection="1">
      <alignment horizontal="left" vertical="top" wrapText="1"/>
      <protection locked="0"/>
    </xf>
    <xf numFmtId="0" fontId="3" fillId="6" borderId="14" xfId="0" applyFont="1" applyFill="1" applyBorder="1" applyAlignment="1" applyProtection="1">
      <alignment horizontal="left" vertical="top" wrapText="1"/>
      <protection locked="0"/>
    </xf>
    <xf numFmtId="0" fontId="3" fillId="6" borderId="15"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protection locked="0"/>
    </xf>
    <xf numFmtId="0" fontId="3" fillId="3" borderId="22" xfId="0" applyFont="1" applyFill="1" applyBorder="1" applyAlignment="1" applyProtection="1">
      <alignment horizontal="left" vertical="top"/>
      <protection locked="0"/>
    </xf>
    <xf numFmtId="0" fontId="3" fillId="3" borderId="12" xfId="0" applyFont="1" applyFill="1" applyBorder="1" applyAlignment="1" applyProtection="1">
      <alignment horizontal="left" vertical="top"/>
      <protection locked="0"/>
    </xf>
    <xf numFmtId="0" fontId="5" fillId="9" borderId="11" xfId="0" applyFont="1" applyFill="1" applyBorder="1" applyAlignment="1" applyProtection="1">
      <alignment horizontal="left" wrapText="1"/>
      <protection locked="0"/>
    </xf>
    <xf numFmtId="0" fontId="5" fillId="9" borderId="22" xfId="0" applyFont="1" applyFill="1" applyBorder="1" applyAlignment="1" applyProtection="1">
      <alignment horizontal="left" wrapText="1"/>
      <protection locked="0"/>
    </xf>
    <xf numFmtId="0" fontId="5" fillId="9" borderId="12" xfId="0" applyFont="1" applyFill="1" applyBorder="1" applyAlignment="1" applyProtection="1">
      <alignment horizontal="left" wrapText="1"/>
      <protection locked="0"/>
    </xf>
    <xf numFmtId="0" fontId="5" fillId="9" borderId="11" xfId="0" applyFont="1" applyFill="1" applyBorder="1" applyAlignment="1" applyProtection="1">
      <alignment horizontal="left" vertical="top" wrapText="1"/>
      <protection locked="0"/>
    </xf>
    <xf numFmtId="0" fontId="5" fillId="9" borderId="22" xfId="0" applyFont="1" applyFill="1" applyBorder="1" applyAlignment="1" applyProtection="1">
      <alignment horizontal="left" vertical="top" wrapText="1"/>
      <protection locked="0"/>
    </xf>
    <xf numFmtId="0" fontId="5" fillId="9" borderId="12" xfId="0" applyFont="1" applyFill="1" applyBorder="1" applyAlignment="1" applyProtection="1">
      <alignment horizontal="left" vertical="top" wrapText="1"/>
      <protection locked="0"/>
    </xf>
    <xf numFmtId="0" fontId="5" fillId="9" borderId="11" xfId="0" applyFont="1" applyFill="1" applyBorder="1" applyAlignment="1" applyProtection="1">
      <alignment wrapText="1"/>
      <protection locked="0"/>
    </xf>
    <xf numFmtId="0" fontId="5" fillId="9" borderId="22" xfId="0" applyFont="1" applyFill="1" applyBorder="1" applyAlignment="1" applyProtection="1">
      <alignment wrapText="1"/>
      <protection locked="0"/>
    </xf>
    <xf numFmtId="0" fontId="5" fillId="9" borderId="12" xfId="0" applyFont="1" applyFill="1" applyBorder="1" applyAlignment="1" applyProtection="1">
      <alignment wrapText="1"/>
      <protection locked="0"/>
    </xf>
    <xf numFmtId="0" fontId="43" fillId="12" borderId="7" xfId="0" applyFont="1" applyFill="1" applyBorder="1" applyAlignment="1" applyProtection="1">
      <alignment horizontal="left" wrapText="1"/>
      <protection locked="0"/>
    </xf>
    <xf numFmtId="0" fontId="14" fillId="0" borderId="10" xfId="0" applyFont="1" applyBorder="1" applyAlignment="1" applyProtection="1">
      <alignment horizontal="center" vertical="center"/>
      <protection locked="0"/>
    </xf>
    <xf numFmtId="0" fontId="14" fillId="0" borderId="16" xfId="0" applyFont="1" applyBorder="1" applyAlignment="1" applyProtection="1">
      <alignment horizontal="center" vertical="center"/>
      <protection locked="0"/>
    </xf>
  </cellXfs>
  <cellStyles count="2">
    <cellStyle name="Hyperlink" xfId="1" builtinId="8"/>
    <cellStyle name="Normal" xfId="0" builtinId="0"/>
  </cellStyles>
  <dxfs count="1069">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0" tint="-4.9989318521683403E-2"/>
        </patternFill>
      </fill>
    </dxf>
    <dxf>
      <fill>
        <patternFill>
          <bgColor theme="0" tint="-0.14996795556505021"/>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color theme="0"/>
      </font>
      <fill>
        <patternFill>
          <bgColor rgb="FFFF0000"/>
        </patternFill>
      </fill>
    </dxf>
    <dxf>
      <font>
        <b/>
        <i val="0"/>
      </font>
      <fill>
        <patternFill>
          <bgColor rgb="FFFFC9E4"/>
        </patternFill>
      </fill>
    </dxf>
    <dxf>
      <fill>
        <patternFill>
          <bgColor rgb="FFFFFF00"/>
        </patternFill>
      </fill>
    </dxf>
    <dxf>
      <fill>
        <patternFill>
          <bgColor rgb="FF92D050"/>
        </patternFill>
      </fill>
    </dxf>
    <dxf>
      <font>
        <color auto="1"/>
      </font>
      <fill>
        <patternFill>
          <bgColor rgb="FFFFFF00"/>
        </patternFill>
      </fill>
    </dxf>
    <dxf>
      <font>
        <color auto="1"/>
      </font>
      <fill>
        <patternFill>
          <bgColor rgb="FF92D050"/>
        </patternFill>
      </fill>
    </dxf>
    <dxf>
      <font>
        <b/>
        <i val="0"/>
        <color auto="1"/>
      </font>
      <fill>
        <patternFill>
          <bgColor rgb="FFFFC9E4"/>
        </patternFill>
      </fill>
    </dxf>
    <dxf>
      <font>
        <b/>
        <i val="0"/>
        <color theme="0"/>
      </font>
      <fill>
        <patternFill>
          <bgColor rgb="FFFF0000"/>
        </patternFill>
      </fill>
    </dxf>
    <dxf>
      <font>
        <b/>
        <i val="0"/>
        <color theme="0"/>
      </font>
      <fill>
        <patternFill>
          <bgColor rgb="FFFF0000"/>
        </patternFill>
      </fill>
    </dxf>
    <dxf>
      <fill>
        <patternFill>
          <bgColor rgb="FFFFFF00"/>
        </patternFill>
      </fill>
    </dxf>
    <dxf>
      <fill>
        <patternFill>
          <bgColor rgb="FF92D050"/>
        </patternFill>
      </fill>
    </dxf>
    <dxf>
      <font>
        <b/>
        <i val="0"/>
        <color theme="0"/>
      </font>
      <fill>
        <patternFill>
          <bgColor rgb="FFFF0000"/>
        </patternFill>
      </fill>
    </dxf>
    <dxf>
      <font>
        <b/>
        <i val="0"/>
      </font>
      <fill>
        <patternFill>
          <bgColor rgb="FFFFC9E4"/>
        </patternFill>
      </fill>
    </dxf>
    <dxf>
      <fill>
        <patternFill>
          <bgColor rgb="FFFFFF00"/>
        </patternFill>
      </fill>
    </dxf>
    <dxf>
      <font>
        <b/>
        <i val="0"/>
        <color theme="0"/>
      </font>
      <fill>
        <patternFill>
          <bgColor rgb="FFFF0000"/>
        </patternFill>
      </fill>
    </dxf>
    <dxf>
      <font>
        <b/>
        <i val="0"/>
        <color auto="1"/>
      </font>
      <fill>
        <patternFill>
          <bgColor rgb="FFFFC9E4"/>
        </patternFill>
      </fill>
    </dxf>
    <dxf>
      <fill>
        <patternFill>
          <bgColor rgb="FF92D050"/>
        </patternFill>
      </fill>
    </dxf>
    <dxf>
      <font>
        <b/>
        <i val="0"/>
        <color theme="0"/>
      </font>
      <fill>
        <patternFill>
          <bgColor rgb="FFFF00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5700"/>
      </font>
      <fill>
        <patternFill>
          <bgColor rgb="FFFFEB9C"/>
        </patternFill>
      </fill>
    </dxf>
    <dxf>
      <fill>
        <patternFill>
          <bgColor theme="2"/>
        </patternFill>
      </fill>
    </dxf>
    <dxf>
      <font>
        <color rgb="FF9C5700"/>
      </font>
      <fill>
        <patternFill>
          <bgColor rgb="FFFFEB9C"/>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2"/>
        </patternFill>
      </fill>
    </dxf>
    <dxf>
      <fill>
        <patternFill>
          <bgColor theme="0" tint="-0.14996795556505021"/>
        </patternFill>
      </fill>
    </dxf>
    <dxf>
      <fill>
        <patternFill>
          <bgColor theme="0" tint="-4.9989318521683403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theme="0"/>
      </font>
      <fill>
        <patternFill>
          <bgColor rgb="FFFF0000"/>
        </patternFill>
      </fill>
    </dxf>
    <dxf>
      <font>
        <b/>
        <i val="0"/>
      </font>
      <fill>
        <patternFill>
          <bgColor rgb="FFFFC9E4"/>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rgb="FF92D050"/>
        </patternFill>
      </fill>
    </dxf>
    <dxf>
      <fill>
        <patternFill>
          <bgColor rgb="FFFFFF00"/>
        </patternFill>
      </fill>
    </dxf>
    <dxf>
      <font>
        <color auto="1"/>
      </font>
      <fill>
        <patternFill>
          <bgColor rgb="FFFFFF00"/>
        </patternFill>
      </fill>
    </dxf>
    <dxf>
      <font>
        <color auto="1"/>
      </font>
      <fill>
        <patternFill>
          <bgColor rgb="FF92D050"/>
        </patternFill>
      </fill>
    </dxf>
    <dxf>
      <font>
        <b/>
        <i val="0"/>
        <color theme="0"/>
      </font>
      <fill>
        <patternFill>
          <bgColor rgb="FFFF0000"/>
        </patternFill>
      </fill>
    </dxf>
    <dxf>
      <font>
        <b/>
        <i val="0"/>
        <color theme="0"/>
      </font>
      <fill>
        <patternFill>
          <bgColor rgb="FFFF0000"/>
        </patternFill>
      </fill>
    </dxf>
    <dxf>
      <font>
        <b/>
        <i val="0"/>
        <color auto="1"/>
      </font>
      <fill>
        <patternFill>
          <bgColor rgb="FFFFC9E4"/>
        </patternFill>
      </fill>
    </dxf>
    <dxf>
      <fill>
        <patternFill>
          <bgColor rgb="FF92D050"/>
        </patternFill>
      </fill>
    </dxf>
    <dxf>
      <fill>
        <patternFill>
          <bgColor rgb="FFFFFF00"/>
        </patternFill>
      </fill>
    </dxf>
    <dxf>
      <font>
        <b/>
        <i val="0"/>
        <color auto="1"/>
      </font>
      <fill>
        <patternFill>
          <bgColor rgb="FFFFC9E4"/>
        </patternFill>
      </fill>
    </dxf>
    <dxf>
      <font>
        <b/>
        <i val="0"/>
      </font>
      <fill>
        <patternFill>
          <bgColor rgb="FFFFC9E4"/>
        </patternFill>
      </fill>
    </dxf>
    <dxf>
      <font>
        <b/>
        <i val="0"/>
        <color theme="0"/>
      </font>
      <fill>
        <patternFill>
          <bgColor rgb="FFFF0000"/>
        </patternFill>
      </fill>
    </dxf>
    <dxf>
      <font>
        <b/>
        <i val="0"/>
      </font>
      <fill>
        <patternFill>
          <bgColor rgb="FFFFC9E4"/>
        </patternFill>
      </fill>
    </dxf>
    <dxf>
      <font>
        <b/>
        <i val="0"/>
        <color auto="1"/>
      </font>
      <fill>
        <patternFill>
          <bgColor rgb="FFFFC9E4"/>
        </patternFill>
      </fill>
    </dxf>
    <dxf>
      <font>
        <b/>
        <i val="0"/>
        <color theme="0"/>
      </font>
      <fill>
        <patternFill>
          <bgColor rgb="FFFF0000"/>
        </patternFill>
      </fill>
    </dxf>
    <dxf>
      <font>
        <b/>
        <i val="0"/>
        <color theme="0"/>
      </font>
      <fill>
        <patternFill>
          <bgColor rgb="FFFF0000"/>
        </patternFill>
      </fill>
    </dxf>
    <dxf>
      <font>
        <b/>
        <i val="0"/>
      </font>
      <fill>
        <patternFill>
          <bgColor rgb="FFFFC9E4"/>
        </patternFill>
      </fill>
    </dxf>
    <dxf>
      <font>
        <b/>
        <i val="0"/>
        <color auto="1"/>
      </font>
      <fill>
        <patternFill>
          <bgColor rgb="FFFFC9E4"/>
        </patternFill>
      </fill>
    </dxf>
    <dxf>
      <font>
        <b/>
        <i val="0"/>
        <color theme="0"/>
      </font>
      <fill>
        <patternFill>
          <bgColor rgb="FFFF0000"/>
        </patternFill>
      </fill>
    </dxf>
    <dxf>
      <font>
        <b/>
        <i val="0"/>
      </font>
      <fill>
        <patternFill>
          <bgColor rgb="FFFFC9E4"/>
        </patternFill>
      </fill>
    </dxf>
    <dxf>
      <font>
        <b/>
        <i val="0"/>
        <color auto="1"/>
      </font>
      <fill>
        <patternFill>
          <bgColor rgb="FFFFC9E4"/>
        </patternFill>
      </fill>
    </dxf>
    <dxf>
      <font>
        <b/>
        <i val="0"/>
        <color auto="1"/>
      </font>
      <fill>
        <patternFill>
          <bgColor rgb="FFFFC9E4"/>
        </patternFill>
      </fill>
    </dxf>
    <dxf>
      <font>
        <b/>
        <i val="0"/>
      </font>
      <fill>
        <patternFill>
          <bgColor rgb="FFFFC9E4"/>
        </patternFill>
      </fill>
    </dxf>
    <dxf>
      <font>
        <b/>
        <i val="0"/>
        <color theme="0"/>
      </font>
      <fill>
        <patternFill>
          <bgColor rgb="FFFF00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color auto="1"/>
      </font>
      <fill>
        <patternFill>
          <bgColor rgb="FFFFC9E4"/>
        </patternFill>
      </fill>
    </dxf>
    <dxf>
      <font>
        <b/>
        <i val="0"/>
      </font>
      <fill>
        <patternFill>
          <bgColor rgb="FFFFC9E4"/>
        </patternFill>
      </fill>
    </dxf>
    <dxf>
      <font>
        <b/>
        <i val="0"/>
        <color theme="0"/>
      </font>
      <fill>
        <patternFill>
          <bgColor rgb="FFFF0000"/>
        </patternFill>
      </fill>
    </dxf>
    <dxf>
      <font>
        <b/>
        <i val="0"/>
        <color theme="0"/>
      </font>
      <fill>
        <patternFill>
          <bgColor rgb="FFFF0000"/>
        </patternFill>
      </fill>
    </dxf>
    <dxf>
      <fill>
        <patternFill>
          <bgColor rgb="FFFFFF00"/>
        </patternFill>
      </fill>
    </dxf>
    <dxf>
      <fill>
        <patternFill>
          <bgColor rgb="FF92D050"/>
        </patternFill>
      </fill>
    </dxf>
    <dxf>
      <font>
        <b/>
        <i val="0"/>
        <color auto="1"/>
      </font>
      <fill>
        <patternFill>
          <bgColor rgb="FFFFC9E4"/>
        </patternFill>
      </fill>
    </dxf>
    <dxf>
      <font>
        <b/>
        <i val="0"/>
        <color theme="0"/>
      </font>
      <fill>
        <patternFill>
          <bgColor rgb="FFFF00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2"/>
        </patternFill>
      </fill>
    </dxf>
    <dxf>
      <font>
        <color auto="1"/>
      </font>
      <fill>
        <patternFill>
          <bgColor theme="2"/>
        </patternFill>
      </fill>
    </dxf>
    <dxf>
      <font>
        <color auto="1"/>
      </font>
      <fill>
        <patternFill>
          <bgColor theme="2"/>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auto="1"/>
      </font>
      <fill>
        <patternFill>
          <bgColor theme="2"/>
        </patternFill>
      </fill>
    </dxf>
    <dxf>
      <font>
        <color rgb="FF9C5700"/>
      </font>
      <fill>
        <patternFill>
          <bgColor rgb="FFFFEB9C"/>
        </patternFill>
      </fill>
    </dxf>
    <dxf>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0" tint="-0.14996795556505021"/>
        </patternFill>
      </fill>
    </dxf>
    <dxf>
      <fill>
        <patternFill>
          <bgColor theme="0" tint="-4.9989318521683403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theme="0"/>
      </font>
      <fill>
        <patternFill>
          <bgColor rgb="FFFF0000"/>
        </patternFill>
      </fill>
    </dxf>
    <dxf>
      <font>
        <b/>
        <i val="0"/>
      </font>
      <fill>
        <patternFill>
          <bgColor rgb="FFFFC9E4"/>
        </patternFill>
      </fill>
    </dxf>
    <dxf>
      <fill>
        <patternFill>
          <bgColor rgb="FF92D050"/>
        </patternFill>
      </fill>
    </dxf>
    <dxf>
      <fill>
        <patternFill>
          <bgColor rgb="FFFFFF00"/>
        </patternFill>
      </fill>
    </dxf>
    <dxf>
      <font>
        <color auto="1"/>
      </font>
      <fill>
        <patternFill>
          <bgColor rgb="FFFFFF00"/>
        </patternFill>
      </fill>
    </dxf>
    <dxf>
      <font>
        <color auto="1"/>
      </font>
      <fill>
        <patternFill>
          <bgColor rgb="FF92D050"/>
        </patternFill>
      </fill>
    </dxf>
    <dxf>
      <font>
        <b/>
        <i val="0"/>
        <color theme="0"/>
      </font>
      <fill>
        <patternFill>
          <bgColor rgb="FFFF0000"/>
        </patternFill>
      </fill>
    </dxf>
    <dxf>
      <font>
        <b/>
        <i val="0"/>
        <color auto="1"/>
      </font>
      <fill>
        <patternFill>
          <bgColor rgb="FFFFC9E4"/>
        </patternFill>
      </fill>
    </dxf>
    <dxf>
      <font>
        <b/>
        <i val="0"/>
        <color theme="0"/>
      </font>
      <fill>
        <patternFill>
          <bgColor rgb="FFFF0000"/>
        </patternFill>
      </fill>
    </dxf>
    <dxf>
      <fill>
        <patternFill>
          <bgColor rgb="FFFFFF00"/>
        </patternFill>
      </fill>
    </dxf>
    <dxf>
      <fill>
        <patternFill>
          <bgColor rgb="FF92D050"/>
        </patternFill>
      </fill>
    </dxf>
    <dxf>
      <font>
        <b/>
        <i val="0"/>
      </font>
      <fill>
        <patternFill>
          <bgColor rgb="FFFFC9E4"/>
        </patternFill>
      </fill>
    </dxf>
    <dxf>
      <font>
        <b/>
        <i val="0"/>
        <color theme="0"/>
      </font>
      <fill>
        <patternFill>
          <bgColor rgb="FFFF0000"/>
        </patternFill>
      </fill>
    </dxf>
    <dxf>
      <font>
        <b/>
        <i val="0"/>
      </font>
      <fill>
        <patternFill>
          <bgColor rgb="FFFFC9E4"/>
        </patternFill>
      </fill>
    </dxf>
    <dxf>
      <font>
        <b/>
        <i val="0"/>
        <color auto="1"/>
      </font>
      <fill>
        <patternFill>
          <bgColor rgb="FFFFC9E4"/>
        </patternFill>
      </fill>
    </dxf>
    <dxf>
      <font>
        <b/>
        <i val="0"/>
        <color theme="0"/>
      </font>
      <fill>
        <patternFill>
          <bgColor rgb="FFFF0000"/>
        </patternFill>
      </fill>
    </dxf>
    <dxf>
      <font>
        <b/>
        <i val="0"/>
        <color theme="0"/>
      </font>
      <fill>
        <patternFill>
          <bgColor rgb="FFFF0000"/>
        </patternFill>
      </fill>
    </dxf>
    <dxf>
      <font>
        <b/>
        <i val="0"/>
      </font>
      <fill>
        <patternFill>
          <bgColor rgb="FFFFC9E4"/>
        </patternFill>
      </fill>
    </dxf>
    <dxf>
      <font>
        <b/>
        <i val="0"/>
        <color auto="1"/>
      </font>
      <fill>
        <patternFill>
          <bgColor rgb="FFFFC9E4"/>
        </patternFill>
      </fill>
    </dxf>
    <dxf>
      <font>
        <b/>
        <i val="0"/>
        <color theme="0"/>
      </font>
      <fill>
        <patternFill>
          <bgColor rgb="FFFF0000"/>
        </patternFill>
      </fill>
    </dxf>
    <dxf>
      <font>
        <b/>
        <i val="0"/>
      </font>
      <fill>
        <patternFill>
          <bgColor rgb="FFFFC9E4"/>
        </patternFill>
      </fill>
    </dxf>
    <dxf>
      <font>
        <b/>
        <i val="0"/>
        <color auto="1"/>
      </font>
      <fill>
        <patternFill>
          <bgColor rgb="FFFFC9E4"/>
        </patternFill>
      </fill>
    </dxf>
    <dxf>
      <font>
        <b/>
        <i val="0"/>
        <color auto="1"/>
      </font>
      <fill>
        <patternFill>
          <bgColor rgb="FFFFC9E4"/>
        </patternFill>
      </fill>
    </dxf>
    <dxf>
      <font>
        <b/>
        <i val="0"/>
      </font>
      <fill>
        <patternFill>
          <bgColor rgb="FFFFC9E4"/>
        </patternFill>
      </fill>
    </dxf>
    <dxf>
      <font>
        <b/>
        <i val="0"/>
        <color theme="0"/>
      </font>
      <fill>
        <patternFill>
          <bgColor rgb="FFFF0000"/>
        </patternFill>
      </fill>
    </dxf>
    <dxf>
      <font>
        <b/>
        <i val="0"/>
        <color auto="1"/>
      </font>
      <fill>
        <patternFill>
          <bgColor rgb="FFFFC9E4"/>
        </patternFill>
      </fill>
    </dxf>
    <dxf>
      <font>
        <b/>
        <i val="0"/>
      </font>
      <fill>
        <patternFill>
          <bgColor rgb="FFFFC9E4"/>
        </patternFill>
      </fill>
    </dxf>
    <dxf>
      <font>
        <b/>
        <i val="0"/>
        <color theme="0"/>
      </font>
      <fill>
        <patternFill>
          <bgColor rgb="FFFF0000"/>
        </patternFill>
      </fill>
    </dxf>
    <dxf>
      <font>
        <b/>
        <i val="0"/>
        <color theme="0"/>
      </font>
      <fill>
        <patternFill>
          <bgColor rgb="FFFF0000"/>
        </patternFill>
      </fill>
    </dxf>
    <dxf>
      <font>
        <b/>
        <i val="0"/>
        <color auto="1"/>
      </font>
      <fill>
        <patternFill>
          <bgColor rgb="FFFFC9E4"/>
        </patternFill>
      </fill>
    </dxf>
    <dxf>
      <font>
        <b/>
        <i val="0"/>
      </font>
      <fill>
        <patternFill>
          <bgColor rgb="FFFFC9E4"/>
        </patternFill>
      </fill>
    </dxf>
    <dxf>
      <font>
        <b/>
        <i val="0"/>
        <color theme="0"/>
      </font>
      <fill>
        <patternFill>
          <bgColor rgb="FFFF0000"/>
        </patternFill>
      </fill>
    </dxf>
    <dxf>
      <fill>
        <patternFill>
          <bgColor rgb="FF92D050"/>
        </patternFill>
      </fill>
    </dxf>
    <dxf>
      <fill>
        <patternFill>
          <bgColor rgb="FFFFFF00"/>
        </patternFill>
      </fill>
    </dxf>
    <dxf>
      <font>
        <b/>
        <i val="0"/>
        <color theme="0"/>
      </font>
      <fill>
        <patternFill>
          <bgColor rgb="FFFF0000"/>
        </patternFill>
      </fill>
    </dxf>
    <dxf>
      <font>
        <b/>
        <i val="0"/>
      </font>
      <fill>
        <patternFill>
          <bgColor rgb="FFFFC9E4"/>
        </patternFill>
      </fill>
    </dxf>
    <dxf>
      <font>
        <b/>
        <i val="0"/>
        <color auto="1"/>
      </font>
      <fill>
        <patternFill>
          <bgColor rgb="FFFFC9E4"/>
        </patternFill>
      </fill>
    </dxf>
    <dxf>
      <font>
        <b/>
        <i val="0"/>
        <color theme="0"/>
      </font>
      <fill>
        <patternFill>
          <bgColor rgb="FFFF00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2"/>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ill>
        <patternFill>
          <bgColor them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auto="1"/>
      </font>
      <fill>
        <patternFill>
          <bgColor theme="2"/>
        </patternFill>
      </fill>
    </dxf>
    <dxf>
      <font>
        <color rgb="FF9C5700"/>
      </font>
      <fill>
        <patternFill>
          <bgColor rgb="FFFFEB9C"/>
        </patternFill>
      </fill>
    </dxf>
    <dxf>
      <font>
        <color rgb="FF006100"/>
      </font>
      <fill>
        <patternFill>
          <bgColor rgb="FFC6EFCE"/>
        </patternFill>
      </fill>
    </dxf>
    <dxf>
      <fill>
        <patternFill>
          <bgColor theme="2"/>
        </patternFill>
      </fill>
    </dxf>
    <dxf>
      <font>
        <color rgb="FF9C5700"/>
      </font>
      <fill>
        <patternFill>
          <bgColor rgb="FFFFEB9C"/>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ill>
        <patternFill>
          <bgColor theme="2"/>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2"/>
        </patternFill>
      </fill>
    </dxf>
    <dxf>
      <fill>
        <patternFill>
          <bgColor theme="0" tint="-0.14996795556505021"/>
        </patternFill>
      </fill>
    </dxf>
    <dxf>
      <fill>
        <patternFill>
          <bgColor theme="0" tint="-4.9989318521683403E-2"/>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font>
      <fill>
        <patternFill>
          <bgColor rgb="FFFFC9E4"/>
        </patternFill>
      </fill>
    </dxf>
    <dxf>
      <font>
        <b/>
        <i val="0"/>
        <color theme="0"/>
      </font>
      <fill>
        <patternFill>
          <bgColor rgb="FFFF0000"/>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rgb="FFFFFF00"/>
        </patternFill>
      </fill>
    </dxf>
    <dxf>
      <font>
        <color auto="1"/>
      </font>
      <fill>
        <patternFill>
          <bgColor rgb="FF92D050"/>
        </patternFill>
      </fill>
    </dxf>
    <dxf>
      <font>
        <color auto="1"/>
      </font>
      <fill>
        <patternFill>
          <bgColor rgb="FFFFFF00"/>
        </patternFill>
      </fill>
    </dxf>
    <dxf>
      <font>
        <b/>
        <i val="0"/>
        <color theme="0"/>
      </font>
      <fill>
        <patternFill>
          <bgColor rgb="FFFF0000"/>
        </patternFill>
      </fill>
    </dxf>
    <dxf>
      <font>
        <b/>
        <i val="0"/>
        <color theme="0"/>
      </font>
      <fill>
        <patternFill>
          <bgColor rgb="FFFF0000"/>
        </patternFill>
      </fill>
    </dxf>
    <dxf>
      <font>
        <b/>
        <i val="0"/>
        <color auto="1"/>
      </font>
      <fill>
        <patternFill>
          <bgColor rgb="FFFFC9E4"/>
        </patternFill>
      </fill>
    </dxf>
    <dxf>
      <fill>
        <patternFill>
          <bgColor rgb="FFFFFF00"/>
        </patternFill>
      </fill>
    </dxf>
    <dxf>
      <fill>
        <patternFill>
          <bgColor rgb="FF92D050"/>
        </patternFill>
      </fill>
    </dxf>
    <dxf>
      <font>
        <b/>
        <i val="0"/>
        <color theme="0"/>
      </font>
      <fill>
        <patternFill>
          <bgColor rgb="FFFF0000"/>
        </patternFill>
      </fill>
    </dxf>
    <dxf>
      <font>
        <color rgb="FF9C0006"/>
      </font>
      <fill>
        <patternFill>
          <bgColor rgb="FFFFC7CE"/>
        </patternFill>
      </fill>
    </dxf>
    <dxf>
      <font>
        <b/>
        <i val="0"/>
        <color auto="1"/>
      </font>
      <fill>
        <patternFill>
          <bgColor rgb="FFFFC9E4"/>
        </patternFill>
      </fill>
    </dxf>
    <dxf>
      <font>
        <b/>
        <i val="0"/>
      </font>
      <fill>
        <patternFill>
          <bgColor rgb="FFFFC9E4"/>
        </patternFill>
      </fill>
    </dxf>
    <dxf>
      <font>
        <b/>
        <i val="0"/>
        <color theme="0"/>
      </font>
      <fill>
        <patternFill>
          <bgColor rgb="FFFF0000"/>
        </patternFill>
      </fill>
    </dxf>
    <dxf>
      <font>
        <b/>
        <i val="0"/>
      </font>
      <fill>
        <patternFill>
          <bgColor rgb="FFFFC9E4"/>
        </patternFill>
      </fill>
    </dxf>
    <dxf>
      <font>
        <b/>
        <i val="0"/>
        <color auto="1"/>
      </font>
      <fill>
        <patternFill>
          <bgColor rgb="FFFFC9E4"/>
        </patternFill>
      </fill>
    </dxf>
    <dxf>
      <font>
        <b/>
        <i val="0"/>
        <color theme="0"/>
      </font>
      <fill>
        <patternFill>
          <bgColor rgb="FFFF0000"/>
        </patternFill>
      </fill>
    </dxf>
    <dxf>
      <fill>
        <patternFill>
          <bgColor rgb="FF92D050"/>
        </patternFill>
      </fill>
    </dxf>
    <dxf>
      <fill>
        <patternFill>
          <bgColor rgb="FFFFFF00"/>
        </patternFill>
      </fill>
    </dxf>
    <dxf>
      <font>
        <b/>
        <i val="0"/>
        <color theme="0"/>
      </font>
      <fill>
        <patternFill>
          <bgColor rgb="FFFF0000"/>
        </patternFill>
      </fill>
    </dxf>
    <dxf>
      <font>
        <b/>
        <i val="0"/>
        <color auto="1"/>
      </font>
      <fill>
        <patternFill>
          <bgColor rgb="FFFFC9E4"/>
        </patternFill>
      </fill>
    </dxf>
    <dxf>
      <font>
        <b/>
        <i val="0"/>
        <color theme="0"/>
      </font>
      <fill>
        <patternFill>
          <bgColor rgb="FFFF0000"/>
        </patternFill>
      </fill>
    </dxf>
    <dxf>
      <font>
        <b/>
        <i val="0"/>
      </font>
      <fill>
        <patternFill>
          <bgColor rgb="FFFFC9E4"/>
        </patternFill>
      </fill>
    </dxf>
    <dxf>
      <font>
        <b/>
        <i val="0"/>
        <color theme="0"/>
      </font>
      <fill>
        <patternFill>
          <bgColor rgb="FFFF0000"/>
        </patternFill>
      </fill>
    </dxf>
    <dxf>
      <font>
        <b/>
        <i val="0"/>
      </font>
      <fill>
        <patternFill>
          <bgColor rgb="FFFFC9E4"/>
        </patternFill>
      </fill>
    </dxf>
    <dxf>
      <fill>
        <patternFill>
          <bgColor rgb="FFFFFF00"/>
        </patternFill>
      </fill>
    </dxf>
    <dxf>
      <font>
        <b/>
        <i val="0"/>
        <color theme="0"/>
      </font>
      <fill>
        <patternFill>
          <bgColor rgb="FFFF0000"/>
        </patternFill>
      </fill>
    </dxf>
    <dxf>
      <font>
        <b/>
        <i val="0"/>
        <color auto="1"/>
      </font>
      <fill>
        <patternFill>
          <bgColor rgb="FFFFC9E4"/>
        </patternFill>
      </fill>
    </dxf>
    <dxf>
      <fill>
        <patternFill>
          <bgColor rgb="FF92D050"/>
        </patternFill>
      </fill>
    </dxf>
    <dxf>
      <font>
        <b/>
        <i val="0"/>
        <color theme="0"/>
      </font>
      <fill>
        <patternFill>
          <bgColor rgb="FFFF00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5700"/>
      </font>
      <fill>
        <patternFill>
          <bgColor rgb="FFFFEB9C"/>
        </patternFill>
      </fill>
    </dxf>
    <dxf>
      <font>
        <color rgb="FF9C0006"/>
      </font>
      <fill>
        <patternFill>
          <bgColor rgb="FFFFC7CE"/>
        </patternFill>
      </fill>
    </dxf>
    <dxf>
      <font>
        <color auto="1"/>
      </font>
      <fill>
        <patternFill>
          <bgColor theme="2"/>
        </patternFill>
      </fill>
    </dxf>
    <dxf>
      <font>
        <color rgb="FF9C5700"/>
      </font>
      <fill>
        <patternFill>
          <bgColor rgb="FFFFEB9C"/>
        </patternFill>
      </fill>
    </dxf>
    <dxf>
      <font>
        <color rgb="FF006100"/>
      </font>
      <fill>
        <patternFill>
          <bgColor rgb="FFC6EFCE"/>
        </patternFill>
      </fill>
    </dxf>
    <dxf>
      <font>
        <color auto="1"/>
      </font>
      <fill>
        <patternFill>
          <bgColor theme="2"/>
        </patternFill>
      </fill>
    </dxf>
    <dxf>
      <font>
        <color rgb="FF9C5700"/>
      </font>
      <fill>
        <patternFill>
          <bgColor rgb="FFFFEB9C"/>
        </patternFill>
      </fill>
    </dxf>
    <dxf>
      <fill>
        <patternFill>
          <bgColor theme="2"/>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2"/>
        </patternFill>
      </fill>
    </dxf>
    <dxf>
      <fill>
        <patternFill>
          <bgColor theme="0" tint="-0.14996795556505021"/>
        </patternFill>
      </fill>
    </dxf>
    <dxf>
      <fill>
        <patternFill>
          <bgColor theme="0" tint="-4.9989318521683403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color theme="0"/>
      </font>
      <fill>
        <patternFill>
          <bgColor rgb="FFFF0000"/>
        </patternFill>
      </fill>
    </dxf>
    <dxf>
      <font>
        <b/>
        <i val="0"/>
      </font>
      <fill>
        <patternFill>
          <bgColor rgb="FFFFC9E4"/>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theme="0"/>
      </font>
      <fill>
        <patternFill>
          <bgColor rgb="FFFF0000"/>
        </patternFill>
      </fill>
    </dxf>
    <dxf>
      <font>
        <b/>
        <i val="0"/>
      </font>
      <fill>
        <patternFill>
          <bgColor rgb="FFFFC9E4"/>
        </patternFill>
      </fill>
    </dxf>
    <dxf>
      <fill>
        <patternFill>
          <bgColor rgb="FF92D050"/>
        </patternFill>
      </fill>
    </dxf>
    <dxf>
      <fill>
        <patternFill>
          <bgColor rgb="FFFFFF00"/>
        </patternFill>
      </fill>
    </dxf>
    <dxf>
      <font>
        <color auto="1"/>
      </font>
      <fill>
        <patternFill>
          <bgColor rgb="FFFFFF00"/>
        </patternFill>
      </fill>
    </dxf>
    <dxf>
      <font>
        <color auto="1"/>
      </font>
      <fill>
        <patternFill>
          <bgColor rgb="FF92D050"/>
        </patternFill>
      </fill>
    </dxf>
    <dxf>
      <font>
        <b/>
        <i val="0"/>
        <color theme="0"/>
      </font>
      <fill>
        <patternFill>
          <bgColor rgb="FFFF0000"/>
        </patternFill>
      </fill>
    </dxf>
    <dxf>
      <font>
        <b/>
        <i val="0"/>
        <color theme="0"/>
      </font>
      <fill>
        <patternFill>
          <bgColor rgb="FFFF0000"/>
        </patternFill>
      </fill>
    </dxf>
    <dxf>
      <font>
        <b/>
        <i val="0"/>
        <color auto="1"/>
      </font>
      <fill>
        <patternFill>
          <bgColor rgb="FFFFC9E4"/>
        </patternFill>
      </fill>
    </dxf>
    <dxf>
      <fill>
        <patternFill>
          <bgColor rgb="FF92D050"/>
        </patternFill>
      </fill>
    </dxf>
    <dxf>
      <fill>
        <patternFill>
          <bgColor rgb="FFFFFF00"/>
        </patternFill>
      </fill>
    </dxf>
    <dxf>
      <font>
        <b/>
        <i val="0"/>
        <color theme="0"/>
      </font>
      <fill>
        <patternFill>
          <bgColor rgb="FFFF0000"/>
        </patternFill>
      </fill>
    </dxf>
    <dxf>
      <font>
        <b/>
        <i val="0"/>
      </font>
      <fill>
        <patternFill>
          <bgColor rgb="FFFFC9E4"/>
        </patternFill>
      </fill>
    </dxf>
    <dxf>
      <font>
        <b/>
        <i val="0"/>
        <color theme="0"/>
      </font>
      <fill>
        <patternFill>
          <bgColor rgb="FFFF00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font>
      <fill>
        <patternFill>
          <bgColor rgb="FFFFC9E4"/>
        </patternFill>
      </fill>
    </dxf>
    <dxf>
      <fill>
        <patternFill>
          <bgColor rgb="FF92D050"/>
        </patternFill>
      </fill>
    </dxf>
    <dxf>
      <fill>
        <patternFill>
          <bgColor rgb="FFFFFF00"/>
        </patternFill>
      </fill>
    </dxf>
    <dxf>
      <font>
        <b/>
        <i val="0"/>
        <color auto="1"/>
      </font>
      <fill>
        <patternFill>
          <bgColor rgb="FFFFC9E4"/>
        </patternFill>
      </fill>
    </dxf>
    <dxf>
      <font>
        <b/>
        <i val="0"/>
        <color theme="0"/>
      </font>
      <fill>
        <patternFill>
          <bgColor rgb="FFFF0000"/>
        </patternFill>
      </fill>
    </dxf>
    <dxf>
      <font>
        <b/>
        <i val="0"/>
        <color theme="0"/>
      </font>
      <fill>
        <patternFill>
          <bgColor rgb="FFFF00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ont>
        <color rgb="FF9C5700"/>
      </font>
      <fill>
        <patternFill>
          <bgColor rgb="FFFFEB9C"/>
        </patternFill>
      </fill>
    </dxf>
    <dxf>
      <font>
        <color rgb="FF9C5700"/>
      </font>
      <fill>
        <patternFill>
          <bgColor rgb="FFFFEB9C"/>
        </patternFill>
      </fill>
    </dxf>
    <dxf>
      <fill>
        <patternFill>
          <bgColor theme="2"/>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ont>
        <color rgb="FF9C5700"/>
      </font>
      <fill>
        <patternFill>
          <bgColor rgb="FFFFEB9C"/>
        </patternFill>
      </fill>
    </dxf>
    <dxf>
      <font>
        <color auto="1"/>
      </font>
      <fill>
        <patternFill>
          <bgColor theme="2"/>
        </patternFill>
      </fill>
    </dxf>
    <dxf>
      <fill>
        <patternFill>
          <bgColor theme="2"/>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0" tint="-0.14996795556505021"/>
        </patternFill>
      </fill>
    </dxf>
    <dxf>
      <fill>
        <patternFill>
          <bgColor theme="0" tint="-4.9989318521683403E-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font>
      <fill>
        <patternFill>
          <bgColor rgb="FFFFC9E4"/>
        </patternFill>
      </fill>
    </dxf>
    <dxf>
      <font>
        <b/>
        <i val="0"/>
        <color theme="0"/>
      </font>
      <fill>
        <patternFill>
          <bgColor rgb="FFFF0000"/>
        </patternFill>
      </fill>
    </dxf>
    <dxf>
      <fill>
        <patternFill>
          <bgColor rgb="FFFFFF00"/>
        </patternFill>
      </fill>
    </dxf>
    <dxf>
      <fill>
        <patternFill>
          <bgColor rgb="FF92D050"/>
        </patternFill>
      </fill>
    </dxf>
    <dxf>
      <fill>
        <patternFill>
          <bgColor rgb="FF92D050"/>
        </patternFill>
      </fill>
    </dxf>
    <dxf>
      <font>
        <color auto="1"/>
      </font>
      <fill>
        <patternFill>
          <bgColor rgb="FF92D050"/>
        </patternFill>
      </fill>
    </dxf>
    <dxf>
      <font>
        <color auto="1"/>
      </font>
      <fill>
        <patternFill>
          <bgColor rgb="FFFFFF00"/>
        </patternFill>
      </fill>
    </dxf>
    <dxf>
      <font>
        <b/>
        <i val="0"/>
        <color theme="0"/>
      </font>
      <fill>
        <patternFill>
          <bgColor rgb="FFFF0000"/>
        </patternFill>
      </fill>
    </dxf>
    <dxf>
      <font>
        <b/>
        <i val="0"/>
        <color theme="0"/>
      </font>
      <fill>
        <patternFill>
          <bgColor rgb="FFFF0000"/>
        </patternFill>
      </fill>
    </dxf>
    <dxf>
      <font>
        <b/>
        <i val="0"/>
        <color auto="1"/>
      </font>
      <fill>
        <patternFill>
          <bgColor rgb="FFFFC9E4"/>
        </patternFill>
      </fill>
    </dxf>
    <dxf>
      <fill>
        <patternFill>
          <bgColor rgb="FF92D050"/>
        </patternFill>
      </fill>
    </dxf>
    <dxf>
      <fill>
        <patternFill>
          <bgColor rgb="FFFFFF00"/>
        </patternFill>
      </fill>
    </dxf>
    <dxf>
      <font>
        <b/>
        <i val="0"/>
        <color theme="0"/>
      </font>
      <fill>
        <patternFill>
          <bgColor rgb="FFFF0000"/>
        </patternFill>
      </fill>
    </dxf>
    <dxf>
      <font>
        <b/>
        <i val="0"/>
      </font>
      <fill>
        <patternFill>
          <bgColor rgb="FFFFC9E4"/>
        </patternFill>
      </fill>
    </dxf>
    <dxf>
      <font>
        <b/>
        <i val="0"/>
        <color theme="0"/>
      </font>
      <fill>
        <patternFill>
          <bgColor rgb="FFFF0000"/>
        </patternFill>
      </fill>
    </dxf>
    <dxf>
      <font>
        <b/>
        <i val="0"/>
      </font>
      <fill>
        <patternFill>
          <bgColor rgb="FFFFC9E4"/>
        </patternFill>
      </fill>
    </dxf>
    <dxf>
      <fill>
        <patternFill>
          <bgColor rgb="FF92D050"/>
        </patternFill>
      </fill>
    </dxf>
    <dxf>
      <font>
        <b/>
        <i val="0"/>
        <color auto="1"/>
      </font>
      <fill>
        <patternFill>
          <bgColor rgb="FFFFC9E4"/>
        </patternFill>
      </fill>
    </dxf>
    <dxf>
      <font>
        <b/>
        <i val="0"/>
        <color theme="0"/>
      </font>
      <fill>
        <patternFill>
          <bgColor rgb="FFFF0000"/>
        </patternFill>
      </fill>
    </dxf>
    <dxf>
      <fill>
        <patternFill>
          <bgColor rgb="FFFFFF00"/>
        </patternFill>
      </fill>
    </dxf>
    <dxf>
      <font>
        <b/>
        <i val="0"/>
        <color theme="0"/>
      </font>
      <fill>
        <patternFill>
          <bgColor rgb="FFFF00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9C5700"/>
      </font>
      <fill>
        <patternFill>
          <bgColor rgb="FFFFEB9C"/>
        </patternFill>
      </fill>
    </dxf>
    <dxf>
      <fill>
        <patternFill>
          <bgColor theme="2"/>
        </patternFill>
      </fill>
    </dxf>
    <dxf>
      <fill>
        <patternFill>
          <bgColor theme="2"/>
        </patternFill>
      </fill>
    </dxf>
    <dxf>
      <font>
        <color rgb="FF9C5700"/>
      </font>
      <fill>
        <patternFill>
          <bgColor rgb="FFFFEB9C"/>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auto="1"/>
      </font>
      <fill>
        <patternFill>
          <bgColor theme="2"/>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0" tint="-0.14996795556505021"/>
        </patternFill>
      </fill>
    </dxf>
    <dxf>
      <fill>
        <patternFill>
          <bgColor theme="0" tint="-4.9989318521683403E-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font>
      <fill>
        <patternFill>
          <bgColor rgb="FFFFC9E4"/>
        </patternFill>
      </fill>
    </dxf>
    <dxf>
      <font>
        <b/>
        <i val="0"/>
        <color theme="0"/>
      </font>
      <fill>
        <patternFill>
          <bgColor rgb="FFFF0000"/>
        </patternFill>
      </fill>
    </dxf>
    <dxf>
      <fill>
        <patternFill>
          <bgColor rgb="FFFFFF00"/>
        </patternFill>
      </fill>
    </dxf>
    <dxf>
      <fill>
        <patternFill>
          <bgColor rgb="FF92D050"/>
        </patternFill>
      </fill>
    </dxf>
    <dxf>
      <font>
        <color auto="1"/>
      </font>
      <fill>
        <patternFill>
          <bgColor rgb="FFFFFF00"/>
        </patternFill>
      </fill>
    </dxf>
    <dxf>
      <font>
        <color auto="1"/>
      </font>
      <fill>
        <patternFill>
          <bgColor rgb="FF92D050"/>
        </patternFill>
      </fill>
    </dxf>
    <dxf>
      <font>
        <b/>
        <i val="0"/>
        <color theme="0"/>
      </font>
      <fill>
        <patternFill>
          <bgColor rgb="FFFF0000"/>
        </patternFill>
      </fill>
    </dxf>
    <dxf>
      <font>
        <b/>
        <i val="0"/>
        <color auto="1"/>
      </font>
      <fill>
        <patternFill>
          <bgColor rgb="FFFFC9E4"/>
        </patternFill>
      </fill>
    </dxf>
    <dxf>
      <font>
        <b/>
        <i val="0"/>
        <color theme="0"/>
      </font>
      <fill>
        <patternFill>
          <bgColor rgb="FFFF0000"/>
        </patternFill>
      </fill>
    </dxf>
    <dxf>
      <fill>
        <patternFill>
          <bgColor rgb="FF92D050"/>
        </patternFill>
      </fill>
    </dxf>
    <dxf>
      <fill>
        <patternFill>
          <bgColor rgb="FFFFFF00"/>
        </patternFill>
      </fill>
    </dxf>
    <dxf>
      <font>
        <b/>
        <i val="0"/>
        <color auto="1"/>
      </font>
      <fill>
        <patternFill>
          <bgColor rgb="FFFFC9E4"/>
        </patternFill>
      </fill>
    </dxf>
    <dxf>
      <font>
        <b/>
        <i val="0"/>
        <color theme="0"/>
      </font>
      <fill>
        <patternFill>
          <bgColor rgb="FFFF0000"/>
        </patternFill>
      </fill>
    </dxf>
    <dxf>
      <font>
        <b/>
        <i val="0"/>
      </font>
      <fill>
        <patternFill>
          <bgColor rgb="FFFFC9E4"/>
        </patternFill>
      </fill>
    </dxf>
    <dxf>
      <font>
        <b/>
        <i val="0"/>
      </font>
      <fill>
        <patternFill>
          <bgColor rgb="FFFFC9E4"/>
        </patternFill>
      </fill>
    </dxf>
    <dxf>
      <font>
        <b/>
        <i val="0"/>
        <color theme="0"/>
      </font>
      <fill>
        <patternFill>
          <bgColor rgb="FFFF0000"/>
        </patternFill>
      </fill>
    </dxf>
    <dxf>
      <font>
        <b/>
        <i val="0"/>
        <color auto="1"/>
      </font>
      <fill>
        <patternFill>
          <bgColor rgb="FFFFC9E4"/>
        </patternFill>
      </fill>
    </dxf>
    <dxf>
      <fill>
        <patternFill>
          <bgColor rgb="FFFFFF00"/>
        </patternFill>
      </fill>
    </dxf>
    <dxf>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C9E4"/>
        </patternFill>
      </fill>
    </dxf>
    <dxf>
      <font>
        <b/>
        <i val="0"/>
        <color auto="1"/>
      </font>
      <fill>
        <patternFill>
          <bgColor rgb="FFFFC9E4"/>
        </patternFill>
      </fill>
    </dxf>
    <dxf>
      <font>
        <b/>
        <i val="0"/>
      </font>
      <fill>
        <patternFill>
          <bgColor rgb="FFFFC9E4"/>
        </patternFill>
      </fill>
    </dxf>
    <dxf>
      <font>
        <b/>
        <i val="0"/>
        <color theme="0"/>
      </font>
      <fill>
        <patternFill>
          <bgColor rgb="FFFF0000"/>
        </patternFill>
      </fill>
    </dxf>
    <dxf>
      <font>
        <color auto="1"/>
      </font>
      <fill>
        <patternFill>
          <bgColor rgb="FFFFC9E4"/>
        </patternFill>
      </fill>
    </dxf>
    <dxf>
      <font>
        <b/>
        <i val="0"/>
        <color theme="0"/>
      </font>
      <fill>
        <patternFill>
          <bgColor rgb="FFFF0000"/>
        </patternFill>
      </fill>
    </dxf>
    <dxf>
      <fill>
        <patternFill>
          <bgColor rgb="FFFFFF00"/>
        </patternFill>
      </fill>
    </dxf>
    <dxf>
      <fill>
        <patternFill>
          <bgColor rgb="FF92D050"/>
        </patternFill>
      </fill>
    </dxf>
    <dxf>
      <font>
        <b/>
        <i val="0"/>
        <color theme="0"/>
      </font>
      <fill>
        <patternFill>
          <bgColor rgb="FFFF0000"/>
        </patternFill>
      </fill>
    </dxf>
    <dxf>
      <font>
        <b/>
        <i val="0"/>
        <color auto="1"/>
      </font>
      <fill>
        <patternFill>
          <bgColor rgb="FFFFC9E4"/>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5700"/>
      </font>
      <fill>
        <patternFill>
          <bgColor rgb="FFFFEB9C"/>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ont>
        <color rgb="FF9C5700"/>
      </font>
      <fill>
        <patternFill>
          <bgColor rgb="FFFFEB9C"/>
        </patternFill>
      </fill>
    </dxf>
    <dxf>
      <font>
        <color rgb="FF9C5700"/>
      </font>
      <fill>
        <patternFill>
          <bgColor rgb="FFFFEB9C"/>
        </patternFill>
      </fill>
    </dxf>
    <dxf>
      <fill>
        <patternFill>
          <bgColor theme="2"/>
        </patternFill>
      </fill>
    </dxf>
    <dxf>
      <font>
        <color auto="1"/>
      </font>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theme="0" tint="-0.14996795556505021"/>
        </patternFill>
      </fill>
    </dxf>
    <dxf>
      <fill>
        <patternFill>
          <bgColor theme="0" tint="-4.9989318521683403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font>
      <fill>
        <patternFill>
          <bgColor rgb="FFFFC9E4"/>
        </patternFill>
      </fill>
    </dxf>
    <dxf>
      <font>
        <b/>
        <i val="0"/>
        <color theme="0"/>
      </font>
      <fill>
        <patternFill>
          <bgColor rgb="FFFF0000"/>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92D050"/>
        </patternFill>
      </fill>
    </dxf>
    <dxf>
      <font>
        <color auto="1"/>
      </font>
      <fill>
        <patternFill>
          <bgColor rgb="FF92D050"/>
        </patternFill>
      </fill>
    </dxf>
    <dxf>
      <font>
        <color auto="1"/>
      </font>
      <fill>
        <patternFill>
          <bgColor rgb="FFFFFF00"/>
        </patternFill>
      </fill>
    </dxf>
    <dxf>
      <font>
        <b/>
        <i val="0"/>
        <color theme="0"/>
      </font>
      <fill>
        <patternFill>
          <bgColor rgb="FFFF0000"/>
        </patternFill>
      </fill>
    </dxf>
    <dxf>
      <font>
        <b/>
        <i val="0"/>
        <color auto="1"/>
      </font>
      <fill>
        <patternFill>
          <bgColor rgb="FFFFC9E4"/>
        </patternFill>
      </fill>
    </dxf>
    <dxf>
      <font>
        <b/>
        <i val="0"/>
        <color theme="0"/>
      </font>
      <fill>
        <patternFill>
          <bgColor rgb="FFFF0000"/>
        </patternFill>
      </fill>
    </dxf>
    <dxf>
      <fill>
        <patternFill>
          <bgColor rgb="FF92D050"/>
        </patternFill>
      </fill>
    </dxf>
    <dxf>
      <fill>
        <patternFill>
          <bgColor rgb="FFFFFF00"/>
        </patternFill>
      </fill>
    </dxf>
    <dxf>
      <font>
        <b/>
        <i val="0"/>
      </font>
      <fill>
        <patternFill>
          <bgColor rgb="FFFFC9E4"/>
        </patternFill>
      </fill>
    </dxf>
    <dxf>
      <font>
        <b/>
        <i val="0"/>
        <color theme="0"/>
      </font>
      <fill>
        <patternFill>
          <bgColor rgb="FFFF0000"/>
        </patternFill>
      </fill>
    </dxf>
    <dxf>
      <font>
        <b/>
        <i val="0"/>
        <color auto="1"/>
      </font>
      <fill>
        <patternFill>
          <bgColor rgb="FFFFC9E4"/>
        </patternFill>
      </fill>
    </dxf>
    <dxf>
      <font>
        <b/>
        <i val="0"/>
        <color theme="0"/>
      </font>
      <fill>
        <patternFill>
          <bgColor rgb="FFFF0000"/>
        </patternFill>
      </fill>
    </dxf>
    <dxf>
      <font>
        <b/>
        <i val="0"/>
        <color auto="1"/>
      </font>
      <fill>
        <patternFill>
          <bgColor rgb="FFFFC9E4"/>
        </patternFill>
      </fill>
    </dxf>
    <dxf>
      <font>
        <b/>
        <i val="0"/>
      </font>
      <fill>
        <patternFill>
          <bgColor rgb="FFFFC9E4"/>
        </patternFill>
      </fill>
    </dxf>
    <dxf>
      <fill>
        <patternFill>
          <bgColor rgb="FFFFFF00"/>
        </patternFill>
      </fill>
    </dxf>
    <dxf>
      <fill>
        <patternFill>
          <bgColor rgb="FF92D050"/>
        </patternFill>
      </fill>
    </dxf>
    <dxf>
      <font>
        <b/>
        <i val="0"/>
        <color theme="0"/>
      </font>
      <fill>
        <patternFill>
          <bgColor rgb="FFFF0000"/>
        </patternFill>
      </fill>
    </dxf>
    <dxf>
      <font>
        <b/>
        <i val="0"/>
        <color theme="0"/>
      </font>
      <fill>
        <patternFill>
          <bgColor rgb="FFFF00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theme="2"/>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ont>
        <color rgb="FF9C5700"/>
      </font>
      <fill>
        <patternFill>
          <bgColor rgb="FFFFEB9C"/>
        </patternFill>
      </fill>
    </dxf>
    <dxf>
      <fill>
        <patternFill>
          <bgColor theme="2"/>
        </patternFill>
      </fill>
    </dxf>
    <dxf>
      <font>
        <color rgb="FF9C5700"/>
      </font>
      <fill>
        <patternFill>
          <bgColor rgb="FFFFEB9C"/>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auto="1"/>
      </font>
      <fill>
        <patternFill>
          <bgColor theme="2"/>
        </patternFill>
      </fill>
    </dxf>
    <dxf>
      <fill>
        <patternFill>
          <bgColor theme="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font>
      <fill>
        <patternFill>
          <bgColor rgb="FFFFC9E4"/>
        </patternFill>
      </fill>
    </dxf>
    <dxf>
      <font>
        <b/>
        <i val="0"/>
        <color theme="0"/>
      </font>
      <fill>
        <patternFill>
          <bgColor rgb="FFFF00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auto="1"/>
      </font>
      <fill>
        <patternFill>
          <bgColor rgb="FFFFFF00"/>
        </patternFill>
      </fill>
    </dxf>
    <dxf>
      <font>
        <color auto="1"/>
      </font>
      <fill>
        <patternFill>
          <bgColor rgb="FF92D050"/>
        </patternFill>
      </fill>
    </dxf>
    <dxf>
      <fill>
        <patternFill>
          <bgColor rgb="FF92D050"/>
        </patternFill>
      </fill>
    </dxf>
    <dxf>
      <fill>
        <patternFill>
          <bgColor rgb="FFFFFF00"/>
        </patternFill>
      </fill>
    </dxf>
    <dxf>
      <font>
        <b/>
        <i val="0"/>
        <color theme="0"/>
      </font>
      <fill>
        <patternFill>
          <bgColor rgb="FFFF0000"/>
        </patternFill>
      </fill>
    </dxf>
    <dxf>
      <font>
        <b/>
        <i val="0"/>
        <color auto="1"/>
      </font>
      <fill>
        <patternFill>
          <bgColor rgb="FFFFC9E4"/>
        </patternFill>
      </fill>
    </dxf>
    <dxf>
      <font>
        <b/>
        <i val="0"/>
        <color theme="0"/>
      </font>
      <fill>
        <patternFill>
          <bgColor rgb="FFFF0000"/>
        </patternFill>
      </fill>
    </dxf>
    <dxf>
      <fill>
        <patternFill>
          <bgColor rgb="FF92D050"/>
        </patternFill>
      </fill>
    </dxf>
    <dxf>
      <font>
        <b/>
        <i val="0"/>
      </font>
      <fill>
        <patternFill>
          <bgColor rgb="FFFFC9E4"/>
        </patternFill>
      </fill>
    </dxf>
    <dxf>
      <fill>
        <patternFill>
          <bgColor rgb="FFFFFF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font>
      <fill>
        <patternFill>
          <bgColor rgb="FFFFC9E4"/>
        </patternFill>
      </fill>
    </dxf>
    <dxf>
      <fill>
        <patternFill>
          <bgColor rgb="FF92D050"/>
        </patternFill>
      </fill>
    </dxf>
    <dxf>
      <fill>
        <patternFill>
          <bgColor rgb="FFFFFF00"/>
        </patternFill>
      </fill>
    </dxf>
    <dxf>
      <font>
        <b/>
        <i val="0"/>
        <color theme="0"/>
      </font>
      <fill>
        <patternFill>
          <bgColor rgb="FFFF0000"/>
        </patternFill>
      </fill>
    </dxf>
    <dxf>
      <font>
        <b/>
        <i val="0"/>
        <color auto="1"/>
      </font>
      <fill>
        <patternFill>
          <bgColor rgb="FFFFC9E4"/>
        </patternFill>
      </fill>
    </dxf>
    <dxf>
      <fill>
        <patternFill>
          <bgColor rgb="FFFFFF00"/>
        </patternFill>
      </fill>
    </dxf>
    <dxf>
      <fill>
        <patternFill>
          <bgColor rgb="FF92D050"/>
        </patternFill>
      </fill>
    </dxf>
    <dxf>
      <font>
        <b/>
        <i val="0"/>
      </font>
      <fill>
        <patternFill>
          <bgColor rgb="FFFFC9E4"/>
        </patternFill>
      </fill>
    </dxf>
    <dxf>
      <font>
        <b/>
        <i val="0"/>
        <color theme="0"/>
      </font>
      <fill>
        <patternFill>
          <bgColor rgb="FFFF0000"/>
        </patternFill>
      </fill>
    </dxf>
    <dxf>
      <font>
        <b/>
        <i val="0"/>
      </font>
      <fill>
        <patternFill>
          <bgColor rgb="FFFFC9E4"/>
        </patternFill>
      </fill>
    </dxf>
    <dxf>
      <fill>
        <patternFill>
          <bgColor rgb="FF92D050"/>
        </patternFill>
      </fill>
    </dxf>
    <dxf>
      <fill>
        <patternFill>
          <bgColor rgb="FFFFFF00"/>
        </patternFill>
      </fill>
    </dxf>
    <dxf>
      <font>
        <b/>
        <i val="0"/>
        <color theme="0"/>
      </font>
      <fill>
        <patternFill>
          <bgColor rgb="FFFF0000"/>
        </patternFill>
      </fill>
    </dxf>
    <dxf>
      <font>
        <b/>
        <i val="0"/>
        <color auto="1"/>
      </font>
      <fill>
        <patternFill>
          <bgColor rgb="FFFFC9E4"/>
        </patternFill>
      </fill>
    </dxf>
    <dxf>
      <font>
        <b/>
        <i val="0"/>
        <color theme="0"/>
      </font>
      <fill>
        <patternFill>
          <bgColor rgb="FFFF0000"/>
        </patternFill>
      </fill>
    </dxf>
    <dxf>
      <font>
        <color auto="1"/>
      </font>
      <fill>
        <patternFill>
          <bgColor rgb="FF92D050"/>
        </patternFill>
      </fill>
    </dxf>
    <dxf>
      <font>
        <color auto="1"/>
      </font>
      <fill>
        <patternFill>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0" tint="-4.9989318521683403E-2"/>
        </patternFill>
      </fill>
    </dxf>
    <dxf>
      <fill>
        <patternFill>
          <bgColor theme="0" tint="-0.14996795556505021"/>
        </patternFill>
      </fill>
    </dxf>
    <dxf>
      <fill>
        <patternFill>
          <bgColor theme="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ill>
        <patternFill>
          <bgColor theme="2"/>
        </patternFill>
      </fill>
    </dxf>
    <dxf>
      <font>
        <color rgb="FF9C5700"/>
      </font>
      <fill>
        <patternFill>
          <bgColor rgb="FFFFEB9C"/>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auto="1"/>
      </font>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9C5700"/>
      </font>
      <fill>
        <patternFill>
          <bgColor rgb="FFFFEB9C"/>
        </patternFill>
      </fill>
    </dxf>
    <dxf>
      <fill>
        <patternFill>
          <bgColor theme="2"/>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color theme="0"/>
      </font>
      <fill>
        <patternFill>
          <bgColor rgb="FFFF0000"/>
        </patternFill>
      </fill>
    </dxf>
    <dxf>
      <font>
        <b/>
        <i val="0"/>
      </font>
      <fill>
        <patternFill>
          <bgColor rgb="FFFFC9E4"/>
        </patternFill>
      </fill>
    </dxf>
    <dxf>
      <font>
        <color auto="1"/>
      </font>
      <fill>
        <patternFill>
          <bgColor rgb="FF92D050"/>
        </patternFill>
      </fill>
    </dxf>
    <dxf>
      <font>
        <color auto="1"/>
      </font>
      <fill>
        <patternFill>
          <bgColor rgb="FFFFFF00"/>
        </patternFill>
      </fill>
    </dxf>
    <dxf>
      <font>
        <b/>
        <i val="0"/>
        <color theme="0"/>
      </font>
      <fill>
        <patternFill>
          <bgColor rgb="FFFF0000"/>
        </patternFill>
      </fill>
    </dxf>
    <dxf>
      <font>
        <b/>
        <i val="0"/>
        <color theme="0"/>
      </font>
      <fill>
        <patternFill>
          <bgColor rgb="FFFF0000"/>
        </patternFill>
      </fill>
    </dxf>
    <dxf>
      <font>
        <b/>
        <i val="0"/>
        <color auto="1"/>
      </font>
      <fill>
        <patternFill>
          <bgColor rgb="FFFFC9E4"/>
        </patternFill>
      </fill>
    </dxf>
    <dxf>
      <fill>
        <patternFill>
          <bgColor rgb="FF92D050"/>
        </patternFill>
      </fill>
    </dxf>
    <dxf>
      <fill>
        <patternFill>
          <bgColor rgb="FFFFFF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ont>
        <color rgb="FF9C5700"/>
      </font>
      <fill>
        <patternFill>
          <bgColor rgb="FFFFEB9C"/>
        </patternFill>
      </fill>
    </dxf>
    <dxf>
      <font>
        <color rgb="FF9C5700"/>
      </font>
      <fill>
        <patternFill>
          <bgColor rgb="FFFFEB9C"/>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font>
      <fill>
        <patternFill>
          <bgColor rgb="FFFFC9E4"/>
        </patternFill>
      </fill>
    </dxf>
    <dxf>
      <font>
        <b/>
        <i val="0"/>
        <color theme="0"/>
      </font>
      <fill>
        <patternFill>
          <bgColor rgb="FFFF0000"/>
        </patternFill>
      </fill>
    </dxf>
    <dxf>
      <font>
        <b/>
        <i val="0"/>
        <color theme="0"/>
      </font>
      <fill>
        <patternFill>
          <bgColor rgb="FFFF0000"/>
        </patternFill>
      </fill>
    </dxf>
    <dxf>
      <font>
        <b/>
        <i val="0"/>
        <color auto="1"/>
      </font>
      <fill>
        <patternFill>
          <bgColor rgb="FFFFC9E4"/>
        </patternFill>
      </fill>
    </dxf>
    <dxf>
      <font>
        <b/>
        <i val="0"/>
        <color theme="0"/>
      </font>
      <fill>
        <patternFill>
          <bgColor rgb="FFFF0000"/>
        </patternFill>
      </fill>
    </dxf>
    <dxf>
      <font>
        <color auto="1"/>
      </font>
      <fill>
        <patternFill>
          <bgColor rgb="FF92D050"/>
        </patternFill>
      </fill>
    </dxf>
    <dxf>
      <font>
        <color auto="1"/>
      </font>
      <fill>
        <patternFill>
          <bgColor rgb="FFFFFF00"/>
        </patternFill>
      </fill>
    </dxf>
    <dxf>
      <font>
        <b/>
        <i val="0"/>
        <color theme="0"/>
      </font>
      <fill>
        <patternFill>
          <bgColor rgb="FFFF0000"/>
        </patternFill>
      </fill>
    </dxf>
    <dxf>
      <font>
        <b/>
        <i val="0"/>
        <color auto="1"/>
      </font>
      <fill>
        <patternFill>
          <bgColor rgb="FFFFC9E4"/>
        </patternFill>
      </fill>
    </dxf>
    <dxf>
      <fill>
        <patternFill>
          <bgColor rgb="FF92D050"/>
        </patternFill>
      </fill>
    </dxf>
    <dxf>
      <fill>
        <patternFill>
          <bgColor rgb="FFFFFF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2"/>
        </patternFill>
      </fill>
    </dxf>
    <dxf>
      <font>
        <color auto="1"/>
      </font>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ont>
        <color rgb="FF9C5700"/>
      </font>
      <fill>
        <patternFill>
          <bgColor rgb="FFFFEB9C"/>
        </patternFill>
      </fill>
    </dxf>
    <dxf>
      <font>
        <color rgb="FF9C5700"/>
      </font>
      <fill>
        <patternFill>
          <bgColor rgb="FFFFEB9C"/>
        </patternFill>
      </fill>
    </dxf>
    <dxf>
      <fill>
        <patternFill>
          <bgColor theme="2"/>
        </patternFill>
      </fill>
    </dxf>
  </dxfs>
  <tableStyles count="0" defaultTableStyle="TableStyleMedium2" defaultPivotStyle="PivotStyleLight16"/>
  <colors>
    <mruColors>
      <color rgb="FFFFE1E1"/>
      <color rgb="FFFFABD5"/>
      <color rgb="FF00FF00"/>
      <color rgb="FF9FFFFF"/>
      <color rgb="FFFFC9E4"/>
      <color rgb="FF66FFFF"/>
      <color rgb="FFFFFFCC"/>
      <color rgb="FFEFEFFF"/>
      <color rgb="FFCCCCFF"/>
      <color rgb="FFEB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581025</xdr:colOff>
          <xdr:row>2</xdr:row>
          <xdr:rowOff>0</xdr:rowOff>
        </xdr:from>
        <xdr:to>
          <xdr:col>13</xdr:col>
          <xdr:colOff>19050</xdr:colOff>
          <xdr:row>46</xdr:row>
          <xdr:rowOff>161925</xdr:rowOff>
        </xdr:to>
        <xdr:sp macro="" textlink="">
          <xdr:nvSpPr>
            <xdr:cNvPr id="14342" name="Object 6" descr="Risk Assessment Worksheet Instructions" hidden="1">
              <a:extLst>
                <a:ext uri="{63B3BB69-23CF-44E3-9099-C40C66FF867C}">
                  <a14:compatExt spid="_x0000_s14342"/>
                </a:ext>
                <a:ext uri="{FF2B5EF4-FFF2-40B4-BE49-F238E27FC236}">
                  <a16:creationId xmlns:a16="http://schemas.microsoft.com/office/drawing/2014/main" id="{00000000-0008-0000-0000-0000063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581025</xdr:colOff>
          <xdr:row>48</xdr:row>
          <xdr:rowOff>9525</xdr:rowOff>
        </xdr:from>
        <xdr:to>
          <xdr:col>13</xdr:col>
          <xdr:colOff>9525</xdr:colOff>
          <xdr:row>80</xdr:row>
          <xdr:rowOff>9525</xdr:rowOff>
        </xdr:to>
        <xdr:sp macro="" textlink="">
          <xdr:nvSpPr>
            <xdr:cNvPr id="14343" name="Object 7" descr="NPS Museum Risk Worksheet Glossary" hidden="1">
              <a:extLst>
                <a:ext uri="{63B3BB69-23CF-44E3-9099-C40C66FF867C}">
                  <a14:compatExt spid="_x0000_s14343"/>
                </a:ext>
                <a:ext uri="{FF2B5EF4-FFF2-40B4-BE49-F238E27FC236}">
                  <a16:creationId xmlns:a16="http://schemas.microsoft.com/office/drawing/2014/main" id="{00000000-0008-0000-0000-0000073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3" Type="http://schemas.openxmlformats.org/officeDocument/2006/relationships/hyperlink" Target="https://nifc.maps.arcgis.com/apps/instant/sidebar/index.html?appid=8ff2949b744d441782339da2b03964c3" TargetMode="External"/><Relationship Id="rId2" Type="http://schemas.openxmlformats.org/officeDocument/2006/relationships/hyperlink" Target="https://www.nps.gov/museum/publications/MHI/Chap6.pdf" TargetMode="External"/><Relationship Id="rId1" Type="http://schemas.openxmlformats.org/officeDocument/2006/relationships/hyperlink" Target="https://www.nps.gov/museum/publications/MHI/CHAP11.pdf"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www.nps.gov/subjects/museums/upload/MHI_Ch4_Environment.pdf" TargetMode="External"/><Relationship Id="rId18" Type="http://schemas.openxmlformats.org/officeDocument/2006/relationships/hyperlink" Target="https://www.nps.gov/subjects/museums/upload/MHI_Ch4_Environment.pdf" TargetMode="External"/><Relationship Id="rId26" Type="http://schemas.openxmlformats.org/officeDocument/2006/relationships/hyperlink" Target="https://www.nps.gov/subjects/museums/upload/MHI_Ch4_Environment.pdf" TargetMode="External"/><Relationship Id="rId39" Type="http://schemas.openxmlformats.org/officeDocument/2006/relationships/hyperlink" Target="https://www.nps.gov/subjects/museums/upload/MHI_AppF_NPSChecklistPreservationProtection.pdf" TargetMode="External"/><Relationship Id="rId21" Type="http://schemas.openxmlformats.org/officeDocument/2006/relationships/hyperlink" Target="https://www.nps.gov/subjects/museums/upload/MHI_Ch4_Environment.pdf" TargetMode="External"/><Relationship Id="rId34" Type="http://schemas.openxmlformats.org/officeDocument/2006/relationships/hyperlink" Target="https://www.nps.gov/subjects/museums/upload/MHI_AppF_NPSChecklistPreservationProtection.pdf" TargetMode="External"/><Relationship Id="rId42" Type="http://schemas.openxmlformats.org/officeDocument/2006/relationships/hyperlink" Target="https://www.nps.gov/subjects/museums/upload/MHI_AppF_NPSChecklistPreservationProtection.pdf" TargetMode="External"/><Relationship Id="rId7" Type="http://schemas.openxmlformats.org/officeDocument/2006/relationships/hyperlink" Target="https://www.nps.gov/subjects/museums/upload/MHI_Ch4_Environment.pdf" TargetMode="External"/><Relationship Id="rId2" Type="http://schemas.openxmlformats.org/officeDocument/2006/relationships/hyperlink" Target="https://www.nps.gov/subjects/museums/upload/MHI_AppF_NPSChecklistPreservationProtection.pdf" TargetMode="External"/><Relationship Id="rId16" Type="http://schemas.openxmlformats.org/officeDocument/2006/relationships/hyperlink" Target="https://www.nps.gov/subjects/museums/upload/MHI_Ch4_Environment.pdf" TargetMode="External"/><Relationship Id="rId20" Type="http://schemas.openxmlformats.org/officeDocument/2006/relationships/hyperlink" Target="https://www.nps.gov/subjects/museums/upload/MHI_Ch4_Environment.pdf" TargetMode="External"/><Relationship Id="rId29" Type="http://schemas.openxmlformats.org/officeDocument/2006/relationships/hyperlink" Target="https://www.nps.gov/subjects/museums/upload/MHI_Ch10_EmergencyPlanning.pdf" TargetMode="External"/><Relationship Id="rId41" Type="http://schemas.openxmlformats.org/officeDocument/2006/relationships/hyperlink" Target="https://www.nps.gov/subjects/museums/upload/MHI_AppF_NPSChecklistPreservationProtection.pdf" TargetMode="External"/><Relationship Id="rId1" Type="http://schemas.openxmlformats.org/officeDocument/2006/relationships/hyperlink" Target="https://www.nps.gov/subjects/museums/upload/MHI_AppF_NPSChecklistPreservationProtection.pdf" TargetMode="External"/><Relationship Id="rId6" Type="http://schemas.openxmlformats.org/officeDocument/2006/relationships/hyperlink" Target="https://www.nps.gov/subjects/museums/upload/MHI_Ch4_Environment.pdf" TargetMode="External"/><Relationship Id="rId11" Type="http://schemas.openxmlformats.org/officeDocument/2006/relationships/hyperlink" Target="https://www.nps.gov/subjects/museums/upload/MHI_Ch4_Environment.pdf" TargetMode="External"/><Relationship Id="rId24" Type="http://schemas.openxmlformats.org/officeDocument/2006/relationships/hyperlink" Target="https://www.nps.gov/subjects/museums/upload/MHI_Ch4_Environment.pdf" TargetMode="External"/><Relationship Id="rId32" Type="http://schemas.openxmlformats.org/officeDocument/2006/relationships/hyperlink" Target="https://www.nps.gov/subjects/museums/upload/MHI_AppF_NPSChecklistPreservationProtection.pdf" TargetMode="External"/><Relationship Id="rId37" Type="http://schemas.openxmlformats.org/officeDocument/2006/relationships/hyperlink" Target="https://www.nps.gov/subjects/museums/upload/MHI_AppF_NPSChecklistPreservationProtection.pdf" TargetMode="External"/><Relationship Id="rId40" Type="http://schemas.openxmlformats.org/officeDocument/2006/relationships/hyperlink" Target="https://www.nps.gov/subjects/museums/upload/MHI_AppF_NPSChecklistPreservationProtection.pdf" TargetMode="External"/><Relationship Id="rId5" Type="http://schemas.openxmlformats.org/officeDocument/2006/relationships/hyperlink" Target="https://www.nps.gov/subjects/museums/upload/MHI_Ch4_Environment.pdf" TargetMode="External"/><Relationship Id="rId15" Type="http://schemas.openxmlformats.org/officeDocument/2006/relationships/hyperlink" Target="https://www.nps.gov/subjects/museums/upload/MHI_Ch4_Environment.pdf" TargetMode="External"/><Relationship Id="rId23" Type="http://schemas.openxmlformats.org/officeDocument/2006/relationships/hyperlink" Target="https://www.nps.gov/subjects/museums/upload/MHI_Ch4_Environment.pdf" TargetMode="External"/><Relationship Id="rId28" Type="http://schemas.openxmlformats.org/officeDocument/2006/relationships/hyperlink" Target="https://www.nps.gov/subjects/museums/upload/MHI_Ch4_Environment.pdf" TargetMode="External"/><Relationship Id="rId36" Type="http://schemas.openxmlformats.org/officeDocument/2006/relationships/hyperlink" Target="https://www.nps.gov/subjects/museums/upload/MHI_AppF_NPSChecklistPreservationProtection.pdf" TargetMode="External"/><Relationship Id="rId10" Type="http://schemas.openxmlformats.org/officeDocument/2006/relationships/hyperlink" Target="https://www.nps.gov/subjects/museums/upload/MHI_Ch4_Environment.pdf" TargetMode="External"/><Relationship Id="rId19" Type="http://schemas.openxmlformats.org/officeDocument/2006/relationships/hyperlink" Target="https://www.nps.gov/subjects/museums/upload/MHI_Ch4_Environment.pdf" TargetMode="External"/><Relationship Id="rId31" Type="http://schemas.openxmlformats.org/officeDocument/2006/relationships/hyperlink" Target="https://www.nps.gov/subjects/museums/upload/MHI_Ch9_FireProtection.pdf" TargetMode="External"/><Relationship Id="rId4" Type="http://schemas.openxmlformats.org/officeDocument/2006/relationships/hyperlink" Target="https://www.nps.gov/subjects/museums/upload/MHI_Ch4_Environment.pdf" TargetMode="External"/><Relationship Id="rId9" Type="http://schemas.openxmlformats.org/officeDocument/2006/relationships/hyperlink" Target="https://www.nps.gov/subjects/museums/upload/MHI_Ch4_Environment.pdf" TargetMode="External"/><Relationship Id="rId14" Type="http://schemas.openxmlformats.org/officeDocument/2006/relationships/hyperlink" Target="https://www.nps.gov/subjects/museums/upload/MHI_Ch4_Environment.pdf" TargetMode="External"/><Relationship Id="rId22" Type="http://schemas.openxmlformats.org/officeDocument/2006/relationships/hyperlink" Target="https://www.nps.gov/subjects/museums/upload/MHI_Ch4_Environment.pdf" TargetMode="External"/><Relationship Id="rId27" Type="http://schemas.openxmlformats.org/officeDocument/2006/relationships/hyperlink" Target="https://www.nps.gov/subjects/museums/upload/MHI_Ch4_Environment.pdf" TargetMode="External"/><Relationship Id="rId30" Type="http://schemas.openxmlformats.org/officeDocument/2006/relationships/hyperlink" Target="https://www.nps.gov/subjects/museums/upload/MHI_Ch10_EmergencyPlanning.pdf" TargetMode="External"/><Relationship Id="rId35" Type="http://schemas.openxmlformats.org/officeDocument/2006/relationships/hyperlink" Target="https://www.nps.gov/subjects/museums/upload/MHI_AppF_NPSChecklistPreservationProtection.pdf" TargetMode="External"/><Relationship Id="rId43" Type="http://schemas.openxmlformats.org/officeDocument/2006/relationships/printerSettings" Target="../printerSettings/printerSettings4.bin"/><Relationship Id="rId8" Type="http://schemas.openxmlformats.org/officeDocument/2006/relationships/hyperlink" Target="https://www.nps.gov/subjects/museums/upload/MHI_Ch4_Environment.pdf" TargetMode="External"/><Relationship Id="rId3" Type="http://schemas.openxmlformats.org/officeDocument/2006/relationships/hyperlink" Target="https://www.nps.gov/subjects/museums/upload/MHI_Ch4_Environment.pdf" TargetMode="External"/><Relationship Id="rId12" Type="http://schemas.openxmlformats.org/officeDocument/2006/relationships/hyperlink" Target="https://www.nps.gov/subjects/museums/upload/MHI_Ch4_Environment.pdf" TargetMode="External"/><Relationship Id="rId17" Type="http://schemas.openxmlformats.org/officeDocument/2006/relationships/hyperlink" Target="https://www.nps.gov/subjects/museums/upload/MHI_Ch4_Environment.pdf" TargetMode="External"/><Relationship Id="rId25" Type="http://schemas.openxmlformats.org/officeDocument/2006/relationships/hyperlink" Target="https://www.nps.gov/subjects/museums/upload/MHI_Ch4_Environment.pdf" TargetMode="External"/><Relationship Id="rId33" Type="http://schemas.openxmlformats.org/officeDocument/2006/relationships/hyperlink" Target="https://www.nps.gov/subjects/museums/upload/MHI_AppF_NPSChecklistPreservationProtection.pdf" TargetMode="External"/><Relationship Id="rId38" Type="http://schemas.openxmlformats.org/officeDocument/2006/relationships/hyperlink" Target="https://www.nps.gov/subjects/museums/upload/MHI_AppF_NPSChecklistPreservationProtection.pdf"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nps.gov/subjects/museums/upload/MHI_Ch5_BiologicalInfestations.pdf" TargetMode="External"/><Relationship Id="rId18" Type="http://schemas.openxmlformats.org/officeDocument/2006/relationships/hyperlink" Target="https://www.nps.gov/subjects/museums/upload/MHI_Ch5_BiologicalInfestations.pdf" TargetMode="External"/><Relationship Id="rId26" Type="http://schemas.openxmlformats.org/officeDocument/2006/relationships/hyperlink" Target="https://www.nps.gov/subjects/museums/upload/MHI_Ch5_BiologicalInfestations.pdf" TargetMode="External"/><Relationship Id="rId21" Type="http://schemas.openxmlformats.org/officeDocument/2006/relationships/hyperlink" Target="https://www.nps.gov/subjects/museums/upload/MHI_Ch5_BiologicalInfestations.pdf" TargetMode="External"/><Relationship Id="rId34" Type="http://schemas.openxmlformats.org/officeDocument/2006/relationships/hyperlink" Target="https://www.nps.gov/subjects/museums/upload/MHI_Ch13_Housekeeping.pdf" TargetMode="External"/><Relationship Id="rId7" Type="http://schemas.openxmlformats.org/officeDocument/2006/relationships/hyperlink" Target="https://www.nps.gov/subjects/museums/upload/MHI_AppF_NPSChecklistPreservationProtection.pdf" TargetMode="External"/><Relationship Id="rId12" Type="http://schemas.openxmlformats.org/officeDocument/2006/relationships/hyperlink" Target="https://www.nps.gov/subjects/museums/upload/MHI_Ch5_BiologicalInfestations.pdf" TargetMode="External"/><Relationship Id="rId17" Type="http://schemas.openxmlformats.org/officeDocument/2006/relationships/hyperlink" Target="https://www.nps.gov/subjects/museums/upload/MHI_Ch5_BiologicalInfestations.pdf" TargetMode="External"/><Relationship Id="rId25" Type="http://schemas.openxmlformats.org/officeDocument/2006/relationships/hyperlink" Target="https://www.nps.gov/subjects/museums/upload/MHI_Ch5_BiologicalInfestations.pdf" TargetMode="External"/><Relationship Id="rId33" Type="http://schemas.openxmlformats.org/officeDocument/2006/relationships/hyperlink" Target="https://www.nps.gov/subjects/museums/upload/MHI_Ch6_HandlingPackingShipping.pdf" TargetMode="External"/><Relationship Id="rId38" Type="http://schemas.openxmlformats.org/officeDocument/2006/relationships/printerSettings" Target="../printerSettings/printerSettings5.bin"/><Relationship Id="rId2" Type="http://schemas.openxmlformats.org/officeDocument/2006/relationships/hyperlink" Target="https://www.nps.gov/subjects/museums/upload/MHI_Ch5_BiologicalInfestations.pdf" TargetMode="External"/><Relationship Id="rId16" Type="http://schemas.openxmlformats.org/officeDocument/2006/relationships/hyperlink" Target="https://www.nps.gov/subjects/museums/upload/MHI_Ch5_BiologicalInfestations.pdf" TargetMode="External"/><Relationship Id="rId20" Type="http://schemas.openxmlformats.org/officeDocument/2006/relationships/hyperlink" Target="https://www.nps.gov/subjects/museums/upload/MHI_Ch5_BiologicalInfestations.pdf" TargetMode="External"/><Relationship Id="rId29" Type="http://schemas.openxmlformats.org/officeDocument/2006/relationships/hyperlink" Target="https://www.nps.gov/subjects/museums/upload/MHI_Ch5_BiologicalInfestations.pdf" TargetMode="External"/><Relationship Id="rId1" Type="http://schemas.openxmlformats.org/officeDocument/2006/relationships/hyperlink" Target="https://www.nps.gov/subjects/museums/upload/MHI_AppF_NPSChecklistPreservationProtection.pdf" TargetMode="External"/><Relationship Id="rId6" Type="http://schemas.openxmlformats.org/officeDocument/2006/relationships/hyperlink" Target="https://www.nps.gov/subjects/museums/upload/MHI_AppF_NPSChecklistPreservationProtection.pdf" TargetMode="External"/><Relationship Id="rId11" Type="http://schemas.openxmlformats.org/officeDocument/2006/relationships/hyperlink" Target="https://www.nps.gov/subjects/museums/upload/MHI_Ch5_BiologicalInfestations.pdf" TargetMode="External"/><Relationship Id="rId24" Type="http://schemas.openxmlformats.org/officeDocument/2006/relationships/hyperlink" Target="https://www.nps.gov/subjects/museums/upload/MHI_Ch5_BiologicalInfestations.pdf" TargetMode="External"/><Relationship Id="rId32" Type="http://schemas.openxmlformats.org/officeDocument/2006/relationships/hyperlink" Target="https://www.nps.gov/subjects/museums/upload/MHI_Ch5_BiologicalInfestations.pdf" TargetMode="External"/><Relationship Id="rId37" Type="http://schemas.openxmlformats.org/officeDocument/2006/relationships/hyperlink" Target="https://www.nps.gov/subjects/museums/upload/MHIII_Ch7_UsingObjectsinExhibits.pdf" TargetMode="External"/><Relationship Id="rId5" Type="http://schemas.openxmlformats.org/officeDocument/2006/relationships/hyperlink" Target="https://www.nps.gov/subjects/museums/upload/MHI_AppF_NPSChecklistPreservationProtection.pdf" TargetMode="External"/><Relationship Id="rId15" Type="http://schemas.openxmlformats.org/officeDocument/2006/relationships/hyperlink" Target="https://www.nps.gov/subjects/museums/upload/MHI_Ch5_BiologicalInfestations.pdf" TargetMode="External"/><Relationship Id="rId23" Type="http://schemas.openxmlformats.org/officeDocument/2006/relationships/hyperlink" Target="https://www.nps.gov/subjects/museums/upload/MHI_Ch5_BiologicalInfestations.pdf" TargetMode="External"/><Relationship Id="rId28" Type="http://schemas.openxmlformats.org/officeDocument/2006/relationships/hyperlink" Target="https://www.nps.gov/subjects/museums/upload/MHI_Ch5_BiologicalInfestations.pdf" TargetMode="External"/><Relationship Id="rId36" Type="http://schemas.openxmlformats.org/officeDocument/2006/relationships/hyperlink" Target="https://www.nps.gov/subjects/museums/upload/MHI_Ch13_Housekeeping.pdf" TargetMode="External"/><Relationship Id="rId10" Type="http://schemas.openxmlformats.org/officeDocument/2006/relationships/hyperlink" Target="https://www.nps.gov/subjects/museums/upload/MHI_AppF_NPSChecklistPreservationProtection.pdf" TargetMode="External"/><Relationship Id="rId19" Type="http://schemas.openxmlformats.org/officeDocument/2006/relationships/hyperlink" Target="https://www.nps.gov/subjects/museums/upload/MHI_Ch5_BiologicalInfestations.pdf" TargetMode="External"/><Relationship Id="rId31" Type="http://schemas.openxmlformats.org/officeDocument/2006/relationships/hyperlink" Target="https://www.nps.gov/subjects/museums/upload/MHI_Ch5_BiologicalInfestations.pdf" TargetMode="External"/><Relationship Id="rId4" Type="http://schemas.openxmlformats.org/officeDocument/2006/relationships/hyperlink" Target="https://www.nps.gov/subjects/museums/upload/MHI_AppF_NPSChecklistPreservationProtection.pdf" TargetMode="External"/><Relationship Id="rId9" Type="http://schemas.openxmlformats.org/officeDocument/2006/relationships/hyperlink" Target="https://www.nps.gov/subjects/museums/upload/MHI_AppF_NPSChecklistPreservationProtection.pdf" TargetMode="External"/><Relationship Id="rId14" Type="http://schemas.openxmlformats.org/officeDocument/2006/relationships/hyperlink" Target="https://www.nps.gov/subjects/museums/upload/MHI_Ch5_BiologicalInfestations.pdf" TargetMode="External"/><Relationship Id="rId22" Type="http://schemas.openxmlformats.org/officeDocument/2006/relationships/hyperlink" Target="https://www.nps.gov/subjects/museums/upload/MHI_Ch5_BiologicalInfestations.pdf" TargetMode="External"/><Relationship Id="rId27" Type="http://schemas.openxmlformats.org/officeDocument/2006/relationships/hyperlink" Target="https://www.nps.gov/subjects/museums/upload/MHI_Ch5_BiologicalInfestations.pdf" TargetMode="External"/><Relationship Id="rId30" Type="http://schemas.openxmlformats.org/officeDocument/2006/relationships/hyperlink" Target="https://www.nps.gov/subjects/museums/upload/MHI_Ch5_BiologicalInfestations.pdf" TargetMode="External"/><Relationship Id="rId35" Type="http://schemas.openxmlformats.org/officeDocument/2006/relationships/hyperlink" Target="https://www.nps.gov/subjects/museums/upload/MHI_Ch13_Housekeeping.pdf" TargetMode="External"/><Relationship Id="rId8" Type="http://schemas.openxmlformats.org/officeDocument/2006/relationships/hyperlink" Target="https://www.nps.gov/subjects/museums/upload/MHI_AppF_NPSChecklistPreservationProtection.pdf" TargetMode="External"/><Relationship Id="rId3" Type="http://schemas.openxmlformats.org/officeDocument/2006/relationships/hyperlink" Target="https://www.nps.gov/subjects/museums/upload/MHI_AppF_NPSChecklistPreservationProtection.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nps.gov/subjects/museums/upload/MHI_Ch6_HandlingPackingShipping.pdf" TargetMode="External"/><Relationship Id="rId13" Type="http://schemas.openxmlformats.org/officeDocument/2006/relationships/hyperlink" Target="https://www.nps.gov/subjects/museums/upload/MHI_Ch6_HandlingPackingShipping.pdf" TargetMode="External"/><Relationship Id="rId18" Type="http://schemas.openxmlformats.org/officeDocument/2006/relationships/hyperlink" Target="https://www.nps.gov/subjects/museums/upload/MHI_Ch6_HandlingPackingShipping.pdf" TargetMode="External"/><Relationship Id="rId26" Type="http://schemas.openxmlformats.org/officeDocument/2006/relationships/hyperlink" Target="https://www.nps.gov/subjects/museums/upload/MHI_Ch6_HandlingPackingShipping.pdf" TargetMode="External"/><Relationship Id="rId3" Type="http://schemas.openxmlformats.org/officeDocument/2006/relationships/hyperlink" Target="https://www.nps.gov/subjects/museums/upload/01-12_508.pdf" TargetMode="External"/><Relationship Id="rId21" Type="http://schemas.openxmlformats.org/officeDocument/2006/relationships/hyperlink" Target="https://www.nps.gov/subjects/museums/upload/MHI_Ch6_HandlingPackingShipping.pdf" TargetMode="External"/><Relationship Id="rId7" Type="http://schemas.openxmlformats.org/officeDocument/2006/relationships/hyperlink" Target="https://www.nps.gov/subjects/museums/upload/MHI_Ch6_HandlingPackingShipping.pdf" TargetMode="External"/><Relationship Id="rId12" Type="http://schemas.openxmlformats.org/officeDocument/2006/relationships/hyperlink" Target="https://www.nps.gov/subjects/museums/upload/MHI_Ch6_HandlingPackingShipping.pdf" TargetMode="External"/><Relationship Id="rId17" Type="http://schemas.openxmlformats.org/officeDocument/2006/relationships/hyperlink" Target="https://www.nps.gov/subjects/museums/upload/MHI_Ch6_HandlingPackingShipping.pdf" TargetMode="External"/><Relationship Id="rId25" Type="http://schemas.openxmlformats.org/officeDocument/2006/relationships/hyperlink" Target="https://www.nps.gov/subjects/museums/upload/MHI_Ch6_HandlingPackingShipping.pdf" TargetMode="External"/><Relationship Id="rId2" Type="http://schemas.openxmlformats.org/officeDocument/2006/relationships/hyperlink" Target="https://www.nps.gov/subjects/museums/upload/MHI_AppF_NPSChecklistPreservationProtection.pdf" TargetMode="External"/><Relationship Id="rId16" Type="http://schemas.openxmlformats.org/officeDocument/2006/relationships/hyperlink" Target="https://www.nps.gov/subjects/museums/upload/MHI_Ch6_HandlingPackingShipping.pdf" TargetMode="External"/><Relationship Id="rId20" Type="http://schemas.openxmlformats.org/officeDocument/2006/relationships/hyperlink" Target="https://www.nps.gov/subjects/museums/upload/MHI_Ch6_HandlingPackingShipping.pdf" TargetMode="External"/><Relationship Id="rId29" Type="http://schemas.openxmlformats.org/officeDocument/2006/relationships/printerSettings" Target="../printerSettings/printerSettings6.bin"/><Relationship Id="rId1" Type="http://schemas.openxmlformats.org/officeDocument/2006/relationships/hyperlink" Target="https://www.nps.gov/subjects/museums/upload/MHI_AppF_NPSChecklistPreservationProtection.pdf" TargetMode="External"/><Relationship Id="rId6" Type="http://schemas.openxmlformats.org/officeDocument/2006/relationships/hyperlink" Target="https://www.nps.gov/subjects/museums/upload/MHI_Ch6_HandlingPackingShipping.pdf" TargetMode="External"/><Relationship Id="rId11" Type="http://schemas.openxmlformats.org/officeDocument/2006/relationships/hyperlink" Target="https://www.nps.gov/subjects/museums/upload/MHI_Ch6_HandlingPackingShipping.pdf" TargetMode="External"/><Relationship Id="rId24" Type="http://schemas.openxmlformats.org/officeDocument/2006/relationships/hyperlink" Target="https://www.nps.gov/subjects/museums/upload/MHI_Ch6_HandlingPackingShipping.pdf" TargetMode="External"/><Relationship Id="rId5" Type="http://schemas.openxmlformats.org/officeDocument/2006/relationships/hyperlink" Target="https://www.nps.gov/articles/000/conserve-o-gram-20-2-handling-shipping-cellulose-nitrate.htm" TargetMode="External"/><Relationship Id="rId15" Type="http://schemas.openxmlformats.org/officeDocument/2006/relationships/hyperlink" Target="https://www.nps.gov/subjects/museums/upload/MHI_Ch6_HandlingPackingShipping.pdf" TargetMode="External"/><Relationship Id="rId23" Type="http://schemas.openxmlformats.org/officeDocument/2006/relationships/hyperlink" Target="https://www.nps.gov/subjects/museums/upload/MHI_Ch6_HandlingPackingShipping.pdf" TargetMode="External"/><Relationship Id="rId28" Type="http://schemas.openxmlformats.org/officeDocument/2006/relationships/hyperlink" Target="https://www.nps.gov/subjects/museums/upload/MHI_Ch6_HandlingPackingShipping.pdf" TargetMode="External"/><Relationship Id="rId10" Type="http://schemas.openxmlformats.org/officeDocument/2006/relationships/hyperlink" Target="https://www.nps.gov/subjects/museums/upload/MHI_Ch6_HandlingPackingShipping.pdf" TargetMode="External"/><Relationship Id="rId19" Type="http://schemas.openxmlformats.org/officeDocument/2006/relationships/hyperlink" Target="https://www.nps.gov/subjects/museums/upload/MHI_Ch6_HandlingPackingShipping.pdf" TargetMode="External"/><Relationship Id="rId4" Type="http://schemas.openxmlformats.org/officeDocument/2006/relationships/hyperlink" Target="https://www.nps.gov/subjects/museums/upload/MHI_AppM_CelluloseNitrate.pdf" TargetMode="External"/><Relationship Id="rId9" Type="http://schemas.openxmlformats.org/officeDocument/2006/relationships/hyperlink" Target="https://www.nps.gov/subjects/museums/upload/MHI_Ch6_HandlingPackingShipping.pdf" TargetMode="External"/><Relationship Id="rId14" Type="http://schemas.openxmlformats.org/officeDocument/2006/relationships/hyperlink" Target="https://www.nps.gov/subjects/museums/upload/MHI_Ch6_HandlingPackingShipping.pdf" TargetMode="External"/><Relationship Id="rId22" Type="http://schemas.openxmlformats.org/officeDocument/2006/relationships/hyperlink" Target="https://www.nps.gov/subjects/museums/upload/MHI_Ch6_HandlingPackingShipping.pdf" TargetMode="External"/><Relationship Id="rId27" Type="http://schemas.openxmlformats.org/officeDocument/2006/relationships/hyperlink" Target="https://www.nps.gov/subjects/museums/upload/MHI_Ch6_HandlingPackingShipping.pdf"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nps.gov/subjects/museums/upload/MHI_AppF_NPSChecklistPreservationProtection.pdf" TargetMode="External"/><Relationship Id="rId18" Type="http://schemas.openxmlformats.org/officeDocument/2006/relationships/hyperlink" Target="https://www.nps.gov/subjects/museums/upload/MHI_Ch7_Storage.pdf" TargetMode="External"/><Relationship Id="rId26" Type="http://schemas.openxmlformats.org/officeDocument/2006/relationships/hyperlink" Target="https://www.nps.gov/subjects/museums/upload/MHI_Ch7_Storage.pdf" TargetMode="External"/><Relationship Id="rId39" Type="http://schemas.openxmlformats.org/officeDocument/2006/relationships/hyperlink" Target="https://www.nps.gov/subjects/museums/upload/MHI_Ch7_Storage.pdf" TargetMode="External"/><Relationship Id="rId21" Type="http://schemas.openxmlformats.org/officeDocument/2006/relationships/hyperlink" Target="https://www.nps.gov/subjects/museums/upload/MHI_Ch7_Storage.pdf" TargetMode="External"/><Relationship Id="rId34" Type="http://schemas.openxmlformats.org/officeDocument/2006/relationships/hyperlink" Target="https://www.nps.gov/subjects/museums/upload/MHI_Ch9_FireProtection.pdf" TargetMode="External"/><Relationship Id="rId42" Type="http://schemas.openxmlformats.org/officeDocument/2006/relationships/printerSettings" Target="../printerSettings/printerSettings7.bin"/><Relationship Id="rId7" Type="http://schemas.openxmlformats.org/officeDocument/2006/relationships/hyperlink" Target="https://www.nps.gov/subjects/museums/upload/MHI_AppF_NPSChecklistPreservationProtection.pdf" TargetMode="External"/><Relationship Id="rId2" Type="http://schemas.openxmlformats.org/officeDocument/2006/relationships/hyperlink" Target="https://www.nps.gov/subjects/museums/upload/MHI_AppF_NPSChecklistPreservationProtection.pdf" TargetMode="External"/><Relationship Id="rId16" Type="http://schemas.openxmlformats.org/officeDocument/2006/relationships/hyperlink" Target="https://www.nps.gov/subjects/museums/upload/MHI_Ch7_Storage.pdf" TargetMode="External"/><Relationship Id="rId20" Type="http://schemas.openxmlformats.org/officeDocument/2006/relationships/hyperlink" Target="https://www.nps.gov/subjects/museums/upload/MHI_Ch7_Storage.pdf" TargetMode="External"/><Relationship Id="rId29" Type="http://schemas.openxmlformats.org/officeDocument/2006/relationships/hyperlink" Target="https://www.nps.gov/subjects/museums/upload/MHI_Ch6_HandlingPackingShipping.pdf" TargetMode="External"/><Relationship Id="rId41" Type="http://schemas.openxmlformats.org/officeDocument/2006/relationships/hyperlink" Target="https://www.nps.gov/subjects/museums/upload/MHI_Ch7_Storage.pdf" TargetMode="External"/><Relationship Id="rId1" Type="http://schemas.openxmlformats.org/officeDocument/2006/relationships/hyperlink" Target="https://www.nps.gov/subjects/museums/upload/MHI_AppF_NPSChecklistPreservationProtection.pdf" TargetMode="External"/><Relationship Id="rId6" Type="http://schemas.openxmlformats.org/officeDocument/2006/relationships/hyperlink" Target="https://www.nps.gov/subjects/museums/upload/MHI_AppF_NPSChecklistPreservationProtection.pdf" TargetMode="External"/><Relationship Id="rId11" Type="http://schemas.openxmlformats.org/officeDocument/2006/relationships/hyperlink" Target="https://www.nps.gov/subjects/museums/upload/MHI_AppF_NPSChecklistPreservationProtection.pdf" TargetMode="External"/><Relationship Id="rId24" Type="http://schemas.openxmlformats.org/officeDocument/2006/relationships/hyperlink" Target="https://www.nps.gov/subjects/museums/upload/MHI_Ch4_Environment.pdf" TargetMode="External"/><Relationship Id="rId32" Type="http://schemas.openxmlformats.org/officeDocument/2006/relationships/hyperlink" Target="https://www.nps.gov/subjects/museums/upload/MHI_Ch4_Environment.pdf" TargetMode="External"/><Relationship Id="rId37" Type="http://schemas.openxmlformats.org/officeDocument/2006/relationships/hyperlink" Target="https://www.nps.gov/subjects/museums/upload/MHI_Ch9_FireProtection.pdf" TargetMode="External"/><Relationship Id="rId40" Type="http://schemas.openxmlformats.org/officeDocument/2006/relationships/hyperlink" Target="https://www.nps.gov/subjects/museums/upload/MHI_Ch7_Storage.pdf" TargetMode="External"/><Relationship Id="rId5" Type="http://schemas.openxmlformats.org/officeDocument/2006/relationships/hyperlink" Target="https://www.nps.gov/subjects/museums/upload/MHI_AppF_NPSChecklistPreservationProtection.pdf" TargetMode="External"/><Relationship Id="rId15" Type="http://schemas.openxmlformats.org/officeDocument/2006/relationships/hyperlink" Target="https://www.nps.gov/subjects/museums/upload/MHI_Ch7_Storage.pdf" TargetMode="External"/><Relationship Id="rId23" Type="http://schemas.openxmlformats.org/officeDocument/2006/relationships/hyperlink" Target="https://www.nps.gov/subjects/museums/upload/MHI_Ch7_Storage.pdf" TargetMode="External"/><Relationship Id="rId28" Type="http://schemas.openxmlformats.org/officeDocument/2006/relationships/hyperlink" Target="https://www.nps.gov/subjects/museums/upload/MHI_Ch7_Storage.pdf" TargetMode="External"/><Relationship Id="rId36" Type="http://schemas.openxmlformats.org/officeDocument/2006/relationships/hyperlink" Target="https://www.nps.gov/subjects/museums/upload/MHI_Ch11_CuratorialHealthandSafety.pdf" TargetMode="External"/><Relationship Id="rId10" Type="http://schemas.openxmlformats.org/officeDocument/2006/relationships/hyperlink" Target="https://www.nps.gov/subjects/museums/upload/MHI_Ch7_Storage.pdf" TargetMode="External"/><Relationship Id="rId19" Type="http://schemas.openxmlformats.org/officeDocument/2006/relationships/hyperlink" Target="https://www.nps.gov/subjects/museums/upload/MHI_Ch7_Storage.pdf" TargetMode="External"/><Relationship Id="rId31" Type="http://schemas.openxmlformats.org/officeDocument/2006/relationships/hyperlink" Target="https://www.nps.gov/subjects/museums/upload/MHI_Ch7_Storage.pdf" TargetMode="External"/><Relationship Id="rId4" Type="http://schemas.openxmlformats.org/officeDocument/2006/relationships/hyperlink" Target="https://www.nps.gov/subjects/museums/upload/MHI_AppF_NPSChecklistPreservationProtection.pdf" TargetMode="External"/><Relationship Id="rId9" Type="http://schemas.openxmlformats.org/officeDocument/2006/relationships/hyperlink" Target="https://www.nps.gov/subjects/museums/upload/MHI_AppF_NPSChecklistPreservationProtection.pdf" TargetMode="External"/><Relationship Id="rId14" Type="http://schemas.openxmlformats.org/officeDocument/2006/relationships/hyperlink" Target="https://www.nps.gov/subjects/museums/upload/MHI_AppF_NPSChecklistPreservationProtection.pdf" TargetMode="External"/><Relationship Id="rId22" Type="http://schemas.openxmlformats.org/officeDocument/2006/relationships/hyperlink" Target="https://www.nps.gov/subjects/museums/upload/MHI_Ch7_Storage.pdf" TargetMode="External"/><Relationship Id="rId27" Type="http://schemas.openxmlformats.org/officeDocument/2006/relationships/hyperlink" Target="https://www.nps.gov/subjects/museums/upload/MHI_Ch7_Storage.pdf" TargetMode="External"/><Relationship Id="rId30" Type="http://schemas.openxmlformats.org/officeDocument/2006/relationships/hyperlink" Target="https://www.nps.gov/subjects/museums/upload/MHI_Ch7_Storage.pdf" TargetMode="External"/><Relationship Id="rId35" Type="http://schemas.openxmlformats.org/officeDocument/2006/relationships/hyperlink" Target="https://www.nps.gov/subjects/museums/upload/MHI_Ch10_EmergencyPlanning.pdf" TargetMode="External"/><Relationship Id="rId8" Type="http://schemas.openxmlformats.org/officeDocument/2006/relationships/hyperlink" Target="https://www.nps.gov/subjects/museums/upload/MHI_AppF_NPSChecklistPreservationProtection.pdf" TargetMode="External"/><Relationship Id="rId3" Type="http://schemas.openxmlformats.org/officeDocument/2006/relationships/hyperlink" Target="https://www.nps.gov/subjects/museums/upload/MHI_AppF_NPSChecklistPreservationProtection.pdf" TargetMode="External"/><Relationship Id="rId12" Type="http://schemas.openxmlformats.org/officeDocument/2006/relationships/hyperlink" Target="https://www.nps.gov/subjects/museums/upload/MHI_AppF_NPSChecklistPreservationProtection.pdf" TargetMode="External"/><Relationship Id="rId17" Type="http://schemas.openxmlformats.org/officeDocument/2006/relationships/hyperlink" Target="https://www.nps.gov/subjects/museums/upload/MHI_Ch7_Storage.pdf" TargetMode="External"/><Relationship Id="rId25" Type="http://schemas.openxmlformats.org/officeDocument/2006/relationships/hyperlink" Target="https://www.nps.gov/subjects/museums/upload/MHI_Ch7_Storage.pdf" TargetMode="External"/><Relationship Id="rId33" Type="http://schemas.openxmlformats.org/officeDocument/2006/relationships/hyperlink" Target="https://www.nps.gov/subjects/museums/upload/MHI_Ch9_FireProtection.pdf" TargetMode="External"/><Relationship Id="rId38" Type="http://schemas.openxmlformats.org/officeDocument/2006/relationships/hyperlink" Target="https://www.nps.gov/subjects/museums/upload/MHI_Ch7_Storage.pdf"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nps.gov/subjects/museums/upload/MHI_Ch10_EmergencyPlanning.pdf" TargetMode="External"/><Relationship Id="rId18" Type="http://schemas.openxmlformats.org/officeDocument/2006/relationships/hyperlink" Target="https://www.nps.gov/subjects/museums/upload/MHI_Ch10_EmergencyPlanning.pdf" TargetMode="External"/><Relationship Id="rId26" Type="http://schemas.openxmlformats.org/officeDocument/2006/relationships/hyperlink" Target="https://www.nps.gov/subjects/museums/upload/MHI_Ch10_EmergencyPlanning.pdf" TargetMode="External"/><Relationship Id="rId39" Type="http://schemas.openxmlformats.org/officeDocument/2006/relationships/hyperlink" Target="https://www.nps.gov/subjects/museums/upload/MHI_Ch10_EmergencyPlanning.pdf" TargetMode="External"/><Relationship Id="rId21" Type="http://schemas.openxmlformats.org/officeDocument/2006/relationships/hyperlink" Target="https://www.nps.gov/subjects/museums/upload/MHI_Ch10_EmergencyPlanning.pdf" TargetMode="External"/><Relationship Id="rId34" Type="http://schemas.openxmlformats.org/officeDocument/2006/relationships/hyperlink" Target="https://www.nps.gov/subjects/museums/upload/MHI_Ch10_EmergencyPlanning.pdf" TargetMode="External"/><Relationship Id="rId42" Type="http://schemas.openxmlformats.org/officeDocument/2006/relationships/hyperlink" Target="https://www.nps.gov/subjects/museums/upload/MHI_Ch7_Storage.pdf" TargetMode="External"/><Relationship Id="rId7" Type="http://schemas.openxmlformats.org/officeDocument/2006/relationships/hyperlink" Target="https://www.nps.gov/subjects/museums/upload/MHI_AppF_NPSChecklistPreservationProtection.pdf" TargetMode="External"/><Relationship Id="rId2" Type="http://schemas.openxmlformats.org/officeDocument/2006/relationships/hyperlink" Target="https://www.nps.gov/subjects/museums/upload/MHI_AppF_NPSChecklistPreservationProtection.pdf" TargetMode="External"/><Relationship Id="rId16" Type="http://schemas.openxmlformats.org/officeDocument/2006/relationships/hyperlink" Target="https://www.nps.gov/subjects/museums/upload/MHI_Ch10_EmergencyPlanning.pdf" TargetMode="External"/><Relationship Id="rId20" Type="http://schemas.openxmlformats.org/officeDocument/2006/relationships/hyperlink" Target="https://www.nps.gov/subjects/museums/upload/MHI_Ch10_EmergencyPlanning.pdf" TargetMode="External"/><Relationship Id="rId29" Type="http://schemas.openxmlformats.org/officeDocument/2006/relationships/hyperlink" Target="https://www.nps.gov/subjects/museums/upload/MHI_Ch10_EmergencyPlanning.pdf" TargetMode="External"/><Relationship Id="rId41" Type="http://schemas.openxmlformats.org/officeDocument/2006/relationships/hyperlink" Target="https://www.nps.gov/subjects/museums/upload/MHI_Ch10_EmergencyPlanning.pdf" TargetMode="External"/><Relationship Id="rId1" Type="http://schemas.openxmlformats.org/officeDocument/2006/relationships/hyperlink" Target="https://www.nps.gov/subjects/museums/upload/MHI_AppF_NPSChecklistPreservationProtection.pdf" TargetMode="External"/><Relationship Id="rId6" Type="http://schemas.openxmlformats.org/officeDocument/2006/relationships/hyperlink" Target="https://www.nps.gov/subjects/museums/upload/MHI_AppF_NPSChecklistPreservationProtection.pdf" TargetMode="External"/><Relationship Id="rId11" Type="http://schemas.openxmlformats.org/officeDocument/2006/relationships/hyperlink" Target="https://www.nps.gov/subjects/museums/upload/MHI_Ch10_EmergencyPlanning.pdf" TargetMode="External"/><Relationship Id="rId24" Type="http://schemas.openxmlformats.org/officeDocument/2006/relationships/hyperlink" Target="https://www.nps.gov/subjects/museums/upload/MHI_Ch10_EmergencyPlanning.pdf" TargetMode="External"/><Relationship Id="rId32" Type="http://schemas.openxmlformats.org/officeDocument/2006/relationships/hyperlink" Target="https://www.nps.gov/subjects/museums/upload/MHI_Ch10_EmergencyPlanning.pdf" TargetMode="External"/><Relationship Id="rId37" Type="http://schemas.openxmlformats.org/officeDocument/2006/relationships/hyperlink" Target="https://www.nps.gov/subjects/museums/upload/MHI_Ch10_EmergencyPlanning.pdf" TargetMode="External"/><Relationship Id="rId40" Type="http://schemas.openxmlformats.org/officeDocument/2006/relationships/hyperlink" Target="https://www.nps.gov/subjects/museums/upload/MHI_Ch10_EmergencyPlanning.pdf" TargetMode="External"/><Relationship Id="rId5" Type="http://schemas.openxmlformats.org/officeDocument/2006/relationships/hyperlink" Target="https://www.nps.gov/subjects/museums/upload/MHI_AppF_NPSChecklistPreservationProtection.pdf" TargetMode="External"/><Relationship Id="rId15" Type="http://schemas.openxmlformats.org/officeDocument/2006/relationships/hyperlink" Target="https://www.nps.gov/subjects/museums/upload/MHI_Ch10_EmergencyPlanning.pdf" TargetMode="External"/><Relationship Id="rId23" Type="http://schemas.openxmlformats.org/officeDocument/2006/relationships/hyperlink" Target="https://www.nps.gov/subjects/museums/upload/MHI_Ch10_EmergencyPlanning.pdf" TargetMode="External"/><Relationship Id="rId28" Type="http://schemas.openxmlformats.org/officeDocument/2006/relationships/hyperlink" Target="https://www.nps.gov/subjects/museums/upload/MHI_Ch10_EmergencyPlanning.pdf" TargetMode="External"/><Relationship Id="rId36" Type="http://schemas.openxmlformats.org/officeDocument/2006/relationships/hyperlink" Target="https://www.nps.gov/subjects/museums/upload/MHI_Ch10_EmergencyPlanning.pdf" TargetMode="External"/><Relationship Id="rId10" Type="http://schemas.openxmlformats.org/officeDocument/2006/relationships/hyperlink" Target="https://www.nps.gov/subjects/museums/upload/MHI_Ch10_EmergencyPlanning.pdf" TargetMode="External"/><Relationship Id="rId19" Type="http://schemas.openxmlformats.org/officeDocument/2006/relationships/hyperlink" Target="https://www.nps.gov/subjects/museums/upload/MHI_Ch7_Storage.pdf" TargetMode="External"/><Relationship Id="rId31" Type="http://schemas.openxmlformats.org/officeDocument/2006/relationships/hyperlink" Target="https://www.nps.gov/subjects/museums/upload/MHI_Ch10_EmergencyPlanning.pdf" TargetMode="External"/><Relationship Id="rId4" Type="http://schemas.openxmlformats.org/officeDocument/2006/relationships/hyperlink" Target="https://www.nps.gov/subjects/museums/upload/MHI_AppF_NPSChecklistPreservationProtection.pdf" TargetMode="External"/><Relationship Id="rId9" Type="http://schemas.openxmlformats.org/officeDocument/2006/relationships/hyperlink" Target="https://www.nps.gov/subjects/museums/upload/MHI_Ch10_EmergencyPlanning.pdf" TargetMode="External"/><Relationship Id="rId14" Type="http://schemas.openxmlformats.org/officeDocument/2006/relationships/hyperlink" Target="https://www.nps.gov/subjects/museums/upload/MHI_Ch10_EmergencyPlanning.pdf" TargetMode="External"/><Relationship Id="rId22" Type="http://schemas.openxmlformats.org/officeDocument/2006/relationships/hyperlink" Target="https://www.nps.gov/subjects/museums/upload/MHI_Ch10_EmergencyPlanning.pdf" TargetMode="External"/><Relationship Id="rId27" Type="http://schemas.openxmlformats.org/officeDocument/2006/relationships/hyperlink" Target="https://www.nps.gov/subjects/museums/upload/MHI_Ch10_EmergencyPlanning.pdf" TargetMode="External"/><Relationship Id="rId30" Type="http://schemas.openxmlformats.org/officeDocument/2006/relationships/hyperlink" Target="https://www.nps.gov/subjects/museums/upload/MHI_Ch10_EmergencyPlanning.pdf" TargetMode="External"/><Relationship Id="rId35" Type="http://schemas.openxmlformats.org/officeDocument/2006/relationships/hyperlink" Target="https://www.nps.gov/subjects/museums/upload/MHI_Ch10_EmergencyPlanning.pdf" TargetMode="External"/><Relationship Id="rId43" Type="http://schemas.openxmlformats.org/officeDocument/2006/relationships/printerSettings" Target="../printerSettings/printerSettings8.bin"/><Relationship Id="rId8" Type="http://schemas.openxmlformats.org/officeDocument/2006/relationships/hyperlink" Target="https://www.nps.gov/subjects/museums/upload/MHI_Ch10_EmergencyPlanning.pdf" TargetMode="External"/><Relationship Id="rId3" Type="http://schemas.openxmlformats.org/officeDocument/2006/relationships/hyperlink" Target="https://www.nps.gov/subjects/museums/upload/MHI_Ch10_EmergencyPlanning.pdf" TargetMode="External"/><Relationship Id="rId12" Type="http://schemas.openxmlformats.org/officeDocument/2006/relationships/hyperlink" Target="https://www.nps.gov/subjects/museums/upload/MHI_Ch10_EmergencyPlanning.pdf" TargetMode="External"/><Relationship Id="rId17" Type="http://schemas.openxmlformats.org/officeDocument/2006/relationships/hyperlink" Target="https://www.nps.gov/subjects/museums/upload/MHI_Ch10_EmergencyPlanning.pdf" TargetMode="External"/><Relationship Id="rId25" Type="http://schemas.openxmlformats.org/officeDocument/2006/relationships/hyperlink" Target="https://www.nps.gov/subjects/museums/upload/MHI_Ch10_EmergencyPlanning.pdf" TargetMode="External"/><Relationship Id="rId33" Type="http://schemas.openxmlformats.org/officeDocument/2006/relationships/hyperlink" Target="https://www.nps.gov/subjects/museums/upload/MHI_Ch10_EmergencyPlanning.pdf" TargetMode="External"/><Relationship Id="rId38" Type="http://schemas.openxmlformats.org/officeDocument/2006/relationships/hyperlink" Target="https://www.nps.gov/subjects/museums/upload/MHI_Ch10_EmergencyPlanning.pdf"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www.nps.gov/subjects/museums/upload/MHI_Ch9_FireProtection.pdf" TargetMode="External"/><Relationship Id="rId21" Type="http://schemas.openxmlformats.org/officeDocument/2006/relationships/hyperlink" Target="https://www.nps.gov/subjects/museums/upload/MHI_AppF_NPSChecklistPreservationProtection.pdf" TargetMode="External"/><Relationship Id="rId34" Type="http://schemas.openxmlformats.org/officeDocument/2006/relationships/hyperlink" Target="https://www.nps.gov/subjects/museums/upload/MHI_Ch9_FireProtection.pdf" TargetMode="External"/><Relationship Id="rId42" Type="http://schemas.openxmlformats.org/officeDocument/2006/relationships/hyperlink" Target="https://www.nps.gov/subjects/museums/upload/MHI_Ch9_FireProtection.pdf" TargetMode="External"/><Relationship Id="rId47" Type="http://schemas.openxmlformats.org/officeDocument/2006/relationships/hyperlink" Target="https://www.nps.gov/subjects/museums/upload/MHI_Ch9_FireProtection.pdf" TargetMode="External"/><Relationship Id="rId50" Type="http://schemas.openxmlformats.org/officeDocument/2006/relationships/hyperlink" Target="https://www.nps.gov/subjects/museums/upload/MHI_Ch9_FireProtection.pdf" TargetMode="External"/><Relationship Id="rId55" Type="http://schemas.openxmlformats.org/officeDocument/2006/relationships/hyperlink" Target="https://www.nps.gov/subjects/museums/upload/MHI_Ch9_FireProtection.pdf" TargetMode="External"/><Relationship Id="rId63" Type="http://schemas.openxmlformats.org/officeDocument/2006/relationships/hyperlink" Target="https://www.nps.gov/subjects/museums/upload/MHI_Ch9_FireProtection.pdf" TargetMode="External"/><Relationship Id="rId7" Type="http://schemas.openxmlformats.org/officeDocument/2006/relationships/hyperlink" Target="https://www.nps.gov/subjects/museums/upload/MHI_AppF_NPSChecklistPreservationProtection.pdf" TargetMode="External"/><Relationship Id="rId2" Type="http://schemas.openxmlformats.org/officeDocument/2006/relationships/hyperlink" Target="https://www.nps.gov/subjects/museums/upload/MHI_AppF_NPSChecklistPreservationProtection.pdf" TargetMode="External"/><Relationship Id="rId16" Type="http://schemas.openxmlformats.org/officeDocument/2006/relationships/hyperlink" Target="https://www.nps.gov/subjects/museums/upload/MHI_AppF_NPSChecklistPreservationProtection.pdf" TargetMode="External"/><Relationship Id="rId29" Type="http://schemas.openxmlformats.org/officeDocument/2006/relationships/hyperlink" Target="https://www.nps.gov/subjects/museums/upload/MHI_Ch9_FireProtection.pdf" TargetMode="External"/><Relationship Id="rId11" Type="http://schemas.openxmlformats.org/officeDocument/2006/relationships/hyperlink" Target="https://www.nps.gov/subjects/museums/upload/MHI_AppF_NPSChecklistPreservationProtection.pdf" TargetMode="External"/><Relationship Id="rId24" Type="http://schemas.openxmlformats.org/officeDocument/2006/relationships/hyperlink" Target="https://www.nps.gov/subjects/museums/upload/MHI_Ch9_FireProtection.pdf" TargetMode="External"/><Relationship Id="rId32" Type="http://schemas.openxmlformats.org/officeDocument/2006/relationships/hyperlink" Target="https://www.nps.gov/subjects/museums/upload/MHI_Ch9_FireProtection.pdf" TargetMode="External"/><Relationship Id="rId37" Type="http://schemas.openxmlformats.org/officeDocument/2006/relationships/hyperlink" Target="https://www.nps.gov/subjects/museums/upload/MHI_Ch9_FireProtection.pdf" TargetMode="External"/><Relationship Id="rId40" Type="http://schemas.openxmlformats.org/officeDocument/2006/relationships/hyperlink" Target="https://www.nps.gov/subjects/museums/upload/MHI_Ch10_EmergencyPlanning.pdf" TargetMode="External"/><Relationship Id="rId45" Type="http://schemas.openxmlformats.org/officeDocument/2006/relationships/hyperlink" Target="https://www.nps.gov/subjects/museums/upload/MHI_Ch9_FireProtection.pdf" TargetMode="External"/><Relationship Id="rId53" Type="http://schemas.openxmlformats.org/officeDocument/2006/relationships/hyperlink" Target="https://www.nps.gov/subjects/museums/upload/MHI_Ch9_FireProtection.pdf" TargetMode="External"/><Relationship Id="rId58" Type="http://schemas.openxmlformats.org/officeDocument/2006/relationships/hyperlink" Target="https://www.nps.gov/subjects/museums/upload/MHI_Ch9_FireProtection.pdf" TargetMode="External"/><Relationship Id="rId5" Type="http://schemas.openxmlformats.org/officeDocument/2006/relationships/hyperlink" Target="https://www.nps.gov/subjects/museums/upload/MHI_AppF_NPSChecklistPreservationProtection.pdf" TargetMode="External"/><Relationship Id="rId61" Type="http://schemas.openxmlformats.org/officeDocument/2006/relationships/hyperlink" Target="https://www.nps.gov/subjects/museums/upload/MHI_Ch9_FireProtection.pdf" TargetMode="External"/><Relationship Id="rId19" Type="http://schemas.openxmlformats.org/officeDocument/2006/relationships/hyperlink" Target="https://www.nps.gov/subjects/museums/upload/MHI_AppF_NPSChecklistPreservationProtection.pdf" TargetMode="External"/><Relationship Id="rId14" Type="http://schemas.openxmlformats.org/officeDocument/2006/relationships/hyperlink" Target="https://www.nps.gov/subjects/museums/upload/MHI_AppF_NPSChecklistPreservationProtection.pdf" TargetMode="External"/><Relationship Id="rId22" Type="http://schemas.openxmlformats.org/officeDocument/2006/relationships/hyperlink" Target="https://www.nps.gov/subjects/museums/upload/MHI_Ch9_FireProtection.pdf" TargetMode="External"/><Relationship Id="rId27" Type="http://schemas.openxmlformats.org/officeDocument/2006/relationships/hyperlink" Target="https://www.nps.gov/subjects/museums/upload/MHI_Ch9_FireProtection.pdf" TargetMode="External"/><Relationship Id="rId30" Type="http://schemas.openxmlformats.org/officeDocument/2006/relationships/hyperlink" Target="https://www.nps.gov/subjects/museums/upload/MHI_Ch7_Storage.pdf" TargetMode="External"/><Relationship Id="rId35" Type="http://schemas.openxmlformats.org/officeDocument/2006/relationships/hyperlink" Target="https://www.nps.gov/subjects/museums/upload/MHI_Ch9_FireProtection.pdf" TargetMode="External"/><Relationship Id="rId43" Type="http://schemas.openxmlformats.org/officeDocument/2006/relationships/hyperlink" Target="https://www.nps.gov/subjects/museums/upload/MHI_Ch9_FireProtection.pdf" TargetMode="External"/><Relationship Id="rId48" Type="http://schemas.openxmlformats.org/officeDocument/2006/relationships/hyperlink" Target="https://www.nps.gov/subjects/museums/upload/MHI_Ch9_FireProtection.pdf" TargetMode="External"/><Relationship Id="rId56" Type="http://schemas.openxmlformats.org/officeDocument/2006/relationships/hyperlink" Target="https://www.nps.gov/subjects/museums/upload/MHI_Ch9_FireProtection.pdf" TargetMode="External"/><Relationship Id="rId64" Type="http://schemas.openxmlformats.org/officeDocument/2006/relationships/hyperlink" Target="https://www.nps.gov/subjects/museums/upload/MHI_Ch9_FireProtection.pdf" TargetMode="External"/><Relationship Id="rId8" Type="http://schemas.openxmlformats.org/officeDocument/2006/relationships/hyperlink" Target="https://www.nps.gov/subjects/museums/upload/MHI_AppF_NPSChecklistPreservationProtection.pdf" TargetMode="External"/><Relationship Id="rId51" Type="http://schemas.openxmlformats.org/officeDocument/2006/relationships/hyperlink" Target="https://www.nps.gov/subjects/museums/upload/MHI_Ch9_FireProtection.pdf" TargetMode="External"/><Relationship Id="rId3" Type="http://schemas.openxmlformats.org/officeDocument/2006/relationships/hyperlink" Target="https://www.nps.gov/subjects/museums/upload/MHI_AppF_NPSChecklistPreservationProtection.pdf" TargetMode="External"/><Relationship Id="rId12" Type="http://schemas.openxmlformats.org/officeDocument/2006/relationships/hyperlink" Target="https://www.nps.gov/subjects/museums/upload/MHI_AppF_NPSChecklistPreservationProtection.pdf" TargetMode="External"/><Relationship Id="rId17" Type="http://schemas.openxmlformats.org/officeDocument/2006/relationships/hyperlink" Target="https://www.nps.gov/subjects/museums/upload/MHI_AppF_NPSChecklistPreservationProtection.pdf" TargetMode="External"/><Relationship Id="rId25" Type="http://schemas.openxmlformats.org/officeDocument/2006/relationships/hyperlink" Target="https://www.nps.gov/subjects/museums/upload/MHI_Ch9_FireProtection.pdf" TargetMode="External"/><Relationship Id="rId33" Type="http://schemas.openxmlformats.org/officeDocument/2006/relationships/hyperlink" Target="https://www.nps.gov/subjects/museums/upload/MHI_Ch9_FireProtection.pdf" TargetMode="External"/><Relationship Id="rId38" Type="http://schemas.openxmlformats.org/officeDocument/2006/relationships/hyperlink" Target="https://www.nps.gov/subjects/museums/upload/MHI_Ch9_FireProtection.pdf" TargetMode="External"/><Relationship Id="rId46" Type="http://schemas.openxmlformats.org/officeDocument/2006/relationships/hyperlink" Target="https://www.nps.gov/subjects/museums/upload/MHI_Ch9_FireProtection.pdf" TargetMode="External"/><Relationship Id="rId59" Type="http://schemas.openxmlformats.org/officeDocument/2006/relationships/hyperlink" Target="https://www.nps.gov/subjects/museums/upload/MHI_Ch9_FireProtection.pdf" TargetMode="External"/><Relationship Id="rId20" Type="http://schemas.openxmlformats.org/officeDocument/2006/relationships/hyperlink" Target="https://www.nps.gov/subjects/museums/upload/MHI_AppF_NPSChecklistPreservationProtection.pdf" TargetMode="External"/><Relationship Id="rId41" Type="http://schemas.openxmlformats.org/officeDocument/2006/relationships/hyperlink" Target="https://www.nps.gov/subjects/museums/upload/MHI_Ch9_FireProtection.pdf" TargetMode="External"/><Relationship Id="rId54" Type="http://schemas.openxmlformats.org/officeDocument/2006/relationships/hyperlink" Target="https://www.nps.gov/subjects/museums/upload/MHI_Ch9_FireProtection.pdf" TargetMode="External"/><Relationship Id="rId62" Type="http://schemas.openxmlformats.org/officeDocument/2006/relationships/hyperlink" Target="https://www.nps.gov/subjects/museums/upload/MHI_Ch9_FireProtection.pdf" TargetMode="External"/><Relationship Id="rId1" Type="http://schemas.openxmlformats.org/officeDocument/2006/relationships/hyperlink" Target="https://www.nps.gov/subjects/museums/upload/MHI_AppF_NPSChecklistPreservationProtection.pdf" TargetMode="External"/><Relationship Id="rId6" Type="http://schemas.openxmlformats.org/officeDocument/2006/relationships/hyperlink" Target="https://www.nps.gov/subjects/museums/upload/MHI_AppF_NPSChecklistPreservationProtection.pdf" TargetMode="External"/><Relationship Id="rId15" Type="http://schemas.openxmlformats.org/officeDocument/2006/relationships/hyperlink" Target="https://www.nps.gov/subjects/museums/upload/MHI_AppF_NPSChecklistPreservationProtection.pdf" TargetMode="External"/><Relationship Id="rId23" Type="http://schemas.openxmlformats.org/officeDocument/2006/relationships/hyperlink" Target="https://www.nps.gov/subjects/museums/upload/MHI_Ch9_FireProtection.pdf" TargetMode="External"/><Relationship Id="rId28" Type="http://schemas.openxmlformats.org/officeDocument/2006/relationships/hyperlink" Target="https://www.nps.gov/subjects/museums/upload/MHI_Ch9_FireProtection.pdf" TargetMode="External"/><Relationship Id="rId36" Type="http://schemas.openxmlformats.org/officeDocument/2006/relationships/hyperlink" Target="https://www.nps.gov/subjects/museums/upload/MHI_Ch9_FireProtection.pdf" TargetMode="External"/><Relationship Id="rId49" Type="http://schemas.openxmlformats.org/officeDocument/2006/relationships/hyperlink" Target="https://www.nps.gov/subjects/museums/upload/MHI_Ch9_FireProtection.pdf" TargetMode="External"/><Relationship Id="rId57" Type="http://schemas.openxmlformats.org/officeDocument/2006/relationships/hyperlink" Target="https://www.nps.gov/subjects/museums/upload/MHI_Ch9_FireProtection.pdf" TargetMode="External"/><Relationship Id="rId10" Type="http://schemas.openxmlformats.org/officeDocument/2006/relationships/hyperlink" Target="https://www.nps.gov/subjects/museums/upload/MHI_AppF_NPSChecklistPreservationProtection.pdf" TargetMode="External"/><Relationship Id="rId31" Type="http://schemas.openxmlformats.org/officeDocument/2006/relationships/hyperlink" Target="https://www.nps.gov/subjects/museums/upload/MHI_Ch9_FireProtection.pdf" TargetMode="External"/><Relationship Id="rId44" Type="http://schemas.openxmlformats.org/officeDocument/2006/relationships/hyperlink" Target="https://www.nps.gov/subjects/museums/upload/MHI_Ch9_FireProtection.pdf" TargetMode="External"/><Relationship Id="rId52" Type="http://schemas.openxmlformats.org/officeDocument/2006/relationships/hyperlink" Target="https://www.nps.gov/subjects/museums/upload/MHI_Ch9_FireProtection.pdf" TargetMode="External"/><Relationship Id="rId60" Type="http://schemas.openxmlformats.org/officeDocument/2006/relationships/hyperlink" Target="https://www.nps.gov/subjects/museums/upload/MHI_Ch9_FireProtection.pdf" TargetMode="External"/><Relationship Id="rId65" Type="http://schemas.openxmlformats.org/officeDocument/2006/relationships/printerSettings" Target="../printerSettings/printerSettings9.bin"/><Relationship Id="rId4" Type="http://schemas.openxmlformats.org/officeDocument/2006/relationships/hyperlink" Target="https://www.nps.gov/subjects/museums/upload/MHI_AppF_NPSChecklistPreservationProtection.pdf" TargetMode="External"/><Relationship Id="rId9" Type="http://schemas.openxmlformats.org/officeDocument/2006/relationships/hyperlink" Target="https://www.nps.gov/subjects/museums/upload/MHI_AppF_NPSChecklistPreservationProtection.pdf" TargetMode="External"/><Relationship Id="rId13" Type="http://schemas.openxmlformats.org/officeDocument/2006/relationships/hyperlink" Target="https://www.nps.gov/subjects/museums/upload/MHI_AppF_NPSChecklistPreservationProtection.pdf" TargetMode="External"/><Relationship Id="rId18" Type="http://schemas.openxmlformats.org/officeDocument/2006/relationships/hyperlink" Target="https://www.nps.gov/subjects/museums/upload/MHI_AppF_NPSChecklistPreservationProtection.pdf" TargetMode="External"/><Relationship Id="rId39" Type="http://schemas.openxmlformats.org/officeDocument/2006/relationships/hyperlink" Target="https://www.nps.gov/subjects/museums/upload/MHI_AppM_CelluloseNitrate.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nps.gov/subjects/museums/upload/MHI_Ch11_CuratorialHealthandSafety.pdf" TargetMode="External"/><Relationship Id="rId13" Type="http://schemas.openxmlformats.org/officeDocument/2006/relationships/hyperlink" Target="https://www.nps.gov/subjects/museums/upload/MHI_Ch11_CuratorialHealthandSafety.pdf" TargetMode="External"/><Relationship Id="rId18" Type="http://schemas.openxmlformats.org/officeDocument/2006/relationships/hyperlink" Target="https://www.nps.gov/subjects/museums/upload/MHI_Ch11_CuratorialHealthandSafety.pdf" TargetMode="External"/><Relationship Id="rId26" Type="http://schemas.openxmlformats.org/officeDocument/2006/relationships/hyperlink" Target="https://www.nps.gov/subjects/museums/upload/MHI_AppG_FirearmsAmmoMunitionsArtillery.pdf" TargetMode="External"/><Relationship Id="rId3" Type="http://schemas.openxmlformats.org/officeDocument/2006/relationships/hyperlink" Target="https://www.nps.gov/subjects/museums/upload/MHI_Ch11_CuratorialHealthandSafety.pdf" TargetMode="External"/><Relationship Id="rId21" Type="http://schemas.openxmlformats.org/officeDocument/2006/relationships/hyperlink" Target="https://www.nps.gov/subjects/museums/upload/MHI_Ch11_CuratorialHealthandSafety.pdf" TargetMode="External"/><Relationship Id="rId7" Type="http://schemas.openxmlformats.org/officeDocument/2006/relationships/hyperlink" Target="https://www.nps.gov/subjects/museums/upload/MHI_Ch11_CuratorialHealthandSafety.pdf" TargetMode="External"/><Relationship Id="rId12" Type="http://schemas.openxmlformats.org/officeDocument/2006/relationships/hyperlink" Target="https://www.nps.gov/subjects/museums/upload/MHI_Ch5_BiologicalInfestations.pdf" TargetMode="External"/><Relationship Id="rId17" Type="http://schemas.openxmlformats.org/officeDocument/2006/relationships/hyperlink" Target="https://www.nps.gov/subjects/museums/upload/MHI_Ch11_CuratorialHealthandSafety.pdf" TargetMode="External"/><Relationship Id="rId25" Type="http://schemas.openxmlformats.org/officeDocument/2006/relationships/hyperlink" Target="https://www.nps.gov/subjects/museums/upload/MHI_AppG_FirearmsAmmoMunitionsArtillery.pdf" TargetMode="External"/><Relationship Id="rId2" Type="http://schemas.openxmlformats.org/officeDocument/2006/relationships/hyperlink" Target="https://www.nps.gov/subjects/museums/upload/MHI_Ch11_CuratorialHealthandSafety.pdf" TargetMode="External"/><Relationship Id="rId16" Type="http://schemas.openxmlformats.org/officeDocument/2006/relationships/hyperlink" Target="https://www.nps.gov/subjects/museums/upload/MHI_Ch11_CuratorialHealthandSafety.pdf" TargetMode="External"/><Relationship Id="rId20" Type="http://schemas.openxmlformats.org/officeDocument/2006/relationships/hyperlink" Target="https://www.nps.gov/subjects/museums/upload/MHI_Ch11_CuratorialHealthandSafety.pdf" TargetMode="External"/><Relationship Id="rId1" Type="http://schemas.openxmlformats.org/officeDocument/2006/relationships/hyperlink" Target="https://www.nps.gov/subjects/museums/upload/MHI_AppF_NPSChecklistPreservationProtection.pdf" TargetMode="External"/><Relationship Id="rId6" Type="http://schemas.openxmlformats.org/officeDocument/2006/relationships/hyperlink" Target="https://www.nps.gov/subjects/museums/upload/MHI_Ch11_CuratorialHealthandSafety.pdf" TargetMode="External"/><Relationship Id="rId11" Type="http://schemas.openxmlformats.org/officeDocument/2006/relationships/hyperlink" Target="https://www.nps.gov/subjects/museums/upload/MHI_Ch11_CuratorialHealthandSafety.pdf" TargetMode="External"/><Relationship Id="rId24" Type="http://schemas.openxmlformats.org/officeDocument/2006/relationships/hyperlink" Target="https://www.nps.gov/subjects/museums/upload/MHI_AppG_FirearmsAmmoMunitionsArtillery.pdf" TargetMode="External"/><Relationship Id="rId5" Type="http://schemas.openxmlformats.org/officeDocument/2006/relationships/hyperlink" Target="https://www.nps.gov/subjects/museums/upload/MHI_Ch11_CuratorialHealthandSafety.pdf" TargetMode="External"/><Relationship Id="rId15" Type="http://schemas.openxmlformats.org/officeDocument/2006/relationships/hyperlink" Target="https://www.nps.gov/subjects/museums/upload/MHI_Ch11_CuratorialHealthandSafety.pdf" TargetMode="External"/><Relationship Id="rId23" Type="http://schemas.openxmlformats.org/officeDocument/2006/relationships/hyperlink" Target="https://www.nps.gov/subjects/museums/upload/MHI_AppG_FirearmsAmmoMunitionsArtillery.pdf" TargetMode="External"/><Relationship Id="rId10" Type="http://schemas.openxmlformats.org/officeDocument/2006/relationships/hyperlink" Target="https://www.nps.gov/subjects/museums/upload/MHI_Ch11_CuratorialHealthandSafety.pdf" TargetMode="External"/><Relationship Id="rId19" Type="http://schemas.openxmlformats.org/officeDocument/2006/relationships/hyperlink" Target="https://www.nps.gov/subjects/museums/upload/MHI_Ch11_CuratorialHealthandSafety.pdf" TargetMode="External"/><Relationship Id="rId4" Type="http://schemas.openxmlformats.org/officeDocument/2006/relationships/hyperlink" Target="https://www.nps.gov/subjects/museums/upload/MHI_Ch11_CuratorialHealthandSafety.pdf" TargetMode="External"/><Relationship Id="rId9" Type="http://schemas.openxmlformats.org/officeDocument/2006/relationships/hyperlink" Target="https://www.nps.gov/subjects/museums/upload/MHI_Ch11_CuratorialHealthandSafety.pdf" TargetMode="External"/><Relationship Id="rId14" Type="http://schemas.openxmlformats.org/officeDocument/2006/relationships/hyperlink" Target="https://www.nps.gov/subjects/museums/upload/MHI_Ch11_CuratorialHealthandSafety.pdf" TargetMode="External"/><Relationship Id="rId22" Type="http://schemas.openxmlformats.org/officeDocument/2006/relationships/hyperlink" Target="https://www.nps.gov/subjects/museums/upload/MHI_AppG_FirearmsAmmoMunitionsArtillery.pdf" TargetMode="External"/><Relationship Id="rId27"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6" Type="http://schemas.openxmlformats.org/officeDocument/2006/relationships/hyperlink" Target="https://www.nps.gov/subjects/museums/upload/MHI_Ch14_Museum_Security.pdf" TargetMode="External"/><Relationship Id="rId21" Type="http://schemas.openxmlformats.org/officeDocument/2006/relationships/hyperlink" Target="https://www.nps.gov/subjects/museums/upload/MHI_Ch14_Museum_Security.pdf" TargetMode="External"/><Relationship Id="rId34" Type="http://schemas.openxmlformats.org/officeDocument/2006/relationships/hyperlink" Target="https://www.nps.gov/subjects/museums/upload/MHI_Ch14_Museum_Security.pdf" TargetMode="External"/><Relationship Id="rId42" Type="http://schemas.openxmlformats.org/officeDocument/2006/relationships/hyperlink" Target="https://www.nps.gov/subjects/museums/upload/MHI_Ch14_Museum_Security.pdf" TargetMode="External"/><Relationship Id="rId47" Type="http://schemas.openxmlformats.org/officeDocument/2006/relationships/hyperlink" Target="https://www.nps.gov/subjects/museums/upload/MHI_Ch14_Museum_Security.pdf" TargetMode="External"/><Relationship Id="rId50" Type="http://schemas.openxmlformats.org/officeDocument/2006/relationships/hyperlink" Target="https://www.nps.gov/subjects/museums/upload/MHI_Ch14_Museum_Security.pdf" TargetMode="External"/><Relationship Id="rId55" Type="http://schemas.openxmlformats.org/officeDocument/2006/relationships/hyperlink" Target="https://www.nps.gov/subjects/museums/upload/MHI_Ch14_Museum_Security.pdf" TargetMode="External"/><Relationship Id="rId63" Type="http://schemas.openxmlformats.org/officeDocument/2006/relationships/hyperlink" Target="https://www.nps.gov/subjects/museums/upload/MHI_Ch14_Museum_Security.pdf" TargetMode="External"/><Relationship Id="rId7" Type="http://schemas.openxmlformats.org/officeDocument/2006/relationships/hyperlink" Target="https://www.nps.gov/subjects/museums/upload/MHI_AppF_NPSChecklistPreservationProtection.pdf" TargetMode="External"/><Relationship Id="rId2" Type="http://schemas.openxmlformats.org/officeDocument/2006/relationships/hyperlink" Target="https://www.nps.gov/subjects/museums/upload/MHI_AppF_NPSChecklistPreservationProtection.pdf" TargetMode="External"/><Relationship Id="rId16" Type="http://schemas.openxmlformats.org/officeDocument/2006/relationships/hyperlink" Target="https://www.nps.gov/subjects/museums/upload/MHI_AppF_NPSChecklistPreservationProtection.pdf" TargetMode="External"/><Relationship Id="rId29" Type="http://schemas.openxmlformats.org/officeDocument/2006/relationships/hyperlink" Target="https://www.nps.gov/subjects/museums/upload/MHI_Ch14_Museum_Security.pdf" TargetMode="External"/><Relationship Id="rId11" Type="http://schemas.openxmlformats.org/officeDocument/2006/relationships/hyperlink" Target="https://www.nps.gov/subjects/museums/upload/MHI_AppF_NPSChecklistPreservationProtection.pdf" TargetMode="External"/><Relationship Id="rId24" Type="http://schemas.openxmlformats.org/officeDocument/2006/relationships/hyperlink" Target="https://www.nps.gov/subjects/museums/upload/MHI_Ch14_Museum_Security.pdf" TargetMode="External"/><Relationship Id="rId32" Type="http://schemas.openxmlformats.org/officeDocument/2006/relationships/hyperlink" Target="https://www.nps.gov/subjects/museums/upload/MHI_Ch14_Museum_Security.pdf" TargetMode="External"/><Relationship Id="rId37" Type="http://schemas.openxmlformats.org/officeDocument/2006/relationships/hyperlink" Target="https://www.nps.gov/subjects/museums/upload/MHI_Ch14_Museum_Security.pdf" TargetMode="External"/><Relationship Id="rId40" Type="http://schemas.openxmlformats.org/officeDocument/2006/relationships/hyperlink" Target="https://www.nps.gov/subjects/museums/upload/MHI_Ch14_Museum_Security.pdf" TargetMode="External"/><Relationship Id="rId45" Type="http://schemas.openxmlformats.org/officeDocument/2006/relationships/hyperlink" Target="https://www.nps.gov/subjects/museums/upload/MHI_Ch14_Museum_Security.pdf" TargetMode="External"/><Relationship Id="rId53" Type="http://schemas.openxmlformats.org/officeDocument/2006/relationships/hyperlink" Target="https://www.nps.gov/subjects/museums/upload/MHI_Ch14_Museum_Security.pdf" TargetMode="External"/><Relationship Id="rId58" Type="http://schemas.openxmlformats.org/officeDocument/2006/relationships/hyperlink" Target="https://www.nps.gov/subjects/museums/upload/MHI_Ch14_Museum_Security.pdf" TargetMode="External"/><Relationship Id="rId5" Type="http://schemas.openxmlformats.org/officeDocument/2006/relationships/hyperlink" Target="https://www.nps.gov/subjects/museums/upload/MHI_AppF_NPSChecklistPreservationProtection.pdf" TargetMode="External"/><Relationship Id="rId61" Type="http://schemas.openxmlformats.org/officeDocument/2006/relationships/hyperlink" Target="https://www.nps.gov/subjects/museums/upload/MHI_Ch14_Museum_Security.pdf" TargetMode="External"/><Relationship Id="rId19" Type="http://schemas.openxmlformats.org/officeDocument/2006/relationships/hyperlink" Target="https://www.nps.gov/subjects/museums/upload/MHI_Ch14_Museum_Security.pdf" TargetMode="External"/><Relationship Id="rId14" Type="http://schemas.openxmlformats.org/officeDocument/2006/relationships/hyperlink" Target="https://www.nps.gov/subjects/museums/upload/MHI_AppF_NPSChecklistPreservationProtection.pdf" TargetMode="External"/><Relationship Id="rId22" Type="http://schemas.openxmlformats.org/officeDocument/2006/relationships/hyperlink" Target="https://www.nps.gov/subjects/museums/upload/MHI_Ch14_Museum_Security.pdf" TargetMode="External"/><Relationship Id="rId27" Type="http://schemas.openxmlformats.org/officeDocument/2006/relationships/hyperlink" Target="https://www.nps.gov/subjects/museums/upload/MHI_Ch14_Museum_Security.pdf" TargetMode="External"/><Relationship Id="rId30" Type="http://schemas.openxmlformats.org/officeDocument/2006/relationships/hyperlink" Target="https://www.nps.gov/subjects/museums/upload/MHI_Ch14_Museum_Security.pdf" TargetMode="External"/><Relationship Id="rId35" Type="http://schemas.openxmlformats.org/officeDocument/2006/relationships/hyperlink" Target="https://www.nps.gov/subjects/museums/upload/MHI_Ch14_Museum_Security.pdf" TargetMode="External"/><Relationship Id="rId43" Type="http://schemas.openxmlformats.org/officeDocument/2006/relationships/hyperlink" Target="https://www.nps.gov/subjects/museums/upload/MHI_Ch14_Museum_Security.pdf" TargetMode="External"/><Relationship Id="rId48" Type="http://schemas.openxmlformats.org/officeDocument/2006/relationships/hyperlink" Target="https://www.nps.gov/subjects/museums/upload/MHI_Ch14_Museum_Security.pdf" TargetMode="External"/><Relationship Id="rId56" Type="http://schemas.openxmlformats.org/officeDocument/2006/relationships/hyperlink" Target="https://www.nps.gov/subjects/museums/upload/MHI_Ch14_Museum_Security.pdf" TargetMode="External"/><Relationship Id="rId64" Type="http://schemas.openxmlformats.org/officeDocument/2006/relationships/hyperlink" Target="https://www.nps.gov/subjects/museums/upload/MHI_AppF_NPSChecklistPreservationProtection.pdf" TargetMode="External"/><Relationship Id="rId8" Type="http://schemas.openxmlformats.org/officeDocument/2006/relationships/hyperlink" Target="https://www.nps.gov/subjects/museums/upload/MHI_AppF_NPSChecklistPreservationProtection.pdf" TargetMode="External"/><Relationship Id="rId51" Type="http://schemas.openxmlformats.org/officeDocument/2006/relationships/hyperlink" Target="https://www.nps.gov/subjects/museums/upload/MHI_Ch14_Museum_Security.pdf" TargetMode="External"/><Relationship Id="rId3" Type="http://schemas.openxmlformats.org/officeDocument/2006/relationships/hyperlink" Target="https://www.nps.gov/subjects/museums/upload/MHI_AppF_NPSChecklistPreservationProtection.pdf" TargetMode="External"/><Relationship Id="rId12" Type="http://schemas.openxmlformats.org/officeDocument/2006/relationships/hyperlink" Target="https://www.nps.gov/subjects/museums/upload/MHI_AppF_NPSChecklistPreservationProtection.pdf" TargetMode="External"/><Relationship Id="rId17" Type="http://schemas.openxmlformats.org/officeDocument/2006/relationships/hyperlink" Target="https://www.nps.gov/subjects/museums/upload/MHI_Ch14_Museum_Security.pdf" TargetMode="External"/><Relationship Id="rId25" Type="http://schemas.openxmlformats.org/officeDocument/2006/relationships/hyperlink" Target="https://www.nps.gov/subjects/museums/upload/MHI_Ch14_Museum_Security.pdf" TargetMode="External"/><Relationship Id="rId33" Type="http://schemas.openxmlformats.org/officeDocument/2006/relationships/hyperlink" Target="https://www.nps.gov/subjects/museums/upload/MHI_Ch14_Museum_Security.pdf" TargetMode="External"/><Relationship Id="rId38" Type="http://schemas.openxmlformats.org/officeDocument/2006/relationships/hyperlink" Target="https://www.nps.gov/subjects/museums/upload/MHI_Ch14_Museum_Security.pdf" TargetMode="External"/><Relationship Id="rId46" Type="http://schemas.openxmlformats.org/officeDocument/2006/relationships/hyperlink" Target="https://www.nps.gov/subjects/museums/upload/MHI_Ch14_Museum_Security.pdf" TargetMode="External"/><Relationship Id="rId59" Type="http://schemas.openxmlformats.org/officeDocument/2006/relationships/hyperlink" Target="https://www.nps.gov/subjects/museums/upload/MHI_Ch14_Museum_Security.pdf" TargetMode="External"/><Relationship Id="rId20" Type="http://schemas.openxmlformats.org/officeDocument/2006/relationships/hyperlink" Target="https://www.nps.gov/subjects/museums/upload/MHI_Ch14_Museum_Security.pdf" TargetMode="External"/><Relationship Id="rId41" Type="http://schemas.openxmlformats.org/officeDocument/2006/relationships/hyperlink" Target="https://www.nps.gov/subjects/museums/upload/MHI_Ch14_Museum_Security.pdf" TargetMode="External"/><Relationship Id="rId54" Type="http://schemas.openxmlformats.org/officeDocument/2006/relationships/hyperlink" Target="https://www.nps.gov/subjects/museums/upload/MHI_Ch14_Museum_Security.pdf" TargetMode="External"/><Relationship Id="rId62" Type="http://schemas.openxmlformats.org/officeDocument/2006/relationships/hyperlink" Target="https://www.nps.gov/subjects/museums/upload/MHI_Ch14_Museum_Security.pdf" TargetMode="External"/><Relationship Id="rId1" Type="http://schemas.openxmlformats.org/officeDocument/2006/relationships/hyperlink" Target="https://www.nps.gov/subjects/museums/upload/MHI_AppF_NPSChecklistPreservationProtection.pdf" TargetMode="External"/><Relationship Id="rId6" Type="http://schemas.openxmlformats.org/officeDocument/2006/relationships/hyperlink" Target="https://www.nps.gov/subjects/museums/upload/MHI_AppF_NPSChecklistPreservationProtection.pdf" TargetMode="External"/><Relationship Id="rId15" Type="http://schemas.openxmlformats.org/officeDocument/2006/relationships/hyperlink" Target="https://www.nps.gov/subjects/museums/upload/MHI_AppF_NPSChecklistPreservationProtection.pdf" TargetMode="External"/><Relationship Id="rId23" Type="http://schemas.openxmlformats.org/officeDocument/2006/relationships/hyperlink" Target="https://www.nps.gov/subjects/museums/upload/MHI_Ch14_Museum_Security.pdf" TargetMode="External"/><Relationship Id="rId28" Type="http://schemas.openxmlformats.org/officeDocument/2006/relationships/hyperlink" Target="https://www.nps.gov/subjects/museums/upload/MHI_Ch14_Museum_Security.pdf" TargetMode="External"/><Relationship Id="rId36" Type="http://schemas.openxmlformats.org/officeDocument/2006/relationships/hyperlink" Target="https://www.nps.gov/subjects/museums/upload/MHI_Ch14_Museum_Security.pdf" TargetMode="External"/><Relationship Id="rId49" Type="http://schemas.openxmlformats.org/officeDocument/2006/relationships/hyperlink" Target="https://www.nps.gov/subjects/museums/upload/MHI_Ch14_Museum_Security.pdf" TargetMode="External"/><Relationship Id="rId57" Type="http://schemas.openxmlformats.org/officeDocument/2006/relationships/hyperlink" Target="https://www.nps.gov/subjects/museums/upload/MHI_Ch14_Museum_Security.pdf" TargetMode="External"/><Relationship Id="rId10" Type="http://schemas.openxmlformats.org/officeDocument/2006/relationships/hyperlink" Target="https://www.nps.gov/subjects/museums/upload/MHI_AppF_NPSChecklistPreservationProtection.pdf" TargetMode="External"/><Relationship Id="rId31" Type="http://schemas.openxmlformats.org/officeDocument/2006/relationships/hyperlink" Target="https://www.nps.gov/subjects/museums/upload/MHI_Ch14_Museum_Security.pdf" TargetMode="External"/><Relationship Id="rId44" Type="http://schemas.openxmlformats.org/officeDocument/2006/relationships/hyperlink" Target="https://www.nps.gov/subjects/museums/upload/MHI_Ch14_Museum_Security.pdf" TargetMode="External"/><Relationship Id="rId52" Type="http://schemas.openxmlformats.org/officeDocument/2006/relationships/hyperlink" Target="https://www.nps.gov/subjects/museums/upload/MHI_Ch14_Museum_Security.pdf" TargetMode="External"/><Relationship Id="rId60" Type="http://schemas.openxmlformats.org/officeDocument/2006/relationships/hyperlink" Target="https://www.nps.gov/subjects/museums/upload/MHI_Ch14_Museum_Security.pdf" TargetMode="External"/><Relationship Id="rId65" Type="http://schemas.openxmlformats.org/officeDocument/2006/relationships/printerSettings" Target="../printerSettings/printerSettings11.bin"/><Relationship Id="rId4" Type="http://schemas.openxmlformats.org/officeDocument/2006/relationships/hyperlink" Target="https://www.nps.gov/subjects/museums/upload/MHI_AppF_NPSChecklistPreservationProtection.pdf" TargetMode="External"/><Relationship Id="rId9" Type="http://schemas.openxmlformats.org/officeDocument/2006/relationships/hyperlink" Target="https://www.nps.gov/subjects/museums/upload/MHI_AppF_NPSChecklistPreservationProtection.pdf" TargetMode="External"/><Relationship Id="rId13" Type="http://schemas.openxmlformats.org/officeDocument/2006/relationships/hyperlink" Target="https://www.nps.gov/subjects/museums/upload/MHI_AppF_NPSChecklistPreservationProtection.pdf" TargetMode="External"/><Relationship Id="rId18" Type="http://schemas.openxmlformats.org/officeDocument/2006/relationships/hyperlink" Target="https://www.nps.gov/subjects/museums/upload/MHI_Ch14_Museum_Security.pdf" TargetMode="External"/><Relationship Id="rId39" Type="http://schemas.openxmlformats.org/officeDocument/2006/relationships/hyperlink" Target="https://www.nps.gov/subjects/museums/upload/MHI_Ch14_Museum_Security.pdf"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nps.gov/subjects/museums/upload/MHI_Ch10_EmergencyPlanning.pdf" TargetMode="External"/><Relationship Id="rId13" Type="http://schemas.openxmlformats.org/officeDocument/2006/relationships/hyperlink" Target="https://www.nps.gov/subjects/museums/upload/MHI_Ch4_Environment.pdf" TargetMode="External"/><Relationship Id="rId3" Type="http://schemas.openxmlformats.org/officeDocument/2006/relationships/hyperlink" Target="https://www.nps.gov/subjects/museums/upload/MHI_Ch10_EmergencyPlanning.pdf" TargetMode="External"/><Relationship Id="rId7" Type="http://schemas.openxmlformats.org/officeDocument/2006/relationships/hyperlink" Target="https://www.nps.gov/subjects/museums/upload/MHI_Ch10_EmergencyPlanning.pdf" TargetMode="External"/><Relationship Id="rId12" Type="http://schemas.openxmlformats.org/officeDocument/2006/relationships/hyperlink" Target="https://www.nps.gov/subjects/museums/upload/MHI_Ch5_BiologicalInfestations.pdf" TargetMode="External"/><Relationship Id="rId2" Type="http://schemas.openxmlformats.org/officeDocument/2006/relationships/hyperlink" Target="https://www.nps.gov/subjects/museums/upload/MHI_Ch10_EmergencyPlanning.pdf" TargetMode="External"/><Relationship Id="rId16" Type="http://schemas.openxmlformats.org/officeDocument/2006/relationships/printerSettings" Target="../printerSettings/printerSettings12.bin"/><Relationship Id="rId1" Type="http://schemas.openxmlformats.org/officeDocument/2006/relationships/hyperlink" Target="https://www.nps.gov/subjects/museums/upload/MHI_Ch10_EmergencyPlanning.pdf" TargetMode="External"/><Relationship Id="rId6" Type="http://schemas.openxmlformats.org/officeDocument/2006/relationships/hyperlink" Target="https://www.nps.gov/subjects/museums/upload/MHI_Ch10_EmergencyPlanning.pdf" TargetMode="External"/><Relationship Id="rId11" Type="http://schemas.openxmlformats.org/officeDocument/2006/relationships/hyperlink" Target="https://www.nps.gov/subjects/museums/upload/MHI_Ch10_EmergencyPlanning.pdf" TargetMode="External"/><Relationship Id="rId5" Type="http://schemas.openxmlformats.org/officeDocument/2006/relationships/hyperlink" Target="https://www.nps.gov/subjects/museums/upload/MHI_Ch10_EmergencyPlanning.pdf" TargetMode="External"/><Relationship Id="rId15" Type="http://schemas.openxmlformats.org/officeDocument/2006/relationships/hyperlink" Target="https://www.nps.gov/subjects/museums/upload/MHI_Ch7_Storage.pdf" TargetMode="External"/><Relationship Id="rId10" Type="http://schemas.openxmlformats.org/officeDocument/2006/relationships/hyperlink" Target="https://www.nps.gov/subjects/museums/upload/MHI_Ch10_EmergencyPlanning.pdf" TargetMode="External"/><Relationship Id="rId4" Type="http://schemas.openxmlformats.org/officeDocument/2006/relationships/hyperlink" Target="https://www.nps.gov/subjects/museums/upload/MHI_Ch10_EmergencyPlanning.pdf" TargetMode="External"/><Relationship Id="rId9" Type="http://schemas.openxmlformats.org/officeDocument/2006/relationships/hyperlink" Target="https://www.nps.gov/subjects/museums/upload/MHI_Ch10_EmergencyPlanning.pdf" TargetMode="External"/><Relationship Id="rId14" Type="http://schemas.openxmlformats.org/officeDocument/2006/relationships/hyperlink" Target="https://www.nps.gov/subjects/museums/upload/MHI_Ch9_FireProtection.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40CCF-DDFB-4553-9317-4C92386E0E19}">
  <dimension ref="B1:N84"/>
  <sheetViews>
    <sheetView workbookViewId="0">
      <pane ySplit="1" topLeftCell="A49" activePane="bottomLeft" state="frozen"/>
      <selection pane="bottomLeft" activeCell="J87" sqref="J87"/>
    </sheetView>
  </sheetViews>
  <sheetFormatPr defaultRowHeight="15" x14ac:dyDescent="0.25"/>
  <sheetData>
    <row r="1" spans="2:13" ht="29.45" customHeight="1" thickBot="1" x14ac:dyDescent="0.3">
      <c r="B1" s="390" t="s">
        <v>422</v>
      </c>
      <c r="C1" s="391"/>
      <c r="D1" s="391"/>
      <c r="E1" s="391"/>
      <c r="F1" s="391"/>
      <c r="G1" s="391"/>
      <c r="H1" s="391"/>
      <c r="I1" s="391"/>
      <c r="J1" s="391"/>
      <c r="K1" s="391"/>
      <c r="L1" s="391"/>
      <c r="M1" s="392"/>
    </row>
    <row r="3" spans="2:13" x14ac:dyDescent="0.25">
      <c r="B3" s="402"/>
      <c r="C3" s="402"/>
      <c r="D3" s="402"/>
      <c r="E3" s="402"/>
      <c r="F3" s="402"/>
      <c r="G3" s="402"/>
      <c r="H3" s="402"/>
      <c r="I3" s="402"/>
      <c r="J3" s="402"/>
      <c r="K3" s="402"/>
      <c r="L3" s="402"/>
    </row>
    <row r="4" spans="2:13" x14ac:dyDescent="0.25">
      <c r="B4" s="402"/>
      <c r="C4" s="402"/>
      <c r="D4" s="402"/>
      <c r="E4" s="402"/>
      <c r="F4" s="402"/>
      <c r="G4" s="402"/>
      <c r="H4" s="402"/>
      <c r="I4" s="402"/>
      <c r="J4" s="402"/>
      <c r="K4" s="402"/>
      <c r="L4" s="402"/>
    </row>
    <row r="5" spans="2:13" x14ac:dyDescent="0.25">
      <c r="B5" s="402"/>
      <c r="C5" s="402"/>
      <c r="D5" s="402"/>
      <c r="E5" s="402"/>
      <c r="F5" s="402"/>
      <c r="G5" s="402"/>
      <c r="H5" s="402"/>
      <c r="I5" s="402"/>
      <c r="J5" s="402"/>
      <c r="K5" s="402"/>
      <c r="L5" s="402"/>
    </row>
    <row r="6" spans="2:13" x14ac:dyDescent="0.25">
      <c r="B6" s="402"/>
      <c r="C6" s="402"/>
      <c r="D6" s="402"/>
      <c r="E6" s="402"/>
      <c r="F6" s="402"/>
      <c r="G6" s="402"/>
      <c r="H6" s="402"/>
      <c r="I6" s="402"/>
      <c r="J6" s="402"/>
      <c r="K6" s="402"/>
      <c r="L6" s="402"/>
    </row>
    <row r="7" spans="2:13" x14ac:dyDescent="0.25">
      <c r="B7" s="402"/>
      <c r="C7" s="402"/>
      <c r="D7" s="402"/>
      <c r="E7" s="402"/>
      <c r="F7" s="402"/>
      <c r="G7" s="402"/>
      <c r="H7" s="402"/>
      <c r="I7" s="402"/>
      <c r="J7" s="402"/>
      <c r="K7" s="402"/>
      <c r="L7" s="402"/>
    </row>
    <row r="8" spans="2:13" x14ac:dyDescent="0.25">
      <c r="B8" s="402"/>
      <c r="C8" s="402"/>
      <c r="D8" s="402"/>
      <c r="E8" s="402"/>
      <c r="F8" s="402"/>
      <c r="G8" s="402"/>
      <c r="H8" s="402"/>
      <c r="I8" s="402"/>
      <c r="J8" s="402"/>
      <c r="K8" s="402"/>
      <c r="L8" s="402"/>
    </row>
    <row r="9" spans="2:13" x14ac:dyDescent="0.25">
      <c r="B9" s="402"/>
      <c r="C9" s="402"/>
      <c r="D9" s="402"/>
      <c r="E9" s="402"/>
      <c r="F9" s="402"/>
      <c r="G9" s="402"/>
      <c r="H9" s="402"/>
      <c r="I9" s="402"/>
      <c r="J9" s="402"/>
      <c r="K9" s="402"/>
      <c r="L9" s="402"/>
    </row>
    <row r="10" spans="2:13" x14ac:dyDescent="0.25">
      <c r="B10" s="402"/>
      <c r="C10" s="402"/>
      <c r="D10" s="402"/>
      <c r="E10" s="402"/>
      <c r="F10" s="402"/>
      <c r="G10" s="402"/>
      <c r="H10" s="402"/>
      <c r="I10" s="402"/>
      <c r="J10" s="402"/>
      <c r="K10" s="402"/>
      <c r="L10" s="402"/>
    </row>
    <row r="11" spans="2:13" x14ac:dyDescent="0.25">
      <c r="B11" s="402"/>
      <c r="C11" s="402"/>
      <c r="D11" s="402"/>
      <c r="E11" s="402"/>
      <c r="F11" s="402"/>
      <c r="G11" s="402"/>
      <c r="H11" s="402"/>
      <c r="I11" s="402"/>
      <c r="J11" s="402"/>
      <c r="K11" s="402"/>
      <c r="L11" s="402"/>
    </row>
    <row r="12" spans="2:13" x14ac:dyDescent="0.25">
      <c r="B12" s="402"/>
      <c r="C12" s="402"/>
      <c r="D12" s="402"/>
      <c r="E12" s="402"/>
      <c r="F12" s="402"/>
      <c r="G12" s="402"/>
      <c r="H12" s="402"/>
      <c r="I12" s="402"/>
      <c r="J12" s="402"/>
      <c r="K12" s="402"/>
      <c r="L12" s="402"/>
    </row>
    <row r="13" spans="2:13" x14ac:dyDescent="0.25">
      <c r="B13" s="402"/>
      <c r="C13" s="402"/>
      <c r="D13" s="402"/>
      <c r="E13" s="402"/>
      <c r="F13" s="402"/>
      <c r="G13" s="402"/>
      <c r="H13" s="402"/>
      <c r="I13" s="402"/>
      <c r="J13" s="402"/>
      <c r="K13" s="402"/>
      <c r="L13" s="402"/>
    </row>
    <row r="14" spans="2:13" x14ac:dyDescent="0.25">
      <c r="B14" s="402"/>
      <c r="C14" s="402"/>
      <c r="D14" s="402"/>
      <c r="E14" s="402"/>
      <c r="F14" s="402"/>
      <c r="G14" s="402"/>
      <c r="H14" s="402"/>
      <c r="I14" s="402"/>
      <c r="J14" s="402"/>
      <c r="K14" s="402"/>
      <c r="L14" s="402"/>
    </row>
    <row r="15" spans="2:13" x14ac:dyDescent="0.25">
      <c r="B15" s="402"/>
      <c r="C15" s="402"/>
      <c r="D15" s="402"/>
      <c r="E15" s="402"/>
      <c r="F15" s="402"/>
      <c r="G15" s="402"/>
      <c r="H15" s="402"/>
      <c r="I15" s="402"/>
      <c r="J15" s="402"/>
      <c r="K15" s="402"/>
      <c r="L15" s="402"/>
    </row>
    <row r="16" spans="2:13" x14ac:dyDescent="0.25">
      <c r="B16" s="402"/>
      <c r="C16" s="402"/>
      <c r="D16" s="402"/>
      <c r="E16" s="402"/>
      <c r="F16" s="402"/>
      <c r="G16" s="402"/>
      <c r="H16" s="402"/>
      <c r="I16" s="402"/>
      <c r="J16" s="402"/>
      <c r="K16" s="402"/>
      <c r="L16" s="402"/>
    </row>
    <row r="17" spans="2:12" x14ac:dyDescent="0.25">
      <c r="B17" s="402"/>
      <c r="C17" s="402"/>
      <c r="D17" s="402"/>
      <c r="E17" s="402"/>
      <c r="F17" s="402"/>
      <c r="G17" s="402"/>
      <c r="H17" s="402"/>
      <c r="I17" s="402"/>
      <c r="J17" s="402"/>
      <c r="K17" s="402"/>
      <c r="L17" s="402"/>
    </row>
    <row r="18" spans="2:12" x14ac:dyDescent="0.25">
      <c r="B18" s="402"/>
      <c r="C18" s="402"/>
      <c r="D18" s="402"/>
      <c r="E18" s="402"/>
      <c r="F18" s="402"/>
      <c r="G18" s="402"/>
      <c r="H18" s="402"/>
      <c r="I18" s="402"/>
      <c r="J18" s="402"/>
      <c r="K18" s="402"/>
      <c r="L18" s="402"/>
    </row>
    <row r="19" spans="2:12" x14ac:dyDescent="0.25">
      <c r="B19" s="402"/>
      <c r="C19" s="402"/>
      <c r="D19" s="402"/>
      <c r="E19" s="402"/>
      <c r="F19" s="402"/>
      <c r="G19" s="402"/>
      <c r="H19" s="402"/>
      <c r="I19" s="402"/>
      <c r="J19" s="402"/>
      <c r="K19" s="402"/>
      <c r="L19" s="402"/>
    </row>
    <row r="20" spans="2:12" x14ac:dyDescent="0.25">
      <c r="B20" s="402"/>
      <c r="C20" s="402"/>
      <c r="D20" s="402"/>
      <c r="E20" s="402"/>
      <c r="F20" s="402"/>
      <c r="G20" s="402"/>
      <c r="H20" s="402"/>
      <c r="I20" s="402"/>
      <c r="J20" s="402"/>
      <c r="K20" s="402"/>
      <c r="L20" s="402"/>
    </row>
    <row r="21" spans="2:12" x14ac:dyDescent="0.25">
      <c r="B21" s="402"/>
      <c r="C21" s="402"/>
      <c r="D21" s="402"/>
      <c r="E21" s="402"/>
      <c r="F21" s="402"/>
      <c r="G21" s="402"/>
      <c r="H21" s="402"/>
      <c r="I21" s="402"/>
      <c r="J21" s="402"/>
      <c r="K21" s="402"/>
      <c r="L21" s="402"/>
    </row>
    <row r="22" spans="2:12" x14ac:dyDescent="0.25">
      <c r="B22" s="402"/>
      <c r="C22" s="402"/>
      <c r="D22" s="402"/>
      <c r="E22" s="402"/>
      <c r="F22" s="402"/>
      <c r="G22" s="402"/>
      <c r="H22" s="402"/>
      <c r="I22" s="402"/>
      <c r="J22" s="402"/>
      <c r="K22" s="402"/>
      <c r="L22" s="402"/>
    </row>
    <row r="23" spans="2:12" x14ac:dyDescent="0.25">
      <c r="B23" s="402"/>
      <c r="C23" s="402"/>
      <c r="D23" s="402"/>
      <c r="E23" s="402"/>
      <c r="F23" s="402"/>
      <c r="G23" s="402"/>
      <c r="H23" s="402"/>
      <c r="I23" s="402"/>
      <c r="J23" s="402"/>
      <c r="K23" s="402"/>
      <c r="L23" s="402"/>
    </row>
    <row r="24" spans="2:12" x14ac:dyDescent="0.25">
      <c r="B24" s="402"/>
      <c r="C24" s="402"/>
      <c r="D24" s="402"/>
      <c r="E24" s="402"/>
      <c r="F24" s="402"/>
      <c r="G24" s="402"/>
      <c r="H24" s="402"/>
      <c r="I24" s="402"/>
      <c r="J24" s="402"/>
      <c r="K24" s="402"/>
      <c r="L24" s="402"/>
    </row>
    <row r="25" spans="2:12" x14ac:dyDescent="0.25">
      <c r="B25" s="402"/>
      <c r="C25" s="402"/>
      <c r="D25" s="402"/>
      <c r="E25" s="402"/>
      <c r="F25" s="402"/>
      <c r="G25" s="402"/>
      <c r="H25" s="402"/>
      <c r="I25" s="402"/>
      <c r="J25" s="402"/>
      <c r="K25" s="402"/>
      <c r="L25" s="402"/>
    </row>
    <row r="26" spans="2:12" x14ac:dyDescent="0.25">
      <c r="B26" s="402"/>
      <c r="C26" s="402"/>
      <c r="D26" s="402"/>
      <c r="E26" s="402"/>
      <c r="F26" s="402"/>
      <c r="G26" s="402"/>
      <c r="H26" s="402"/>
      <c r="I26" s="402"/>
      <c r="J26" s="402"/>
      <c r="K26" s="402"/>
      <c r="L26" s="402"/>
    </row>
    <row r="27" spans="2:12" x14ac:dyDescent="0.25">
      <c r="B27" s="402"/>
      <c r="C27" s="402"/>
      <c r="D27" s="402"/>
      <c r="E27" s="402"/>
      <c r="F27" s="402"/>
      <c r="G27" s="402"/>
      <c r="H27" s="402"/>
      <c r="I27" s="402"/>
      <c r="J27" s="402"/>
      <c r="K27" s="402"/>
      <c r="L27" s="402"/>
    </row>
    <row r="28" spans="2:12" x14ac:dyDescent="0.25">
      <c r="B28" s="402"/>
      <c r="C28" s="402"/>
      <c r="D28" s="402"/>
      <c r="E28" s="402"/>
      <c r="F28" s="402"/>
      <c r="G28" s="402"/>
      <c r="H28" s="402"/>
      <c r="I28" s="402"/>
      <c r="J28" s="402"/>
      <c r="K28" s="402"/>
      <c r="L28" s="402"/>
    </row>
    <row r="29" spans="2:12" x14ac:dyDescent="0.25">
      <c r="B29" s="402"/>
      <c r="C29" s="402"/>
      <c r="D29" s="402"/>
      <c r="E29" s="402"/>
      <c r="F29" s="402"/>
      <c r="G29" s="402"/>
      <c r="H29" s="402"/>
      <c r="I29" s="402"/>
      <c r="J29" s="402"/>
      <c r="K29" s="402"/>
      <c r="L29" s="402"/>
    </row>
    <row r="30" spans="2:12" x14ac:dyDescent="0.25">
      <c r="B30" s="402"/>
      <c r="C30" s="402"/>
      <c r="D30" s="402"/>
      <c r="E30" s="402"/>
      <c r="F30" s="402"/>
      <c r="G30" s="402"/>
      <c r="H30" s="402"/>
      <c r="I30" s="402"/>
      <c r="J30" s="402"/>
      <c r="K30" s="402"/>
      <c r="L30" s="402"/>
    </row>
    <row r="31" spans="2:12" x14ac:dyDescent="0.25">
      <c r="B31" s="402"/>
      <c r="C31" s="402"/>
      <c r="D31" s="402"/>
      <c r="E31" s="402"/>
      <c r="F31" s="402"/>
      <c r="G31" s="402"/>
      <c r="H31" s="402"/>
      <c r="I31" s="402"/>
      <c r="J31" s="402"/>
      <c r="K31" s="402"/>
      <c r="L31" s="402"/>
    </row>
    <row r="32" spans="2:12" x14ac:dyDescent="0.25">
      <c r="B32" s="402"/>
      <c r="C32" s="402"/>
      <c r="D32" s="402"/>
      <c r="E32" s="402"/>
      <c r="F32" s="402"/>
      <c r="G32" s="402"/>
      <c r="H32" s="402"/>
      <c r="I32" s="402"/>
      <c r="J32" s="402"/>
      <c r="K32" s="402"/>
      <c r="L32" s="402"/>
    </row>
    <row r="33" spans="2:12" x14ac:dyDescent="0.25">
      <c r="B33" s="402"/>
      <c r="C33" s="402"/>
      <c r="D33" s="402"/>
      <c r="E33" s="402"/>
      <c r="F33" s="402"/>
      <c r="G33" s="402"/>
      <c r="H33" s="402"/>
      <c r="I33" s="402"/>
      <c r="J33" s="402"/>
      <c r="K33" s="402"/>
      <c r="L33" s="402"/>
    </row>
    <row r="34" spans="2:12" x14ac:dyDescent="0.25">
      <c r="B34" s="402"/>
      <c r="C34" s="402"/>
      <c r="D34" s="402"/>
      <c r="E34" s="402"/>
      <c r="F34" s="402"/>
      <c r="G34" s="402"/>
      <c r="H34" s="402"/>
      <c r="I34" s="402"/>
      <c r="J34" s="402"/>
      <c r="K34" s="402"/>
      <c r="L34" s="402"/>
    </row>
    <row r="35" spans="2:12" x14ac:dyDescent="0.25">
      <c r="B35" s="402"/>
      <c r="C35" s="402"/>
      <c r="D35" s="402"/>
      <c r="E35" s="402"/>
      <c r="F35" s="402"/>
      <c r="G35" s="402"/>
      <c r="H35" s="402"/>
      <c r="I35" s="402"/>
      <c r="J35" s="402"/>
      <c r="K35" s="402"/>
      <c r="L35" s="402"/>
    </row>
    <row r="82" spans="2:14" x14ac:dyDescent="0.25">
      <c r="B82" s="406" t="s">
        <v>707</v>
      </c>
      <c r="C82" s="406"/>
      <c r="D82" s="406"/>
      <c r="E82" s="406"/>
      <c r="F82" s="406"/>
      <c r="G82" s="406"/>
      <c r="H82" s="406"/>
      <c r="I82" s="406"/>
      <c r="J82" s="406"/>
      <c r="K82" s="406"/>
      <c r="L82" s="406"/>
      <c r="M82" s="406"/>
      <c r="N82" s="301"/>
    </row>
    <row r="84" spans="2:14" x14ac:dyDescent="0.25">
      <c r="B84" s="403" t="s">
        <v>703</v>
      </c>
      <c r="C84" s="404"/>
      <c r="D84" s="404"/>
      <c r="E84" s="404"/>
      <c r="F84" s="404"/>
      <c r="G84" s="404"/>
      <c r="H84" s="404"/>
      <c r="I84" s="404"/>
      <c r="J84" s="404"/>
      <c r="K84" s="404"/>
      <c r="L84" s="404"/>
      <c r="M84" s="405"/>
    </row>
  </sheetData>
  <sheetProtection sheet="1" selectLockedCells="1" selectUnlockedCells="1"/>
  <mergeCells count="4">
    <mergeCell ref="B3:L35"/>
    <mergeCell ref="B1:M1"/>
    <mergeCell ref="B84:M84"/>
    <mergeCell ref="B82:M82"/>
  </mergeCells>
  <pageMargins left="0.7" right="0.7" top="0.75" bottom="0.75" header="0.3" footer="0.3"/>
  <pageSetup orientation="portrait" horizontalDpi="1200" verticalDpi="1200" r:id="rId1"/>
  <drawing r:id="rId2"/>
  <legacyDrawing r:id="rId3"/>
  <oleObjects>
    <mc:AlternateContent xmlns:mc="http://schemas.openxmlformats.org/markup-compatibility/2006">
      <mc:Choice Requires="x14">
        <oleObject progId="Document" shapeId="14342" r:id="rId4">
          <objectPr defaultSize="0" altText="Risk Assessment Worksheet Instructions" r:id="rId5">
            <anchor moveWithCells="1">
              <from>
                <xdr:col>0</xdr:col>
                <xdr:colOff>581025</xdr:colOff>
                <xdr:row>2</xdr:row>
                <xdr:rowOff>0</xdr:rowOff>
              </from>
              <to>
                <xdr:col>13</xdr:col>
                <xdr:colOff>19050</xdr:colOff>
                <xdr:row>46</xdr:row>
                <xdr:rowOff>161925</xdr:rowOff>
              </to>
            </anchor>
          </objectPr>
        </oleObject>
      </mc:Choice>
      <mc:Fallback>
        <oleObject progId="Document" shapeId="14342" r:id="rId4"/>
      </mc:Fallback>
    </mc:AlternateContent>
    <mc:AlternateContent xmlns:mc="http://schemas.openxmlformats.org/markup-compatibility/2006">
      <mc:Choice Requires="x14">
        <oleObject progId="Document" shapeId="14343" r:id="rId6">
          <objectPr defaultSize="0" autoPict="0" altText="NPS Museum Risk Worksheet Glossary" r:id="rId7">
            <anchor moveWithCells="1">
              <from>
                <xdr:col>0</xdr:col>
                <xdr:colOff>581025</xdr:colOff>
                <xdr:row>48</xdr:row>
                <xdr:rowOff>9525</xdr:rowOff>
              </from>
              <to>
                <xdr:col>13</xdr:col>
                <xdr:colOff>9525</xdr:colOff>
                <xdr:row>80</xdr:row>
                <xdr:rowOff>9525</xdr:rowOff>
              </to>
            </anchor>
          </objectPr>
        </oleObject>
      </mc:Choice>
      <mc:Fallback>
        <oleObject progId="Document" shapeId="14343"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3636E-6933-4E15-A732-75A480E5F5DD}">
  <sheetPr codeName="Sheet1"/>
  <dimension ref="B2:O190"/>
  <sheetViews>
    <sheetView showGridLines="0" zoomScale="190" zoomScaleNormal="190" workbookViewId="0">
      <pane ySplit="3" topLeftCell="A70" activePane="bottomLeft" state="frozen"/>
      <selection pane="bottomLeft" activeCell="C84" sqref="C84:F84"/>
    </sheetView>
  </sheetViews>
  <sheetFormatPr defaultColWidth="8.85546875" defaultRowHeight="12.75" x14ac:dyDescent="0.25"/>
  <cols>
    <col min="1" max="1" width="2.42578125" style="12" customWidth="1"/>
    <col min="2" max="2" width="29.5703125" style="4" customWidth="1"/>
    <col min="3" max="3" width="8.85546875" style="12"/>
    <col min="4" max="4" width="8.85546875" style="12" customWidth="1"/>
    <col min="5" max="5" width="10.42578125" style="12" customWidth="1"/>
    <col min="6" max="6" width="10.140625" style="12" customWidth="1"/>
    <col min="7" max="7" width="12.140625" style="12" customWidth="1"/>
    <col min="8" max="8" width="9.85546875" style="12" customWidth="1"/>
    <col min="9" max="9" width="11.85546875" style="12" customWidth="1"/>
    <col min="10" max="10" width="33.42578125" style="12" customWidth="1"/>
    <col min="11" max="11" width="8.85546875" style="12"/>
    <col min="12" max="12" width="33.42578125" style="12" customWidth="1"/>
    <col min="13" max="13" width="19.140625" style="12" customWidth="1"/>
    <col min="14" max="14" width="2.85546875" style="12" customWidth="1"/>
    <col min="15" max="15" width="79.42578125" style="6" customWidth="1"/>
    <col min="16" max="16384" width="8.85546875" style="12"/>
  </cols>
  <sheetData>
    <row r="2" spans="2:15" ht="13.5" thickBot="1" x14ac:dyDescent="0.3">
      <c r="O2" s="75"/>
    </row>
    <row r="3" spans="2:15" ht="28.7" customHeight="1" thickBot="1" x14ac:dyDescent="0.3">
      <c r="B3" s="432" t="s">
        <v>422</v>
      </c>
      <c r="C3" s="433"/>
      <c r="D3" s="433"/>
      <c r="E3" s="433"/>
      <c r="F3" s="433"/>
      <c r="G3" s="433"/>
      <c r="H3" s="433"/>
      <c r="I3" s="433"/>
      <c r="J3" s="433"/>
      <c r="K3" s="433"/>
      <c r="L3" s="433"/>
      <c r="M3" s="433"/>
      <c r="N3" s="434"/>
      <c r="O3" s="74"/>
    </row>
    <row r="4" spans="2:15" x14ac:dyDescent="0.25">
      <c r="B4" s="8"/>
      <c r="O4" s="38"/>
    </row>
    <row r="5" spans="2:15" x14ac:dyDescent="0.25">
      <c r="B5" s="11" t="s">
        <v>5</v>
      </c>
      <c r="C5" s="446"/>
      <c r="D5" s="446"/>
      <c r="E5" s="446"/>
      <c r="F5" s="446"/>
      <c r="G5" s="446"/>
      <c r="H5" s="446"/>
      <c r="I5" s="446"/>
      <c r="J5" s="446"/>
      <c r="K5" s="446"/>
      <c r="L5" s="446"/>
      <c r="M5" s="446"/>
      <c r="O5" s="38"/>
    </row>
    <row r="6" spans="2:15" x14ac:dyDescent="0.25">
      <c r="B6" s="11"/>
      <c r="O6" s="38"/>
    </row>
    <row r="7" spans="2:15" x14ac:dyDescent="0.25">
      <c r="B7" s="11" t="s">
        <v>6</v>
      </c>
      <c r="C7" s="445"/>
      <c r="D7" s="445"/>
      <c r="E7" s="445"/>
      <c r="F7" s="445"/>
      <c r="H7" s="445"/>
      <c r="I7" s="445"/>
      <c r="J7" s="445"/>
      <c r="K7" s="445"/>
      <c r="L7" s="445"/>
      <c r="M7" s="445"/>
      <c r="O7" s="74"/>
    </row>
    <row r="8" spans="2:15" x14ac:dyDescent="0.25">
      <c r="B8" s="8"/>
      <c r="C8" s="12" t="s">
        <v>105</v>
      </c>
      <c r="H8" s="12" t="s">
        <v>148</v>
      </c>
      <c r="I8" s="4"/>
      <c r="J8" s="4"/>
      <c r="K8" s="4"/>
      <c r="L8" s="4"/>
      <c r="M8" s="4"/>
      <c r="N8" s="4"/>
      <c r="O8" s="38"/>
    </row>
    <row r="9" spans="2:15" x14ac:dyDescent="0.25">
      <c r="B9" s="8"/>
      <c r="H9" s="4"/>
      <c r="I9" s="4"/>
      <c r="J9" s="4"/>
      <c r="K9" s="4"/>
      <c r="L9" s="4"/>
      <c r="M9" s="4"/>
      <c r="N9" s="4"/>
      <c r="O9" s="38"/>
    </row>
    <row r="10" spans="2:15" x14ac:dyDescent="0.25">
      <c r="B10" s="8"/>
      <c r="C10" s="445"/>
      <c r="D10" s="445"/>
      <c r="E10" s="445"/>
      <c r="F10" s="445"/>
      <c r="H10" s="446"/>
      <c r="I10" s="446"/>
      <c r="J10" s="446"/>
      <c r="K10" s="446"/>
      <c r="L10" s="446"/>
      <c r="M10" s="446"/>
      <c r="N10" s="4"/>
      <c r="O10" s="38"/>
    </row>
    <row r="11" spans="2:15" x14ac:dyDescent="0.25">
      <c r="B11" s="8"/>
      <c r="C11" s="12" t="s">
        <v>108</v>
      </c>
      <c r="H11" s="4" t="s">
        <v>106</v>
      </c>
      <c r="I11" s="4"/>
      <c r="J11" s="4"/>
      <c r="K11" s="4"/>
      <c r="L11" s="4"/>
      <c r="M11" s="4"/>
      <c r="N11" s="4"/>
      <c r="O11" s="38"/>
    </row>
    <row r="12" spans="2:15" x14ac:dyDescent="0.25">
      <c r="B12" s="8"/>
      <c r="H12" s="4"/>
      <c r="I12" s="4"/>
      <c r="J12" s="4"/>
      <c r="K12" s="4"/>
      <c r="L12" s="4"/>
      <c r="M12" s="4"/>
      <c r="N12" s="4"/>
      <c r="O12" s="38"/>
    </row>
    <row r="13" spans="2:15" x14ac:dyDescent="0.25">
      <c r="B13" s="8"/>
      <c r="C13" s="445"/>
      <c r="D13" s="445"/>
      <c r="E13" s="445"/>
      <c r="F13" s="445"/>
      <c r="H13" s="446"/>
      <c r="I13" s="446"/>
      <c r="J13" s="446"/>
      <c r="K13" s="446"/>
      <c r="L13" s="446"/>
      <c r="M13" s="446"/>
      <c r="N13" s="4"/>
      <c r="O13" s="38"/>
    </row>
    <row r="14" spans="2:15" x14ac:dyDescent="0.25">
      <c r="B14" s="8"/>
      <c r="C14" s="12" t="s">
        <v>110</v>
      </c>
      <c r="H14" s="4" t="s">
        <v>107</v>
      </c>
      <c r="I14" s="4"/>
      <c r="J14" s="4"/>
      <c r="K14" s="4"/>
      <c r="L14" s="4"/>
      <c r="M14" s="4"/>
      <c r="N14" s="4"/>
      <c r="O14" s="38"/>
    </row>
    <row r="15" spans="2:15" ht="13.5" thickBot="1" x14ac:dyDescent="0.3">
      <c r="B15" s="8"/>
      <c r="H15" s="4"/>
      <c r="I15" s="4"/>
      <c r="J15" s="4"/>
      <c r="K15" s="4"/>
      <c r="L15" s="4"/>
      <c r="M15" s="4"/>
      <c r="N15" s="4"/>
      <c r="O15" s="38"/>
    </row>
    <row r="16" spans="2:15" ht="13.5" thickBot="1" x14ac:dyDescent="0.3">
      <c r="B16" s="435" t="s">
        <v>276</v>
      </c>
      <c r="C16" s="450"/>
      <c r="D16" s="450"/>
      <c r="E16" s="450"/>
      <c r="F16" s="450"/>
      <c r="G16" s="450"/>
      <c r="H16" s="450"/>
      <c r="I16" s="450"/>
      <c r="J16" s="450"/>
      <c r="K16" s="450"/>
      <c r="L16" s="450"/>
      <c r="M16" s="450"/>
      <c r="N16" s="451"/>
      <c r="O16" s="84"/>
    </row>
    <row r="17" spans="2:15" x14ac:dyDescent="0.25">
      <c r="B17" s="8"/>
      <c r="C17" s="4"/>
      <c r="D17" s="4"/>
      <c r="E17" s="4"/>
      <c r="F17" s="4"/>
      <c r="G17" s="4"/>
      <c r="H17" s="4"/>
      <c r="I17" s="4"/>
      <c r="J17" s="4"/>
      <c r="K17" s="4"/>
      <c r="L17" s="4"/>
      <c r="M17" s="4"/>
      <c r="N17" s="4"/>
      <c r="O17" s="85"/>
    </row>
    <row r="18" spans="2:15" x14ac:dyDescent="0.25">
      <c r="B18" s="11" t="s">
        <v>239</v>
      </c>
      <c r="C18" s="445"/>
      <c r="D18" s="445"/>
      <c r="E18" s="445"/>
      <c r="F18" s="445"/>
      <c r="H18" s="446"/>
      <c r="I18" s="446"/>
      <c r="J18" s="446"/>
      <c r="K18" s="446"/>
      <c r="L18" s="446"/>
      <c r="M18" s="446"/>
      <c r="N18" s="4"/>
      <c r="O18" s="74"/>
    </row>
    <row r="19" spans="2:15" x14ac:dyDescent="0.25">
      <c r="B19" s="8"/>
      <c r="C19" s="12" t="s">
        <v>105</v>
      </c>
      <c r="H19" s="4" t="s">
        <v>108</v>
      </c>
      <c r="I19" s="4"/>
      <c r="J19" s="4"/>
      <c r="K19" s="4"/>
      <c r="L19" s="4"/>
      <c r="M19" s="4"/>
      <c r="N19" s="4"/>
      <c r="O19" s="74"/>
    </row>
    <row r="20" spans="2:15" x14ac:dyDescent="0.25">
      <c r="B20" s="8"/>
      <c r="H20" s="4"/>
      <c r="I20" s="4"/>
      <c r="J20" s="4"/>
      <c r="K20" s="4"/>
      <c r="L20" s="4"/>
      <c r="M20" s="4"/>
      <c r="N20" s="4"/>
      <c r="O20" s="74"/>
    </row>
    <row r="21" spans="2:15" x14ac:dyDescent="0.25">
      <c r="B21" s="11" t="s">
        <v>138</v>
      </c>
      <c r="C21" s="445"/>
      <c r="D21" s="445"/>
      <c r="E21" s="445"/>
      <c r="F21" s="445"/>
      <c r="H21" s="446"/>
      <c r="I21" s="446"/>
      <c r="J21" s="446"/>
      <c r="K21" s="446"/>
      <c r="L21" s="446"/>
      <c r="M21" s="446"/>
      <c r="N21" s="4"/>
      <c r="O21" s="38"/>
    </row>
    <row r="22" spans="2:15" x14ac:dyDescent="0.25">
      <c r="B22" s="11"/>
      <c r="C22" s="12" t="s">
        <v>105</v>
      </c>
      <c r="H22" s="4" t="s">
        <v>108</v>
      </c>
      <c r="I22" s="4"/>
      <c r="J22" s="4"/>
      <c r="K22" s="4"/>
      <c r="L22" s="4"/>
      <c r="M22" s="35"/>
      <c r="N22" s="4"/>
      <c r="O22" s="38"/>
    </row>
    <row r="23" spans="2:15" x14ac:dyDescent="0.25">
      <c r="B23" s="11"/>
      <c r="H23" s="4"/>
      <c r="I23" s="4"/>
      <c r="J23" s="4"/>
      <c r="K23" s="4"/>
      <c r="L23" s="4"/>
      <c r="M23" s="4"/>
      <c r="N23" s="4"/>
      <c r="O23" s="38"/>
    </row>
    <row r="24" spans="2:15" x14ac:dyDescent="0.25">
      <c r="B24" s="29" t="s">
        <v>139</v>
      </c>
      <c r="C24" s="445"/>
      <c r="D24" s="445"/>
      <c r="E24" s="445"/>
      <c r="F24" s="445"/>
      <c r="H24" s="446"/>
      <c r="I24" s="446"/>
      <c r="J24" s="446"/>
      <c r="K24" s="446"/>
      <c r="L24" s="446"/>
      <c r="M24" s="446"/>
      <c r="N24" s="4"/>
      <c r="O24" s="84"/>
    </row>
    <row r="25" spans="2:15" x14ac:dyDescent="0.25">
      <c r="B25" s="11"/>
      <c r="C25" s="12" t="s">
        <v>105</v>
      </c>
      <c r="H25" s="4" t="s">
        <v>108</v>
      </c>
      <c r="I25" s="4"/>
      <c r="J25" s="4"/>
      <c r="K25" s="4" t="s">
        <v>109</v>
      </c>
      <c r="M25" s="4"/>
      <c r="N25" s="4"/>
      <c r="O25" s="38"/>
    </row>
    <row r="26" spans="2:15" x14ac:dyDescent="0.25">
      <c r="B26" s="11"/>
      <c r="H26" s="4"/>
      <c r="I26" s="4"/>
      <c r="J26" s="4"/>
      <c r="K26" s="4"/>
      <c r="L26" s="4"/>
      <c r="M26" s="4"/>
      <c r="N26" s="4"/>
      <c r="O26" s="38"/>
    </row>
    <row r="27" spans="2:15" x14ac:dyDescent="0.25">
      <c r="B27" s="29" t="s">
        <v>140</v>
      </c>
      <c r="C27" s="445"/>
      <c r="D27" s="445"/>
      <c r="E27" s="445"/>
      <c r="F27" s="445"/>
      <c r="H27" s="446"/>
      <c r="I27" s="446"/>
      <c r="J27" s="446"/>
      <c r="K27" s="446"/>
      <c r="L27" s="446"/>
      <c r="M27" s="446"/>
      <c r="N27" s="4"/>
      <c r="O27" s="84"/>
    </row>
    <row r="28" spans="2:15" x14ac:dyDescent="0.25">
      <c r="B28" s="11"/>
      <c r="C28" s="12" t="s">
        <v>105</v>
      </c>
      <c r="H28" s="4" t="s">
        <v>108</v>
      </c>
      <c r="I28" s="4"/>
      <c r="J28" s="4"/>
      <c r="K28" s="4" t="s">
        <v>109</v>
      </c>
      <c r="M28" s="4"/>
      <c r="N28" s="4"/>
      <c r="O28" s="38"/>
    </row>
    <row r="29" spans="2:15" x14ac:dyDescent="0.25">
      <c r="B29" s="11"/>
      <c r="H29" s="4"/>
      <c r="I29" s="4"/>
      <c r="J29" s="4"/>
      <c r="K29" s="4"/>
      <c r="L29" s="4"/>
      <c r="M29" s="4"/>
      <c r="N29" s="4"/>
      <c r="O29" s="38"/>
    </row>
    <row r="30" spans="2:15" x14ac:dyDescent="0.25">
      <c r="B30" s="11" t="s">
        <v>665</v>
      </c>
      <c r="C30" s="445"/>
      <c r="D30" s="445"/>
      <c r="E30" s="445"/>
      <c r="F30" s="445"/>
      <c r="H30" s="446"/>
      <c r="I30" s="446"/>
      <c r="J30" s="446"/>
      <c r="K30" s="446"/>
      <c r="L30" s="446"/>
      <c r="M30" s="446"/>
      <c r="N30" s="4"/>
      <c r="O30" s="84"/>
    </row>
    <row r="31" spans="2:15" x14ac:dyDescent="0.25">
      <c r="B31" s="11"/>
      <c r="C31" s="12" t="s">
        <v>105</v>
      </c>
      <c r="H31" s="4" t="s">
        <v>108</v>
      </c>
      <c r="I31" s="4"/>
      <c r="J31" s="4"/>
      <c r="K31" s="4" t="s">
        <v>109</v>
      </c>
      <c r="M31" s="4"/>
      <c r="N31" s="4"/>
      <c r="O31" s="38"/>
    </row>
    <row r="32" spans="2:15" x14ac:dyDescent="0.25">
      <c r="B32" s="11"/>
      <c r="H32" s="4"/>
      <c r="I32" s="4"/>
      <c r="J32" s="4"/>
      <c r="K32" s="4"/>
      <c r="L32" s="4"/>
      <c r="M32" s="4"/>
      <c r="N32" s="4"/>
      <c r="O32" s="38"/>
    </row>
    <row r="33" spans="2:15" x14ac:dyDescent="0.25">
      <c r="B33" s="11" t="s">
        <v>141</v>
      </c>
      <c r="C33" s="445"/>
      <c r="D33" s="445"/>
      <c r="E33" s="445"/>
      <c r="F33" s="445"/>
      <c r="H33" s="446"/>
      <c r="I33" s="446"/>
      <c r="J33" s="446"/>
      <c r="K33" s="446"/>
      <c r="L33" s="446"/>
      <c r="M33" s="446"/>
      <c r="N33" s="4"/>
      <c r="O33" s="84"/>
    </row>
    <row r="34" spans="2:15" x14ac:dyDescent="0.25">
      <c r="B34" s="11"/>
      <c r="C34" s="12" t="s">
        <v>105</v>
      </c>
      <c r="H34" s="4" t="s">
        <v>108</v>
      </c>
      <c r="I34" s="4"/>
      <c r="J34" s="4"/>
      <c r="K34" s="4" t="s">
        <v>109</v>
      </c>
      <c r="M34" s="4"/>
      <c r="N34" s="4"/>
      <c r="O34" s="38"/>
    </row>
    <row r="35" spans="2:15" x14ac:dyDescent="0.25">
      <c r="B35" s="11"/>
      <c r="H35" s="4"/>
      <c r="I35" s="4"/>
      <c r="J35" s="4"/>
      <c r="K35" s="4"/>
      <c r="M35" s="4"/>
      <c r="N35" s="4"/>
      <c r="O35" s="38"/>
    </row>
    <row r="36" spans="2:15" x14ac:dyDescent="0.25">
      <c r="B36" s="11" t="s">
        <v>187</v>
      </c>
      <c r="C36" s="445"/>
      <c r="D36" s="445"/>
      <c r="E36" s="445"/>
      <c r="F36" s="445"/>
      <c r="H36" s="446"/>
      <c r="I36" s="446"/>
      <c r="J36" s="446"/>
      <c r="K36" s="446"/>
      <c r="L36" s="446"/>
      <c r="M36" s="446"/>
      <c r="N36" s="4"/>
      <c r="O36" s="38"/>
    </row>
    <row r="37" spans="2:15" x14ac:dyDescent="0.25">
      <c r="B37" s="11"/>
      <c r="C37" s="12" t="s">
        <v>105</v>
      </c>
      <c r="H37" s="4" t="s">
        <v>341</v>
      </c>
      <c r="I37" s="4"/>
      <c r="J37" s="4"/>
      <c r="K37" s="4"/>
      <c r="M37" s="4"/>
      <c r="N37" s="4"/>
      <c r="O37" s="38"/>
    </row>
    <row r="38" spans="2:15" ht="13.5" thickBot="1" x14ac:dyDescent="0.3">
      <c r="B38" s="8"/>
      <c r="O38" s="38"/>
    </row>
    <row r="39" spans="2:15" ht="13.5" thickBot="1" x14ac:dyDescent="0.3">
      <c r="B39" s="438" t="s">
        <v>332</v>
      </c>
      <c r="C39" s="436"/>
      <c r="D39" s="436"/>
      <c r="E39" s="436"/>
      <c r="F39" s="436"/>
      <c r="G39" s="436"/>
      <c r="H39" s="436"/>
      <c r="I39" s="436"/>
      <c r="J39" s="436"/>
      <c r="K39" s="436"/>
      <c r="L39" s="436"/>
      <c r="M39" s="436"/>
      <c r="N39" s="437"/>
      <c r="O39" s="38"/>
    </row>
    <row r="40" spans="2:15" s="6" customFormat="1" x14ac:dyDescent="0.25">
      <c r="B40" s="452"/>
      <c r="C40" s="453"/>
      <c r="D40" s="453"/>
      <c r="E40" s="453"/>
      <c r="F40" s="453"/>
      <c r="G40" s="453"/>
      <c r="H40" s="453"/>
      <c r="I40" s="453"/>
      <c r="J40" s="453"/>
      <c r="K40" s="453"/>
      <c r="L40" s="453"/>
      <c r="M40" s="453"/>
      <c r="N40" s="454"/>
      <c r="O40" s="84"/>
    </row>
    <row r="41" spans="2:15" s="6" customFormat="1" x14ac:dyDescent="0.25">
      <c r="B41" s="455"/>
      <c r="C41" s="456"/>
      <c r="D41" s="456"/>
      <c r="E41" s="456"/>
      <c r="F41" s="456"/>
      <c r="G41" s="456"/>
      <c r="H41" s="456"/>
      <c r="I41" s="456"/>
      <c r="J41" s="456"/>
      <c r="K41" s="456"/>
      <c r="L41" s="456"/>
      <c r="M41" s="456"/>
      <c r="N41" s="457"/>
      <c r="O41" s="38"/>
    </row>
    <row r="42" spans="2:15" s="6" customFormat="1" x14ac:dyDescent="0.25">
      <c r="B42" s="455"/>
      <c r="C42" s="456"/>
      <c r="D42" s="456"/>
      <c r="E42" s="456"/>
      <c r="F42" s="456"/>
      <c r="G42" s="456"/>
      <c r="H42" s="456"/>
      <c r="I42" s="456"/>
      <c r="J42" s="456"/>
      <c r="K42" s="456"/>
      <c r="L42" s="456"/>
      <c r="M42" s="456"/>
      <c r="N42" s="457"/>
      <c r="O42" s="38"/>
    </row>
    <row r="43" spans="2:15" s="6" customFormat="1" x14ac:dyDescent="0.25">
      <c r="B43" s="455"/>
      <c r="C43" s="456"/>
      <c r="D43" s="456"/>
      <c r="E43" s="456"/>
      <c r="F43" s="456"/>
      <c r="G43" s="456"/>
      <c r="H43" s="456"/>
      <c r="I43" s="456"/>
      <c r="J43" s="456"/>
      <c r="K43" s="456"/>
      <c r="L43" s="456"/>
      <c r="M43" s="456"/>
      <c r="N43" s="457"/>
      <c r="O43" s="38"/>
    </row>
    <row r="44" spans="2:15" s="6" customFormat="1" ht="13.5" thickBot="1" x14ac:dyDescent="0.3">
      <c r="B44" s="458"/>
      <c r="C44" s="459"/>
      <c r="D44" s="459"/>
      <c r="E44" s="459"/>
      <c r="F44" s="459"/>
      <c r="G44" s="459"/>
      <c r="H44" s="459"/>
      <c r="I44" s="459"/>
      <c r="J44" s="459"/>
      <c r="K44" s="459"/>
      <c r="L44" s="459"/>
      <c r="M44" s="459"/>
      <c r="N44" s="460"/>
      <c r="O44" s="38"/>
    </row>
    <row r="45" spans="2:15" ht="13.5" thickBot="1" x14ac:dyDescent="0.3"/>
    <row r="46" spans="2:15" ht="16.350000000000001" customHeight="1" thickBot="1" x14ac:dyDescent="0.3">
      <c r="B46" s="435" t="s">
        <v>342</v>
      </c>
      <c r="C46" s="436"/>
      <c r="D46" s="436"/>
      <c r="E46" s="436"/>
      <c r="F46" s="436"/>
      <c r="G46" s="436"/>
      <c r="H46" s="436"/>
      <c r="I46" s="436"/>
      <c r="J46" s="436"/>
      <c r="K46" s="436"/>
      <c r="L46" s="436"/>
      <c r="M46" s="436"/>
      <c r="N46" s="437"/>
      <c r="O46" s="38"/>
    </row>
    <row r="47" spans="2:15" x14ac:dyDescent="0.25">
      <c r="B47" s="11"/>
      <c r="C47" s="82"/>
      <c r="D47" s="82"/>
      <c r="E47" s="4"/>
      <c r="F47" s="4"/>
      <c r="G47" s="4"/>
      <c r="H47" s="4"/>
      <c r="I47" s="4"/>
      <c r="J47" s="4"/>
      <c r="K47" s="4"/>
      <c r="L47" s="4"/>
      <c r="O47" s="84"/>
    </row>
    <row r="48" spans="2:15" ht="14.45" customHeight="1" x14ac:dyDescent="0.25">
      <c r="B48" s="11" t="s">
        <v>328</v>
      </c>
      <c r="C48" s="431"/>
      <c r="D48" s="431"/>
      <c r="E48" s="431"/>
      <c r="F48" s="4"/>
      <c r="G48" s="25" t="s">
        <v>137</v>
      </c>
      <c r="H48" s="431"/>
      <c r="I48" s="431"/>
      <c r="J48" s="431"/>
      <c r="K48" s="431"/>
      <c r="L48" s="431"/>
      <c r="M48" s="431"/>
      <c r="O48" s="84"/>
    </row>
    <row r="49" spans="2:15" x14ac:dyDescent="0.25">
      <c r="B49" s="27"/>
      <c r="C49" s="4"/>
      <c r="D49" s="4"/>
      <c r="E49" s="4"/>
      <c r="F49" s="4"/>
      <c r="G49" s="4"/>
      <c r="H49" s="4"/>
      <c r="I49" s="4"/>
      <c r="J49" s="4"/>
      <c r="K49" s="4"/>
      <c r="L49" s="4"/>
      <c r="M49" s="4"/>
      <c r="O49" s="84"/>
    </row>
    <row r="50" spans="2:15" x14ac:dyDescent="0.25">
      <c r="B50" s="11" t="s">
        <v>327</v>
      </c>
      <c r="C50" s="446"/>
      <c r="D50" s="446"/>
      <c r="E50" s="446"/>
      <c r="F50" s="446"/>
      <c r="G50" s="446"/>
      <c r="H50" s="446"/>
      <c r="I50" s="446"/>
      <c r="J50" s="446"/>
      <c r="K50" s="446"/>
      <c r="L50" s="446"/>
      <c r="M50" s="446"/>
      <c r="O50" s="38"/>
    </row>
    <row r="51" spans="2:15" s="135" customFormat="1" x14ac:dyDescent="0.25">
      <c r="B51" s="136"/>
      <c r="C51" s="138" t="s">
        <v>331</v>
      </c>
      <c r="O51" s="137"/>
    </row>
    <row r="52" spans="2:15" s="135" customFormat="1" x14ac:dyDescent="0.25">
      <c r="B52" s="136"/>
      <c r="C52" s="226"/>
      <c r="G52" s="139"/>
      <c r="O52" s="137"/>
    </row>
    <row r="53" spans="2:15" s="135" customFormat="1" x14ac:dyDescent="0.25">
      <c r="B53" s="11" t="s">
        <v>329</v>
      </c>
      <c r="C53" s="445"/>
      <c r="D53" s="445"/>
      <c r="E53" s="445"/>
      <c r="F53" s="445"/>
      <c r="G53" s="445"/>
      <c r="H53" s="445"/>
      <c r="I53" s="445"/>
      <c r="J53" s="445"/>
      <c r="K53" s="445"/>
      <c r="L53" s="445"/>
      <c r="M53" s="445"/>
      <c r="O53" s="137"/>
    </row>
    <row r="54" spans="2:15" x14ac:dyDescent="0.25">
      <c r="B54" s="136"/>
      <c r="C54" s="138" t="s">
        <v>330</v>
      </c>
      <c r="G54" s="46"/>
      <c r="O54" s="38"/>
    </row>
    <row r="55" spans="2:15" x14ac:dyDescent="0.25">
      <c r="B55" s="136"/>
      <c r="C55" s="226"/>
      <c r="G55" s="46"/>
      <c r="O55" s="38"/>
    </row>
    <row r="56" spans="2:15" x14ac:dyDescent="0.25">
      <c r="B56" s="11" t="s">
        <v>312</v>
      </c>
      <c r="C56" s="236"/>
      <c r="G56" s="25" t="s">
        <v>313</v>
      </c>
      <c r="H56" s="4"/>
      <c r="I56" s="236"/>
      <c r="O56" s="38"/>
    </row>
    <row r="57" spans="2:15" x14ac:dyDescent="0.25">
      <c r="B57" s="134" t="s">
        <v>326</v>
      </c>
      <c r="G57" s="139" t="s">
        <v>326</v>
      </c>
      <c r="H57" s="4"/>
      <c r="I57" s="4"/>
      <c r="K57" s="4"/>
      <c r="O57" s="38"/>
    </row>
    <row r="58" spans="2:15" x14ac:dyDescent="0.25">
      <c r="B58" s="134"/>
      <c r="G58" s="141"/>
      <c r="O58" s="38"/>
    </row>
    <row r="59" spans="2:15" x14ac:dyDescent="0.25">
      <c r="B59" s="11" t="s">
        <v>164</v>
      </c>
      <c r="C59" s="178"/>
      <c r="E59" s="446"/>
      <c r="F59" s="446"/>
      <c r="G59" s="446"/>
      <c r="H59" s="446"/>
      <c r="I59" s="446"/>
      <c r="J59" s="446"/>
      <c r="K59" s="446"/>
      <c r="L59" s="446"/>
      <c r="M59" s="446"/>
      <c r="O59" s="84"/>
    </row>
    <row r="60" spans="2:15" x14ac:dyDescent="0.25">
      <c r="B60" s="27" t="s">
        <v>274</v>
      </c>
      <c r="C60" s="3"/>
      <c r="E60" s="12" t="s">
        <v>137</v>
      </c>
      <c r="O60" s="84"/>
    </row>
    <row r="61" spans="2:15" x14ac:dyDescent="0.25">
      <c r="B61" s="47"/>
      <c r="D61" s="35"/>
      <c r="O61" s="38"/>
    </row>
    <row r="62" spans="2:15" x14ac:dyDescent="0.25">
      <c r="B62" s="29" t="s">
        <v>333</v>
      </c>
      <c r="C62" s="445"/>
      <c r="D62" s="445"/>
      <c r="E62" s="445"/>
      <c r="G62" s="25" t="s">
        <v>347</v>
      </c>
      <c r="H62" s="236"/>
      <c r="J62" s="82" t="s">
        <v>348</v>
      </c>
      <c r="K62" s="468"/>
      <c r="L62" s="468"/>
      <c r="M62" s="468"/>
      <c r="O62" s="74"/>
    </row>
    <row r="63" spans="2:15" ht="15" customHeight="1" x14ac:dyDescent="0.25">
      <c r="B63" s="27" t="s">
        <v>274</v>
      </c>
      <c r="C63" s="22"/>
      <c r="D63" s="35"/>
      <c r="E63" s="4"/>
      <c r="O63" s="85"/>
    </row>
    <row r="64" spans="2:15" ht="15" customHeight="1" x14ac:dyDescent="0.25">
      <c r="B64" s="27"/>
      <c r="C64" s="22"/>
      <c r="D64" s="35"/>
      <c r="E64" s="4"/>
      <c r="O64" s="85"/>
    </row>
    <row r="65" spans="2:15" x14ac:dyDescent="0.25">
      <c r="B65" s="11" t="s">
        <v>346</v>
      </c>
      <c r="C65" s="446"/>
      <c r="D65" s="446"/>
      <c r="E65" s="446"/>
      <c r="F65" s="446"/>
      <c r="G65" s="446"/>
      <c r="H65" s="446"/>
      <c r="I65" s="446"/>
      <c r="J65" s="446"/>
      <c r="K65" s="446"/>
      <c r="L65" s="446"/>
      <c r="M65" s="446"/>
      <c r="O65" s="38"/>
    </row>
    <row r="66" spans="2:15" x14ac:dyDescent="0.25">
      <c r="B66" s="27" t="s">
        <v>149</v>
      </c>
      <c r="O66" s="38"/>
    </row>
    <row r="67" spans="2:15" x14ac:dyDescent="0.25">
      <c r="B67" s="11"/>
      <c r="O67" s="38"/>
    </row>
    <row r="68" spans="2:15" x14ac:dyDescent="0.25">
      <c r="B68" s="29" t="s">
        <v>344</v>
      </c>
      <c r="C68" s="236"/>
      <c r="E68" s="445"/>
      <c r="F68" s="445"/>
      <c r="G68" s="445"/>
      <c r="H68" s="445"/>
      <c r="I68" s="445"/>
      <c r="J68" s="445"/>
      <c r="K68" s="445"/>
      <c r="L68" s="445"/>
      <c r="M68" s="445"/>
      <c r="O68" s="84"/>
    </row>
    <row r="69" spans="2:15" x14ac:dyDescent="0.25">
      <c r="B69" s="38"/>
      <c r="C69" s="3"/>
      <c r="E69" s="12" t="s">
        <v>431</v>
      </c>
      <c r="O69" s="86"/>
    </row>
    <row r="70" spans="2:15" x14ac:dyDescent="0.25">
      <c r="B70" s="38"/>
      <c r="C70" s="3"/>
      <c r="O70" s="86"/>
    </row>
    <row r="71" spans="2:15" x14ac:dyDescent="0.25">
      <c r="B71" s="29" t="s">
        <v>345</v>
      </c>
      <c r="C71" s="236"/>
      <c r="E71" s="445"/>
      <c r="F71" s="445"/>
      <c r="G71" s="445"/>
      <c r="H71" s="445"/>
      <c r="I71" s="445"/>
      <c r="J71" s="445"/>
      <c r="K71" s="445"/>
      <c r="L71" s="445"/>
      <c r="M71" s="445"/>
      <c r="O71" s="38"/>
    </row>
    <row r="72" spans="2:15" x14ac:dyDescent="0.25">
      <c r="B72" s="38"/>
      <c r="C72" s="3"/>
      <c r="E72" s="12" t="s">
        <v>431</v>
      </c>
      <c r="O72" s="38"/>
    </row>
    <row r="73" spans="2:15" x14ac:dyDescent="0.25">
      <c r="B73" s="38"/>
      <c r="C73" s="3"/>
      <c r="O73" s="38"/>
    </row>
    <row r="74" spans="2:15" s="20" customFormat="1" x14ac:dyDescent="0.2">
      <c r="B74" s="270" t="s">
        <v>334</v>
      </c>
      <c r="C74" s="472"/>
      <c r="D74" s="473"/>
      <c r="E74" s="271"/>
      <c r="F74" s="107"/>
      <c r="G74" s="272" t="s">
        <v>438</v>
      </c>
      <c r="H74" s="449" t="s">
        <v>170</v>
      </c>
      <c r="I74" s="449"/>
      <c r="J74" s="449"/>
      <c r="K74" s="449"/>
      <c r="L74" s="449"/>
      <c r="M74" s="449"/>
      <c r="O74" s="174"/>
    </row>
    <row r="75" spans="2:15" s="20" customFormat="1" ht="12.75" customHeight="1" x14ac:dyDescent="0.2">
      <c r="B75" s="170" t="s">
        <v>293</v>
      </c>
      <c r="C75" s="348" t="s">
        <v>294</v>
      </c>
      <c r="D75" s="331"/>
      <c r="E75" s="331"/>
      <c r="F75" s="332"/>
      <c r="G75" s="244"/>
      <c r="H75" s="430"/>
      <c r="I75" s="430"/>
      <c r="J75" s="430"/>
      <c r="K75" s="430"/>
      <c r="L75" s="430"/>
      <c r="M75" s="430"/>
      <c r="O75" s="174"/>
    </row>
    <row r="76" spans="2:15" s="20" customFormat="1" ht="12.75" customHeight="1" x14ac:dyDescent="0.2">
      <c r="B76" s="170"/>
      <c r="C76" s="330" t="s">
        <v>440</v>
      </c>
      <c r="D76" s="331"/>
      <c r="E76" s="331"/>
      <c r="F76" s="332"/>
      <c r="G76" s="244"/>
      <c r="H76" s="430"/>
      <c r="I76" s="430"/>
      <c r="J76" s="430"/>
      <c r="K76" s="430"/>
      <c r="L76" s="430"/>
      <c r="M76" s="430"/>
      <c r="O76" s="174"/>
    </row>
    <row r="77" spans="2:15" s="20" customFormat="1" ht="12.75" customHeight="1" x14ac:dyDescent="0.2">
      <c r="B77" s="174"/>
      <c r="C77" s="330" t="s">
        <v>297</v>
      </c>
      <c r="D77" s="331"/>
      <c r="E77" s="331"/>
      <c r="F77" s="332"/>
      <c r="G77" s="244"/>
      <c r="H77" s="430"/>
      <c r="I77" s="430"/>
      <c r="J77" s="430"/>
      <c r="K77" s="430"/>
      <c r="L77" s="430"/>
      <c r="M77" s="430"/>
      <c r="O77" s="174"/>
    </row>
    <row r="78" spans="2:15" s="20" customFormat="1" ht="12.75" customHeight="1" x14ac:dyDescent="0.2">
      <c r="B78" s="174"/>
      <c r="C78" s="330" t="s">
        <v>295</v>
      </c>
      <c r="D78" s="331"/>
      <c r="E78" s="331"/>
      <c r="F78" s="332"/>
      <c r="G78" s="244"/>
      <c r="H78" s="430"/>
      <c r="I78" s="430"/>
      <c r="J78" s="430"/>
      <c r="K78" s="430"/>
      <c r="L78" s="430"/>
      <c r="M78" s="430"/>
      <c r="O78" s="174"/>
    </row>
    <row r="79" spans="2:15" s="20" customFormat="1" ht="12.75" customHeight="1" x14ac:dyDescent="0.2">
      <c r="B79" s="174"/>
      <c r="C79" s="330" t="s">
        <v>296</v>
      </c>
      <c r="D79" s="331"/>
      <c r="E79" s="331"/>
      <c r="F79" s="332"/>
      <c r="G79" s="244"/>
      <c r="H79" s="430"/>
      <c r="I79" s="430"/>
      <c r="J79" s="430"/>
      <c r="K79" s="430"/>
      <c r="L79" s="430"/>
      <c r="M79" s="430"/>
      <c r="O79" s="174"/>
    </row>
    <row r="80" spans="2:15" s="20" customFormat="1" ht="12.75" customHeight="1" x14ac:dyDescent="0.2">
      <c r="B80" s="174"/>
      <c r="C80" s="330" t="s">
        <v>661</v>
      </c>
      <c r="D80" s="331"/>
      <c r="E80" s="331"/>
      <c r="F80" s="332"/>
      <c r="G80" s="244"/>
      <c r="H80" s="430"/>
      <c r="I80" s="430"/>
      <c r="J80" s="430"/>
      <c r="K80" s="430"/>
      <c r="L80" s="430"/>
      <c r="M80" s="430"/>
      <c r="O80" s="174"/>
    </row>
    <row r="81" spans="2:15" s="20" customFormat="1" ht="12.75" customHeight="1" x14ac:dyDescent="0.2">
      <c r="B81" s="174"/>
      <c r="C81" s="330" t="s">
        <v>298</v>
      </c>
      <c r="D81" s="331"/>
      <c r="E81" s="331"/>
      <c r="F81" s="332"/>
      <c r="G81" s="244"/>
      <c r="H81" s="430"/>
      <c r="I81" s="430"/>
      <c r="J81" s="430"/>
      <c r="K81" s="430"/>
      <c r="L81" s="430"/>
      <c r="M81" s="430"/>
      <c r="O81" s="174"/>
    </row>
    <row r="82" spans="2:15" s="20" customFormat="1" ht="12.75" customHeight="1" x14ac:dyDescent="0.2">
      <c r="B82" s="174"/>
      <c r="C82" s="330" t="s">
        <v>439</v>
      </c>
      <c r="D82" s="331"/>
      <c r="E82" s="331"/>
      <c r="F82" s="332"/>
      <c r="G82" s="244"/>
      <c r="H82" s="430"/>
      <c r="I82" s="430"/>
      <c r="J82" s="430"/>
      <c r="K82" s="430"/>
      <c r="L82" s="430"/>
      <c r="M82" s="430"/>
      <c r="O82" s="174"/>
    </row>
    <row r="83" spans="2:15" s="20" customFormat="1" ht="13.35" customHeight="1" x14ac:dyDescent="0.2">
      <c r="B83" s="174"/>
      <c r="C83" s="330" t="s">
        <v>305</v>
      </c>
      <c r="D83" s="331"/>
      <c r="E83" s="331"/>
      <c r="F83" s="332"/>
      <c r="G83" s="244"/>
      <c r="H83" s="430"/>
      <c r="I83" s="430"/>
      <c r="J83" s="430"/>
      <c r="K83" s="430"/>
      <c r="L83" s="430"/>
      <c r="M83" s="430"/>
      <c r="O83" s="174"/>
    </row>
    <row r="84" spans="2:15" s="20" customFormat="1" ht="13.35" customHeight="1" x14ac:dyDescent="0.2">
      <c r="B84" s="174"/>
      <c r="C84" s="330" t="s">
        <v>660</v>
      </c>
      <c r="D84" s="331"/>
      <c r="E84" s="331"/>
      <c r="F84" s="332"/>
      <c r="G84" s="244"/>
      <c r="H84" s="430"/>
      <c r="I84" s="430"/>
      <c r="J84" s="430"/>
      <c r="K84" s="430"/>
      <c r="L84" s="430"/>
      <c r="M84" s="430"/>
      <c r="O84" s="174"/>
    </row>
    <row r="85" spans="2:15" s="20" customFormat="1" ht="13.35" customHeight="1" x14ac:dyDescent="0.2">
      <c r="B85" s="174"/>
      <c r="C85" s="249"/>
      <c r="D85" s="249"/>
      <c r="E85" s="249"/>
      <c r="F85" s="249"/>
      <c r="O85" s="174"/>
    </row>
    <row r="86" spans="2:15" s="20" customFormat="1" ht="13.35" customHeight="1" x14ac:dyDescent="0.2">
      <c r="B86" s="270" t="s">
        <v>663</v>
      </c>
      <c r="C86" s="273"/>
      <c r="D86" s="249"/>
      <c r="E86" s="445"/>
      <c r="F86" s="445"/>
      <c r="G86" s="445"/>
      <c r="H86" s="445"/>
      <c r="I86" s="445"/>
      <c r="J86" s="445"/>
      <c r="K86" s="445"/>
      <c r="L86" s="445"/>
      <c r="M86" s="445"/>
      <c r="O86" s="174"/>
    </row>
    <row r="87" spans="2:15" s="20" customFormat="1" ht="13.35" customHeight="1" x14ac:dyDescent="0.2">
      <c r="B87" s="333" t="s">
        <v>664</v>
      </c>
      <c r="C87" s="334"/>
      <c r="D87" s="334"/>
      <c r="E87" s="269" t="s">
        <v>343</v>
      </c>
      <c r="F87" s="269"/>
      <c r="G87" s="269"/>
      <c r="H87" s="269"/>
      <c r="I87" s="269"/>
      <c r="J87" s="269"/>
      <c r="K87" s="269"/>
      <c r="L87" s="269"/>
      <c r="M87" s="269"/>
      <c r="O87" s="174"/>
    </row>
    <row r="88" spans="2:15" x14ac:dyDescent="0.25">
      <c r="B88" s="38"/>
      <c r="C88" s="4"/>
      <c r="I88" s="6"/>
      <c r="J88" s="6"/>
      <c r="K88" s="6"/>
      <c r="L88" s="6"/>
      <c r="M88" s="6"/>
      <c r="O88" s="38"/>
    </row>
    <row r="89" spans="2:15" x14ac:dyDescent="0.25">
      <c r="B89" s="29" t="s">
        <v>434</v>
      </c>
      <c r="C89" s="178"/>
      <c r="F89" s="178"/>
      <c r="I89" s="178"/>
      <c r="J89" s="6"/>
      <c r="K89" s="6"/>
      <c r="L89" s="6"/>
      <c r="M89" s="6"/>
      <c r="O89" s="38"/>
    </row>
    <row r="90" spans="2:15" x14ac:dyDescent="0.25">
      <c r="B90" s="47" t="s">
        <v>293</v>
      </c>
      <c r="C90" s="4" t="s">
        <v>436</v>
      </c>
      <c r="F90" s="12" t="s">
        <v>435</v>
      </c>
      <c r="I90" s="6" t="s">
        <v>437</v>
      </c>
      <c r="J90" s="6"/>
      <c r="K90" s="6"/>
      <c r="L90" s="6"/>
      <c r="M90" s="6"/>
      <c r="O90" s="38"/>
    </row>
    <row r="91" spans="2:15" x14ac:dyDescent="0.25">
      <c r="B91" s="38"/>
      <c r="C91" s="3"/>
      <c r="O91" s="38"/>
    </row>
    <row r="92" spans="2:15" s="6" customFormat="1" x14ac:dyDescent="0.25">
      <c r="B92" s="29" t="s">
        <v>343</v>
      </c>
      <c r="C92" s="448"/>
      <c r="D92" s="448"/>
      <c r="E92" s="448"/>
      <c r="F92" s="448"/>
      <c r="G92" s="448"/>
      <c r="H92" s="448"/>
      <c r="I92" s="448"/>
      <c r="J92" s="448"/>
      <c r="K92" s="448"/>
      <c r="L92" s="448"/>
      <c r="M92" s="448"/>
      <c r="O92" s="38"/>
    </row>
    <row r="93" spans="2:15" ht="13.5" thickBot="1" x14ac:dyDescent="0.3">
      <c r="B93" s="8"/>
      <c r="O93" s="38"/>
    </row>
    <row r="94" spans="2:15" ht="13.5" thickBot="1" x14ac:dyDescent="0.3">
      <c r="B94" s="438" t="s">
        <v>163</v>
      </c>
      <c r="C94" s="436"/>
      <c r="D94" s="436"/>
      <c r="E94" s="436"/>
      <c r="F94" s="436"/>
      <c r="G94" s="436"/>
      <c r="H94" s="436"/>
      <c r="I94" s="436"/>
      <c r="J94" s="436"/>
      <c r="K94" s="436"/>
      <c r="L94" s="436"/>
      <c r="M94" s="436"/>
      <c r="N94" s="437"/>
      <c r="O94" s="38"/>
    </row>
    <row r="95" spans="2:15" x14ac:dyDescent="0.25">
      <c r="B95" s="8"/>
      <c r="O95" s="38"/>
    </row>
    <row r="96" spans="2:15" x14ac:dyDescent="0.2">
      <c r="B96" s="409" t="s">
        <v>165</v>
      </c>
      <c r="C96" s="182"/>
      <c r="E96" s="407"/>
      <c r="F96" s="407"/>
      <c r="G96" s="407"/>
      <c r="H96" s="407"/>
      <c r="I96" s="407"/>
      <c r="J96" s="407"/>
      <c r="K96" s="407"/>
      <c r="L96" s="407"/>
      <c r="M96" s="407"/>
      <c r="O96" s="38"/>
    </row>
    <row r="97" spans="2:15" x14ac:dyDescent="0.25">
      <c r="B97" s="409"/>
      <c r="C97" s="3" t="s">
        <v>93</v>
      </c>
      <c r="D97" s="3"/>
      <c r="E97" s="447" t="s">
        <v>137</v>
      </c>
      <c r="F97" s="447"/>
      <c r="G97" s="447"/>
      <c r="H97" s="447"/>
      <c r="I97" s="447"/>
      <c r="J97" s="447"/>
      <c r="K97" s="447"/>
      <c r="L97" s="447"/>
      <c r="M97" s="447"/>
      <c r="O97" s="38"/>
    </row>
    <row r="98" spans="2:15" x14ac:dyDescent="0.25">
      <c r="B98" s="29"/>
      <c r="C98" s="3"/>
      <c r="D98" s="3"/>
      <c r="E98" s="22"/>
      <c r="F98" s="22"/>
      <c r="G98" s="22"/>
      <c r="H98" s="22"/>
      <c r="I98" s="22"/>
      <c r="J98" s="22"/>
      <c r="K98" s="22"/>
      <c r="L98" s="22"/>
      <c r="M98" s="22"/>
      <c r="O98" s="38"/>
    </row>
    <row r="99" spans="2:15" ht="38.25" x14ac:dyDescent="0.25">
      <c r="B99" s="29" t="s">
        <v>421</v>
      </c>
      <c r="C99" s="441"/>
      <c r="D99" s="441"/>
      <c r="E99" s="441"/>
      <c r="F99" s="441"/>
      <c r="G99" s="87" t="s">
        <v>336</v>
      </c>
      <c r="H99" s="87" t="s">
        <v>337</v>
      </c>
      <c r="I99" s="89" t="s">
        <v>338</v>
      </c>
      <c r="J99" s="474" t="s">
        <v>170</v>
      </c>
      <c r="K99" s="475"/>
      <c r="L99" s="475"/>
      <c r="M99" s="476"/>
      <c r="O99" s="84"/>
    </row>
    <row r="100" spans="2:15" s="6" customFormat="1" x14ac:dyDescent="0.25">
      <c r="B100" s="38"/>
      <c r="C100" s="440" t="s">
        <v>158</v>
      </c>
      <c r="D100" s="440"/>
      <c r="E100" s="440"/>
      <c r="F100" s="440"/>
      <c r="G100" s="274"/>
      <c r="H100" s="275"/>
      <c r="I100" s="190"/>
      <c r="J100" s="410"/>
      <c r="K100" s="411"/>
      <c r="L100" s="411"/>
      <c r="M100" s="412"/>
      <c r="O100" s="84"/>
    </row>
    <row r="101" spans="2:15" s="6" customFormat="1" x14ac:dyDescent="0.25">
      <c r="B101" s="38"/>
      <c r="C101" s="440" t="s">
        <v>157</v>
      </c>
      <c r="D101" s="440"/>
      <c r="E101" s="440"/>
      <c r="F101" s="440"/>
      <c r="G101" s="274"/>
      <c r="H101" s="275"/>
      <c r="I101" s="190"/>
      <c r="J101" s="410"/>
      <c r="K101" s="411"/>
      <c r="L101" s="411"/>
      <c r="M101" s="412"/>
      <c r="O101" s="84"/>
    </row>
    <row r="102" spans="2:15" s="6" customFormat="1" x14ac:dyDescent="0.25">
      <c r="B102" s="38"/>
      <c r="C102" s="440" t="s">
        <v>242</v>
      </c>
      <c r="D102" s="440"/>
      <c r="E102" s="440"/>
      <c r="F102" s="440"/>
      <c r="G102" s="274"/>
      <c r="H102" s="275"/>
      <c r="I102" s="190"/>
      <c r="J102" s="410"/>
      <c r="K102" s="411"/>
      <c r="L102" s="411"/>
      <c r="M102" s="412"/>
      <c r="O102" s="84"/>
    </row>
    <row r="103" spans="2:15" s="6" customFormat="1" x14ac:dyDescent="0.25">
      <c r="B103" s="38"/>
      <c r="C103" s="440" t="s">
        <v>159</v>
      </c>
      <c r="D103" s="440"/>
      <c r="E103" s="440"/>
      <c r="F103" s="440"/>
      <c r="G103" s="274"/>
      <c r="H103" s="275"/>
      <c r="I103" s="190"/>
      <c r="J103" s="410"/>
      <c r="K103" s="411"/>
      <c r="L103" s="411"/>
      <c r="M103" s="412"/>
      <c r="O103" s="38"/>
    </row>
    <row r="104" spans="2:15" s="6" customFormat="1" x14ac:dyDescent="0.25">
      <c r="B104" s="38"/>
      <c r="C104" s="440" t="s">
        <v>241</v>
      </c>
      <c r="D104" s="440"/>
      <c r="E104" s="440"/>
      <c r="F104" s="440"/>
      <c r="G104" s="274"/>
      <c r="H104" s="275"/>
      <c r="I104" s="190"/>
      <c r="J104" s="410"/>
      <c r="K104" s="411"/>
      <c r="L104" s="411"/>
      <c r="M104" s="412"/>
      <c r="O104" s="86"/>
    </row>
    <row r="105" spans="2:15" s="6" customFormat="1" x14ac:dyDescent="0.25">
      <c r="B105" s="38"/>
      <c r="C105" s="440" t="s">
        <v>240</v>
      </c>
      <c r="D105" s="440"/>
      <c r="E105" s="440"/>
      <c r="F105" s="440"/>
      <c r="G105" s="274"/>
      <c r="H105" s="275"/>
      <c r="I105" s="190"/>
      <c r="J105" s="410"/>
      <c r="K105" s="411"/>
      <c r="L105" s="411"/>
      <c r="M105" s="412"/>
      <c r="O105" s="38"/>
    </row>
    <row r="106" spans="2:15" s="6" customFormat="1" x14ac:dyDescent="0.25">
      <c r="B106" s="38"/>
      <c r="C106" s="440" t="s">
        <v>112</v>
      </c>
      <c r="D106" s="440"/>
      <c r="E106" s="440"/>
      <c r="F106" s="440"/>
      <c r="G106" s="274"/>
      <c r="H106" s="275"/>
      <c r="I106" s="190"/>
      <c r="J106" s="410"/>
      <c r="K106" s="411"/>
      <c r="L106" s="411"/>
      <c r="M106" s="412"/>
      <c r="O106" s="38"/>
    </row>
    <row r="107" spans="2:15" s="6" customFormat="1" x14ac:dyDescent="0.25">
      <c r="B107" s="38"/>
      <c r="C107" s="440" t="s">
        <v>114</v>
      </c>
      <c r="D107" s="440"/>
      <c r="E107" s="440"/>
      <c r="F107" s="440"/>
      <c r="G107" s="274"/>
      <c r="H107" s="275"/>
      <c r="I107" s="190"/>
      <c r="J107" s="410"/>
      <c r="K107" s="411"/>
      <c r="L107" s="411"/>
      <c r="M107" s="412"/>
      <c r="O107" s="38"/>
    </row>
    <row r="108" spans="2:15" s="6" customFormat="1" x14ac:dyDescent="0.25">
      <c r="B108" s="38"/>
      <c r="C108" s="440" t="s">
        <v>113</v>
      </c>
      <c r="D108" s="440"/>
      <c r="E108" s="440"/>
      <c r="F108" s="440"/>
      <c r="G108" s="274"/>
      <c r="H108" s="275"/>
      <c r="I108" s="190"/>
      <c r="J108" s="410"/>
      <c r="K108" s="411"/>
      <c r="L108" s="411"/>
      <c r="M108" s="412"/>
      <c r="O108" s="38"/>
    </row>
    <row r="109" spans="2:15" s="6" customFormat="1" x14ac:dyDescent="0.25">
      <c r="B109" s="38"/>
      <c r="C109" s="469" t="s">
        <v>171</v>
      </c>
      <c r="D109" s="470"/>
      <c r="E109" s="470"/>
      <c r="F109" s="471"/>
      <c r="G109" s="274"/>
      <c r="H109" s="275"/>
      <c r="I109" s="190"/>
      <c r="J109" s="410"/>
      <c r="K109" s="411"/>
      <c r="L109" s="411"/>
      <c r="M109" s="412"/>
      <c r="O109" s="38"/>
    </row>
    <row r="110" spans="2:15" s="6" customFormat="1" x14ac:dyDescent="0.25">
      <c r="B110" s="38"/>
      <c r="C110" s="440" t="s">
        <v>134</v>
      </c>
      <c r="D110" s="440"/>
      <c r="E110" s="440"/>
      <c r="F110" s="440"/>
      <c r="G110" s="274"/>
      <c r="H110" s="275"/>
      <c r="I110" s="190"/>
      <c r="J110" s="410"/>
      <c r="K110" s="411"/>
      <c r="L110" s="411"/>
      <c r="M110" s="412"/>
      <c r="O110" s="38"/>
    </row>
    <row r="111" spans="2:15" s="6" customFormat="1" ht="13.5" thickBot="1" x14ac:dyDescent="0.3">
      <c r="B111" s="38"/>
      <c r="C111" s="439" t="s">
        <v>111</v>
      </c>
      <c r="D111" s="439"/>
      <c r="E111" s="439"/>
      <c r="F111" s="439"/>
      <c r="G111" s="274"/>
      <c r="H111" s="276"/>
      <c r="I111" s="277"/>
      <c r="J111" s="442"/>
      <c r="K111" s="443"/>
      <c r="L111" s="443"/>
      <c r="M111" s="444"/>
      <c r="O111" s="38"/>
    </row>
    <row r="112" spans="2:15" x14ac:dyDescent="0.25">
      <c r="B112" s="47"/>
      <c r="C112" s="335" t="s">
        <v>145</v>
      </c>
      <c r="D112" s="336"/>
      <c r="E112" s="336"/>
      <c r="F112" s="336"/>
      <c r="G112" s="337"/>
      <c r="H112" s="232">
        <f>SUM(H100:H111)</f>
        <v>0</v>
      </c>
      <c r="I112" s="278">
        <f>SUM(I100:I111)</f>
        <v>0</v>
      </c>
      <c r="J112" s="420"/>
      <c r="K112" s="421"/>
      <c r="L112" s="421"/>
      <c r="M112" s="422"/>
      <c r="O112" s="74"/>
    </row>
    <row r="113" spans="2:15" x14ac:dyDescent="0.25">
      <c r="B113" s="47"/>
      <c r="C113" s="338" t="s">
        <v>144</v>
      </c>
      <c r="D113" s="339"/>
      <c r="E113" s="339"/>
      <c r="F113" s="339"/>
      <c r="G113" s="340"/>
      <c r="H113" s="233" t="s">
        <v>135</v>
      </c>
      <c r="I113" s="233" t="s">
        <v>115</v>
      </c>
      <c r="J113" s="423"/>
      <c r="K113" s="424"/>
      <c r="L113" s="424"/>
      <c r="M113" s="425"/>
      <c r="O113" s="84"/>
    </row>
    <row r="114" spans="2:15" x14ac:dyDescent="0.25">
      <c r="B114" s="8"/>
      <c r="O114" s="38"/>
    </row>
    <row r="115" spans="2:15" x14ac:dyDescent="0.2">
      <c r="B115" s="409" t="s">
        <v>166</v>
      </c>
      <c r="C115" s="178"/>
      <c r="D115" s="12" t="s">
        <v>116</v>
      </c>
      <c r="E115" s="407"/>
      <c r="F115" s="407"/>
      <c r="G115" s="407"/>
      <c r="H115" s="407"/>
      <c r="I115" s="407"/>
      <c r="J115" s="407"/>
      <c r="K115" s="407"/>
      <c r="L115" s="407"/>
      <c r="M115" s="407"/>
      <c r="O115" s="38"/>
    </row>
    <row r="116" spans="2:15" x14ac:dyDescent="0.25">
      <c r="B116" s="409"/>
      <c r="E116" s="12" t="s">
        <v>244</v>
      </c>
      <c r="J116" s="3"/>
      <c r="O116" s="38"/>
    </row>
    <row r="117" spans="2:15" x14ac:dyDescent="0.25">
      <c r="B117" s="409"/>
      <c r="G117" s="82"/>
      <c r="O117" s="38"/>
    </row>
    <row r="118" spans="2:15" x14ac:dyDescent="0.25">
      <c r="B118" s="29"/>
      <c r="O118" s="38"/>
    </row>
    <row r="119" spans="2:15" x14ac:dyDescent="0.2">
      <c r="B119" s="29" t="s">
        <v>432</v>
      </c>
      <c r="C119" s="180"/>
      <c r="E119" s="407"/>
      <c r="F119" s="407"/>
      <c r="G119" s="407"/>
      <c r="H119" s="407"/>
      <c r="I119" s="407"/>
      <c r="J119" s="407"/>
      <c r="K119" s="407"/>
      <c r="L119" s="407"/>
      <c r="M119" s="407"/>
      <c r="O119" s="38"/>
    </row>
    <row r="120" spans="2:15" x14ac:dyDescent="0.25">
      <c r="B120" s="29" t="s">
        <v>433</v>
      </c>
      <c r="C120" s="3" t="s">
        <v>93</v>
      </c>
      <c r="E120" s="12" t="s">
        <v>137</v>
      </c>
      <c r="J120" s="3"/>
      <c r="O120" s="38"/>
    </row>
    <row r="121" spans="2:15" x14ac:dyDescent="0.25">
      <c r="B121" s="29"/>
      <c r="C121" s="3"/>
      <c r="J121" s="3"/>
      <c r="O121" s="38"/>
    </row>
    <row r="122" spans="2:15" x14ac:dyDescent="0.2">
      <c r="B122" s="29" t="s">
        <v>136</v>
      </c>
      <c r="C122" s="180"/>
      <c r="E122" s="407"/>
      <c r="F122" s="407"/>
      <c r="G122" s="407"/>
      <c r="H122" s="407"/>
      <c r="I122" s="407"/>
      <c r="J122" s="407"/>
      <c r="K122" s="407"/>
      <c r="L122" s="407"/>
      <c r="M122" s="407"/>
      <c r="O122" s="38"/>
    </row>
    <row r="123" spans="2:15" x14ac:dyDescent="0.25">
      <c r="B123" s="29" t="s">
        <v>167</v>
      </c>
      <c r="C123" s="3" t="s">
        <v>93</v>
      </c>
      <c r="E123" s="12" t="s">
        <v>137</v>
      </c>
      <c r="J123" s="3"/>
      <c r="O123" s="38"/>
    </row>
    <row r="124" spans="2:15" x14ac:dyDescent="0.25">
      <c r="B124" s="38"/>
      <c r="O124" s="38"/>
    </row>
    <row r="125" spans="2:15" x14ac:dyDescent="0.2">
      <c r="B125" s="29" t="s">
        <v>428</v>
      </c>
      <c r="C125" s="234"/>
      <c r="E125" s="407"/>
      <c r="F125" s="407"/>
      <c r="G125" s="407"/>
      <c r="H125" s="407"/>
      <c r="I125" s="407"/>
      <c r="J125" s="407"/>
      <c r="K125" s="407"/>
      <c r="L125" s="407"/>
      <c r="M125" s="407"/>
      <c r="O125" s="38"/>
    </row>
    <row r="126" spans="2:15" x14ac:dyDescent="0.25">
      <c r="B126" s="29" t="s">
        <v>429</v>
      </c>
      <c r="C126" s="3" t="s">
        <v>93</v>
      </c>
      <c r="D126" s="3"/>
      <c r="E126" s="447" t="s">
        <v>137</v>
      </c>
      <c r="F126" s="447"/>
      <c r="G126" s="447"/>
      <c r="H126" s="447"/>
      <c r="I126" s="447"/>
      <c r="J126" s="447"/>
      <c r="K126" s="447"/>
      <c r="L126" s="447"/>
      <c r="M126" s="447"/>
      <c r="O126" s="38"/>
    </row>
    <row r="127" spans="2:15" x14ac:dyDescent="0.25">
      <c r="B127" s="29"/>
      <c r="C127" s="3"/>
      <c r="D127" s="3"/>
      <c r="E127" s="22"/>
      <c r="F127" s="22"/>
      <c r="G127" s="22"/>
      <c r="H127" s="22"/>
      <c r="I127" s="22"/>
      <c r="J127" s="22"/>
      <c r="K127" s="22"/>
      <c r="L127" s="22"/>
      <c r="M127" s="22"/>
      <c r="O127" s="38"/>
    </row>
    <row r="128" spans="2:15" x14ac:dyDescent="0.2">
      <c r="B128" s="29" t="s">
        <v>424</v>
      </c>
      <c r="C128" s="180"/>
      <c r="D128" s="3"/>
      <c r="E128" s="407"/>
      <c r="F128" s="407"/>
      <c r="G128" s="407"/>
      <c r="H128" s="407"/>
      <c r="I128" s="407"/>
      <c r="J128" s="407"/>
      <c r="K128" s="407"/>
      <c r="L128" s="407"/>
      <c r="M128" s="407"/>
      <c r="O128" s="38"/>
    </row>
    <row r="129" spans="2:15" x14ac:dyDescent="0.25">
      <c r="B129" s="29" t="s">
        <v>243</v>
      </c>
      <c r="C129" s="3"/>
      <c r="E129" s="447" t="s">
        <v>137</v>
      </c>
      <c r="F129" s="447"/>
      <c r="G129" s="447"/>
      <c r="H129" s="447"/>
      <c r="I129" s="447"/>
      <c r="J129" s="447"/>
      <c r="K129" s="447"/>
      <c r="L129" s="447"/>
      <c r="M129" s="447"/>
      <c r="O129" s="38"/>
    </row>
    <row r="130" spans="2:15" x14ac:dyDescent="0.25">
      <c r="B130" s="8"/>
      <c r="O130" s="74"/>
    </row>
    <row r="131" spans="2:15" x14ac:dyDescent="0.25">
      <c r="B131" s="11" t="s">
        <v>441</v>
      </c>
      <c r="C131" s="477"/>
      <c r="D131" s="477"/>
      <c r="E131" s="477"/>
      <c r="F131" s="12" t="s">
        <v>430</v>
      </c>
      <c r="O131" s="84"/>
    </row>
    <row r="132" spans="2:15" x14ac:dyDescent="0.25">
      <c r="B132" s="134" t="s">
        <v>335</v>
      </c>
      <c r="C132" s="4"/>
      <c r="D132" s="4"/>
      <c r="E132" s="4"/>
      <c r="O132" s="84"/>
    </row>
    <row r="133" spans="2:15" x14ac:dyDescent="0.25">
      <c r="B133" s="134"/>
      <c r="C133" s="4"/>
      <c r="D133" s="4"/>
      <c r="E133" s="4"/>
      <c r="O133" s="84"/>
    </row>
    <row r="134" spans="2:15" x14ac:dyDescent="0.25">
      <c r="B134" s="11" t="s">
        <v>28</v>
      </c>
      <c r="C134" s="478"/>
      <c r="D134" s="478"/>
      <c r="E134" s="12" t="s">
        <v>169</v>
      </c>
      <c r="G134" s="478"/>
      <c r="H134" s="478"/>
      <c r="I134" s="12" t="s">
        <v>169</v>
      </c>
      <c r="O134" s="38"/>
    </row>
    <row r="135" spans="2:15" x14ac:dyDescent="0.25">
      <c r="B135" s="8"/>
      <c r="C135" s="12" t="s">
        <v>132</v>
      </c>
      <c r="G135" s="12" t="s">
        <v>133</v>
      </c>
      <c r="O135" s="38"/>
    </row>
    <row r="136" spans="2:15" ht="13.5" thickBot="1" x14ac:dyDescent="0.3">
      <c r="B136" s="8"/>
      <c r="O136" s="38"/>
    </row>
    <row r="137" spans="2:15" ht="13.5" thickBot="1" x14ac:dyDescent="0.3">
      <c r="B137" s="438" t="s">
        <v>97</v>
      </c>
      <c r="C137" s="436"/>
      <c r="D137" s="436"/>
      <c r="E137" s="436"/>
      <c r="F137" s="436"/>
      <c r="G137" s="436"/>
      <c r="H137" s="436"/>
      <c r="I137" s="436"/>
      <c r="J137" s="436"/>
      <c r="K137" s="436"/>
      <c r="L137" s="436"/>
      <c r="M137" s="436"/>
      <c r="N137" s="437"/>
      <c r="O137" s="38"/>
    </row>
    <row r="138" spans="2:15" x14ac:dyDescent="0.25">
      <c r="B138" s="29" t="s">
        <v>142</v>
      </c>
      <c r="C138" s="12" t="s">
        <v>93</v>
      </c>
      <c r="O138" s="86"/>
    </row>
    <row r="139" spans="2:15" s="20" customFormat="1" x14ac:dyDescent="0.2">
      <c r="B139" s="170" t="s">
        <v>128</v>
      </c>
      <c r="C139" s="242"/>
      <c r="E139" s="429" t="s">
        <v>146</v>
      </c>
      <c r="F139" s="429"/>
      <c r="G139" s="230"/>
      <c r="H139" s="429" t="s">
        <v>339</v>
      </c>
      <c r="I139" s="429"/>
      <c r="J139" s="231"/>
      <c r="K139" s="249" t="s">
        <v>137</v>
      </c>
      <c r="L139" s="231"/>
      <c r="M139" s="300"/>
      <c r="O139" s="174"/>
    </row>
    <row r="140" spans="2:15" s="20" customFormat="1" ht="13.7" customHeight="1" x14ac:dyDescent="0.2">
      <c r="B140" s="170" t="s">
        <v>154</v>
      </c>
      <c r="C140" s="242"/>
      <c r="E140" s="429" t="s">
        <v>146</v>
      </c>
      <c r="F140" s="429"/>
      <c r="G140" s="230"/>
      <c r="H140" s="429" t="s">
        <v>339</v>
      </c>
      <c r="I140" s="429"/>
      <c r="J140" s="231"/>
      <c r="K140" s="249" t="s">
        <v>137</v>
      </c>
      <c r="L140" s="231"/>
      <c r="M140" s="300"/>
      <c r="O140" s="174"/>
    </row>
    <row r="141" spans="2:15" s="20" customFormat="1" x14ac:dyDescent="0.2">
      <c r="B141" s="170" t="s">
        <v>129</v>
      </c>
      <c r="C141" s="242"/>
      <c r="E141" s="429" t="s">
        <v>146</v>
      </c>
      <c r="F141" s="429"/>
      <c r="G141" s="230"/>
      <c r="H141" s="429" t="s">
        <v>339</v>
      </c>
      <c r="I141" s="429"/>
      <c r="J141" s="231"/>
      <c r="K141" s="249" t="s">
        <v>137</v>
      </c>
      <c r="L141" s="231"/>
      <c r="M141" s="300"/>
      <c r="O141" s="174"/>
    </row>
    <row r="142" spans="2:15" s="20" customFormat="1" x14ac:dyDescent="0.2">
      <c r="B142" s="170" t="s">
        <v>130</v>
      </c>
      <c r="C142" s="242"/>
      <c r="E142" s="429" t="s">
        <v>146</v>
      </c>
      <c r="F142" s="429"/>
      <c r="G142" s="230"/>
      <c r="H142" s="429" t="s">
        <v>339</v>
      </c>
      <c r="I142" s="429"/>
      <c r="J142" s="231"/>
      <c r="K142" s="249" t="s">
        <v>137</v>
      </c>
      <c r="L142" s="231"/>
      <c r="M142" s="300"/>
      <c r="O142" s="174"/>
    </row>
    <row r="143" spans="2:15" s="20" customFormat="1" x14ac:dyDescent="0.2">
      <c r="B143" s="170" t="s">
        <v>131</v>
      </c>
      <c r="C143" s="242"/>
      <c r="E143" s="429" t="s">
        <v>146</v>
      </c>
      <c r="F143" s="429"/>
      <c r="G143" s="230"/>
      <c r="H143" s="429" t="s">
        <v>339</v>
      </c>
      <c r="I143" s="429"/>
      <c r="J143" s="231"/>
      <c r="K143" s="249" t="s">
        <v>137</v>
      </c>
      <c r="L143" s="231"/>
      <c r="M143" s="300"/>
      <c r="O143" s="174"/>
    </row>
    <row r="144" spans="2:15" x14ac:dyDescent="0.25">
      <c r="B144" s="27"/>
      <c r="C144" s="3"/>
      <c r="F144" s="35"/>
      <c r="G144" s="4"/>
      <c r="H144" s="35"/>
      <c r="I144" s="4"/>
      <c r="O144" s="38"/>
    </row>
    <row r="145" spans="2:15" x14ac:dyDescent="0.25">
      <c r="B145" s="27" t="s">
        <v>160</v>
      </c>
      <c r="C145" s="45">
        <f>COUNTIF(C139:C143,"Yes")</f>
        <v>0</v>
      </c>
      <c r="F145" s="35"/>
      <c r="G145" s="4"/>
      <c r="H145" s="35"/>
      <c r="I145" s="4"/>
      <c r="O145" s="38"/>
    </row>
    <row r="146" spans="2:15" x14ac:dyDescent="0.25">
      <c r="B146" s="27" t="s">
        <v>161</v>
      </c>
      <c r="C146" s="52">
        <f>COUNTIF(C139:C143,"No")</f>
        <v>0</v>
      </c>
      <c r="F146" s="35"/>
      <c r="G146" s="4"/>
      <c r="H146" s="35"/>
      <c r="I146" s="4"/>
      <c r="O146" s="88"/>
    </row>
    <row r="147" spans="2:15" ht="13.5" thickBot="1" x14ac:dyDescent="0.3">
      <c r="B147" s="5"/>
      <c r="O147" s="38"/>
    </row>
    <row r="148" spans="2:15" ht="13.5" thickBot="1" x14ac:dyDescent="0.3">
      <c r="B148" s="438" t="s">
        <v>340</v>
      </c>
      <c r="C148" s="436"/>
      <c r="D148" s="436"/>
      <c r="E148" s="436"/>
      <c r="F148" s="436"/>
      <c r="G148" s="436"/>
      <c r="H148" s="436"/>
      <c r="I148" s="436"/>
      <c r="J148" s="436"/>
      <c r="K148" s="436"/>
      <c r="L148" s="436"/>
      <c r="M148" s="436"/>
      <c r="N148" s="437"/>
      <c r="O148" s="38"/>
    </row>
    <row r="149" spans="2:15" x14ac:dyDescent="0.25">
      <c r="B149" s="11"/>
      <c r="O149" s="38"/>
    </row>
    <row r="150" spans="2:15" x14ac:dyDescent="0.25">
      <c r="B150" s="11" t="s">
        <v>186</v>
      </c>
      <c r="C150" s="464"/>
      <c r="D150" s="464"/>
      <c r="E150" s="464"/>
      <c r="F150" s="238" t="s">
        <v>29</v>
      </c>
      <c r="G150" s="239" t="s">
        <v>30</v>
      </c>
      <c r="H150" s="240" t="s">
        <v>31</v>
      </c>
      <c r="I150" s="241" t="s">
        <v>32</v>
      </c>
      <c r="O150" s="84"/>
    </row>
    <row r="151" spans="2:15" x14ac:dyDescent="0.25">
      <c r="B151" s="5"/>
      <c r="C151" s="408" t="s">
        <v>277</v>
      </c>
      <c r="D151" s="408"/>
      <c r="E151" s="408"/>
      <c r="F151" s="51">
        <f>'Museum Environment'!C38</f>
        <v>0</v>
      </c>
      <c r="G151" s="51">
        <f>'Museum Environment'!C39</f>
        <v>0</v>
      </c>
      <c r="H151" s="51">
        <f>'Museum Environment'!C40</f>
        <v>0</v>
      </c>
      <c r="I151" s="51">
        <f>'Museum Environment'!C41</f>
        <v>0</v>
      </c>
      <c r="O151" s="38"/>
    </row>
    <row r="152" spans="2:15" x14ac:dyDescent="0.25">
      <c r="B152" s="5"/>
      <c r="C152" s="408" t="s">
        <v>427</v>
      </c>
      <c r="D152" s="408"/>
      <c r="E152" s="408"/>
      <c r="F152" s="51">
        <f>'Museum IPM_Housekeeping'!C37</f>
        <v>0</v>
      </c>
      <c r="G152" s="51">
        <f>'Museum IPM_Housekeeping'!C38</f>
        <v>0</v>
      </c>
      <c r="H152" s="51">
        <f>'Museum IPM_Housekeeping'!C39</f>
        <v>0</v>
      </c>
      <c r="I152" s="51">
        <f>'Museum IPM_Housekeeping'!C40</f>
        <v>0</v>
      </c>
      <c r="O152" s="38"/>
    </row>
    <row r="153" spans="2:15" x14ac:dyDescent="0.25">
      <c r="B153" s="5"/>
      <c r="C153" s="408" t="s">
        <v>289</v>
      </c>
      <c r="D153" s="408"/>
      <c r="E153" s="408"/>
      <c r="F153" s="51">
        <f>'Handling_Packing (Museum-wide)'!C32</f>
        <v>0</v>
      </c>
      <c r="G153" s="51">
        <f>'Handling_Packing (Museum-wide)'!C33</f>
        <v>0</v>
      </c>
      <c r="H153" s="51">
        <f>'Handling_Packing (Museum-wide)'!C34</f>
        <v>0</v>
      </c>
      <c r="I153" s="51">
        <f>'Handling_Packing (Museum-wide)'!C35</f>
        <v>0</v>
      </c>
      <c r="O153" s="38"/>
    </row>
    <row r="154" spans="2:15" x14ac:dyDescent="0.25">
      <c r="B154" s="5"/>
      <c r="C154" s="408" t="s">
        <v>278</v>
      </c>
      <c r="D154" s="408"/>
      <c r="E154" s="408"/>
      <c r="F154" s="51">
        <f>'Museum Storage'!C35</f>
        <v>0</v>
      </c>
      <c r="G154" s="51">
        <f>'Museum Storage'!C36</f>
        <v>0</v>
      </c>
      <c r="H154" s="51">
        <f>'Museum Storage'!C37</f>
        <v>0</v>
      </c>
      <c r="I154" s="51">
        <f>'Museum Storage'!C38</f>
        <v>0</v>
      </c>
      <c r="O154" s="38"/>
    </row>
    <row r="155" spans="2:15" x14ac:dyDescent="0.25">
      <c r="B155" s="5"/>
      <c r="C155" s="408" t="s">
        <v>279</v>
      </c>
      <c r="D155" s="408"/>
      <c r="E155" s="408"/>
      <c r="F155" s="51">
        <f>'Museum Emergency Planning'!C45</f>
        <v>0</v>
      </c>
      <c r="G155" s="51">
        <f>'Museum Emergency Planning'!C46</f>
        <v>0</v>
      </c>
      <c r="H155" s="51">
        <f>'Museum Emergency Planning'!C47</f>
        <v>0</v>
      </c>
      <c r="I155" s="51">
        <f>'Museum Emergency Planning'!C48</f>
        <v>0</v>
      </c>
      <c r="O155" s="38"/>
    </row>
    <row r="156" spans="2:15" x14ac:dyDescent="0.25">
      <c r="B156" s="5"/>
      <c r="C156" s="408" t="s">
        <v>280</v>
      </c>
      <c r="D156" s="408"/>
      <c r="E156" s="408"/>
      <c r="F156" s="51">
        <f>'Museum Fire Protection'!C52</f>
        <v>0</v>
      </c>
      <c r="G156" s="51">
        <f>'Museum Fire Protection'!C53</f>
        <v>0</v>
      </c>
      <c r="H156" s="51">
        <f>'Museum Fire Protection'!C54</f>
        <v>0</v>
      </c>
      <c r="I156" s="51">
        <f>'Museum Fire Protection'!C55</f>
        <v>0</v>
      </c>
      <c r="O156" s="38"/>
    </row>
    <row r="157" spans="2:15" x14ac:dyDescent="0.25">
      <c r="B157" s="5"/>
      <c r="C157" s="408" t="s">
        <v>290</v>
      </c>
      <c r="D157" s="408"/>
      <c r="E157" s="408"/>
      <c r="F157" s="51">
        <f>'Health_Safety (Museum-wide)'!C41</f>
        <v>0</v>
      </c>
      <c r="G157" s="51">
        <f>'Health_Safety (Museum-wide)'!C42</f>
        <v>0</v>
      </c>
      <c r="H157" s="51">
        <f>'Health_Safety (Museum-wide)'!C43</f>
        <v>0</v>
      </c>
      <c r="I157" s="51">
        <f>'Health_Safety (Museum-wide)'!C44</f>
        <v>0</v>
      </c>
      <c r="O157" s="38"/>
    </row>
    <row r="158" spans="2:15" x14ac:dyDescent="0.25">
      <c r="B158" s="5"/>
      <c r="C158" s="408" t="s">
        <v>281</v>
      </c>
      <c r="D158" s="408"/>
      <c r="E158" s="408"/>
      <c r="F158" s="51">
        <f>'Museum Security'!C56</f>
        <v>0</v>
      </c>
      <c r="G158" s="51">
        <f>'Museum Security'!C57</f>
        <v>0</v>
      </c>
      <c r="H158" s="51">
        <f>'Museum Security'!C58</f>
        <v>0</v>
      </c>
      <c r="I158" s="51">
        <f>'Museum Security'!C59</f>
        <v>0</v>
      </c>
      <c r="O158" s="38"/>
    </row>
    <row r="159" spans="2:15" x14ac:dyDescent="0.25">
      <c r="B159" s="5"/>
      <c r="C159" s="408" t="s">
        <v>282</v>
      </c>
      <c r="D159" s="408"/>
      <c r="E159" s="408"/>
      <c r="F159" s="51">
        <f>'Museum Structure'!C22</f>
        <v>0</v>
      </c>
      <c r="G159" s="51">
        <f>'Museum Structure'!C23</f>
        <v>0</v>
      </c>
      <c r="H159" s="51">
        <f>'Museum Structure'!C24</f>
        <v>0</v>
      </c>
      <c r="I159" s="51">
        <f>'Museum Structure'!C25</f>
        <v>0</v>
      </c>
      <c r="O159" s="38"/>
    </row>
    <row r="160" spans="2:15" x14ac:dyDescent="0.25">
      <c r="B160" s="5"/>
      <c r="C160" s="461" t="s">
        <v>185</v>
      </c>
      <c r="D160" s="462"/>
      <c r="E160" s="463"/>
      <c r="F160" s="51">
        <f>SUM(F151:F159)</f>
        <v>0</v>
      </c>
      <c r="G160" s="51">
        <f>SUM(G151:G159)</f>
        <v>0</v>
      </c>
      <c r="H160" s="51">
        <f>SUM(H151:H159)</f>
        <v>0</v>
      </c>
      <c r="I160" s="51">
        <f>SUM(I151:I159)</f>
        <v>0</v>
      </c>
      <c r="O160" s="38"/>
    </row>
    <row r="161" spans="2:15" x14ac:dyDescent="0.25">
      <c r="B161" s="5"/>
      <c r="C161" s="35"/>
      <c r="D161" s="35"/>
      <c r="E161" s="35"/>
      <c r="F161" s="35"/>
      <c r="G161" s="35"/>
      <c r="H161" s="35"/>
      <c r="I161" s="35"/>
      <c r="O161" s="38"/>
    </row>
    <row r="162" spans="2:15" x14ac:dyDescent="0.25">
      <c r="B162" s="11" t="s">
        <v>143</v>
      </c>
      <c r="C162" s="464"/>
      <c r="D162" s="464"/>
      <c r="E162" s="464"/>
      <c r="F162" s="343" t="s">
        <v>188</v>
      </c>
      <c r="G162" s="69" t="s">
        <v>182</v>
      </c>
      <c r="H162" s="62" t="s">
        <v>183</v>
      </c>
      <c r="I162" s="63" t="s">
        <v>184</v>
      </c>
      <c r="O162" s="38"/>
    </row>
    <row r="163" spans="2:15" x14ac:dyDescent="0.25">
      <c r="B163" s="11"/>
      <c r="C163" s="408" t="s">
        <v>277</v>
      </c>
      <c r="D163" s="408"/>
      <c r="E163" s="408"/>
      <c r="F163" s="51">
        <f>'Museum Environment'!E44</f>
        <v>0</v>
      </c>
      <c r="G163" s="51">
        <f>'Museum Environment'!E45</f>
        <v>0</v>
      </c>
      <c r="H163" s="51">
        <f>'Museum Environment'!E46</f>
        <v>0</v>
      </c>
      <c r="I163" s="51">
        <f>'Museum Environment'!E47</f>
        <v>0</v>
      </c>
      <c r="O163" s="38"/>
    </row>
    <row r="164" spans="2:15" x14ac:dyDescent="0.25">
      <c r="B164" s="11"/>
      <c r="C164" s="408" t="s">
        <v>427</v>
      </c>
      <c r="D164" s="408"/>
      <c r="E164" s="408"/>
      <c r="F164" s="51">
        <f>'Museum IPM_Housekeeping'!E43</f>
        <v>0</v>
      </c>
      <c r="G164" s="51">
        <f>'Museum IPM_Housekeeping'!E44</f>
        <v>0</v>
      </c>
      <c r="H164" s="51">
        <f>'Museum IPM_Housekeeping'!E45</f>
        <v>0</v>
      </c>
      <c r="I164" s="51">
        <f>'Museum IPM_Housekeeping'!E46</f>
        <v>0</v>
      </c>
      <c r="O164" s="38"/>
    </row>
    <row r="165" spans="2:15" x14ac:dyDescent="0.25">
      <c r="B165" s="11"/>
      <c r="C165" s="408" t="s">
        <v>289</v>
      </c>
      <c r="D165" s="408"/>
      <c r="E165" s="408"/>
      <c r="F165" s="51">
        <f>'Handling_Packing (Museum-wide)'!E38</f>
        <v>0</v>
      </c>
      <c r="G165" s="51">
        <f>'Handling_Packing (Museum-wide)'!E39</f>
        <v>0</v>
      </c>
      <c r="H165" s="51">
        <f>'Handling_Packing (Museum-wide)'!E40</f>
        <v>0</v>
      </c>
      <c r="I165" s="51">
        <f>'Handling_Packing (Museum-wide)'!E41</f>
        <v>0</v>
      </c>
      <c r="O165" s="38"/>
    </row>
    <row r="166" spans="2:15" x14ac:dyDescent="0.25">
      <c r="B166" s="11"/>
      <c r="C166" s="408" t="s">
        <v>278</v>
      </c>
      <c r="D166" s="408"/>
      <c r="E166" s="408"/>
      <c r="F166" s="51">
        <f>'Museum Storage'!E41</f>
        <v>0</v>
      </c>
      <c r="G166" s="51">
        <f>'Museum Storage'!E42</f>
        <v>0</v>
      </c>
      <c r="H166" s="51">
        <f>'Museum Storage'!E43</f>
        <v>0</v>
      </c>
      <c r="I166" s="51">
        <f>'Museum Storage'!E44</f>
        <v>0</v>
      </c>
      <c r="O166" s="38"/>
    </row>
    <row r="167" spans="2:15" x14ac:dyDescent="0.25">
      <c r="B167" s="11"/>
      <c r="C167" s="408" t="s">
        <v>279</v>
      </c>
      <c r="D167" s="408"/>
      <c r="E167" s="408"/>
      <c r="F167" s="51">
        <f>'Museum Emergency Planning'!E51</f>
        <v>0</v>
      </c>
      <c r="G167" s="51">
        <f>'Museum Emergency Planning'!E52</f>
        <v>0</v>
      </c>
      <c r="H167" s="51">
        <f>'Museum Emergency Planning'!E53</f>
        <v>0</v>
      </c>
      <c r="I167" s="51">
        <f>'Museum Emergency Planning'!E54</f>
        <v>0</v>
      </c>
      <c r="O167" s="38"/>
    </row>
    <row r="168" spans="2:15" x14ac:dyDescent="0.25">
      <c r="B168" s="11"/>
      <c r="C168" s="408" t="s">
        <v>280</v>
      </c>
      <c r="D168" s="408"/>
      <c r="E168" s="408"/>
      <c r="F168" s="51">
        <f>'Museum Fire Protection'!E58</f>
        <v>0</v>
      </c>
      <c r="G168" s="51">
        <f>'Museum Fire Protection'!E59</f>
        <v>0</v>
      </c>
      <c r="H168" s="51">
        <f>'Museum Fire Protection'!E60</f>
        <v>0</v>
      </c>
      <c r="I168" s="51">
        <f>'Museum Fire Protection'!E61</f>
        <v>0</v>
      </c>
      <c r="O168" s="38"/>
    </row>
    <row r="169" spans="2:15" x14ac:dyDescent="0.25">
      <c r="B169" s="11"/>
      <c r="C169" s="408" t="s">
        <v>290</v>
      </c>
      <c r="D169" s="408"/>
      <c r="E169" s="408"/>
      <c r="F169" s="51">
        <f>'Health_Safety (Museum-wide)'!E47</f>
        <v>0</v>
      </c>
      <c r="G169" s="51">
        <f>'Health_Safety (Museum-wide)'!E48</f>
        <v>0</v>
      </c>
      <c r="H169" s="51">
        <f>'Health_Safety (Museum-wide)'!E49</f>
        <v>0</v>
      </c>
      <c r="I169" s="51">
        <f>'Health_Safety (Museum-wide)'!E50</f>
        <v>0</v>
      </c>
      <c r="O169" s="38"/>
    </row>
    <row r="170" spans="2:15" x14ac:dyDescent="0.25">
      <c r="B170" s="11"/>
      <c r="C170" s="408" t="s">
        <v>281</v>
      </c>
      <c r="D170" s="408"/>
      <c r="E170" s="408"/>
      <c r="F170" s="51">
        <f>'Museum Security'!E62</f>
        <v>0</v>
      </c>
      <c r="G170" s="51">
        <f>'Museum Security'!E63</f>
        <v>0</v>
      </c>
      <c r="H170" s="51">
        <f>'Museum Security'!E64</f>
        <v>0</v>
      </c>
      <c r="I170" s="51">
        <f>'Museum Security'!E65</f>
        <v>0</v>
      </c>
      <c r="O170" s="38"/>
    </row>
    <row r="171" spans="2:15" x14ac:dyDescent="0.25">
      <c r="B171" s="11"/>
      <c r="C171" s="408" t="s">
        <v>282</v>
      </c>
      <c r="D171" s="408"/>
      <c r="E171" s="408"/>
      <c r="F171" s="51">
        <f>'Museum Structure'!E28</f>
        <v>0</v>
      </c>
      <c r="G171" s="51">
        <f>'Museum Structure'!E29</f>
        <v>0</v>
      </c>
      <c r="H171" s="51">
        <f>'Museum Structure'!E30</f>
        <v>0</v>
      </c>
      <c r="I171" s="51">
        <f>'Museum Structure'!E31</f>
        <v>0</v>
      </c>
      <c r="O171" s="38"/>
    </row>
    <row r="172" spans="2:15" x14ac:dyDescent="0.25">
      <c r="B172" s="11"/>
      <c r="C172" s="461" t="s">
        <v>185</v>
      </c>
      <c r="D172" s="462"/>
      <c r="E172" s="463"/>
      <c r="F172" s="51">
        <f>SUM(F163:F171)</f>
        <v>0</v>
      </c>
      <c r="G172" s="51">
        <f>SUM(G163:G171)</f>
        <v>0</v>
      </c>
      <c r="H172" s="51">
        <f>SUM(H163:H171)</f>
        <v>0</v>
      </c>
      <c r="I172" s="51">
        <f>SUM(I163:I171)</f>
        <v>0</v>
      </c>
      <c r="O172" s="38"/>
    </row>
    <row r="173" spans="2:15" x14ac:dyDescent="0.25">
      <c r="B173" s="5"/>
      <c r="C173" s="35"/>
      <c r="D173" s="35"/>
      <c r="E173" s="35"/>
      <c r="F173" s="4"/>
      <c r="G173" s="4"/>
      <c r="H173" s="4"/>
      <c r="I173" s="4"/>
      <c r="O173" s="38"/>
    </row>
    <row r="174" spans="2:15" ht="13.35" customHeight="1" x14ac:dyDescent="0.25">
      <c r="B174" s="11" t="s">
        <v>180</v>
      </c>
      <c r="C174" s="324"/>
      <c r="D174" s="325"/>
      <c r="E174" s="326"/>
      <c r="F174" s="413" t="s">
        <v>102</v>
      </c>
      <c r="G174" s="415" t="s">
        <v>103</v>
      </c>
      <c r="H174" s="417" t="s">
        <v>104</v>
      </c>
      <c r="I174" s="465" t="s">
        <v>251</v>
      </c>
      <c r="J174" s="465"/>
      <c r="K174" s="466" t="s">
        <v>252</v>
      </c>
      <c r="L174" s="467"/>
      <c r="M174" s="341" t="s">
        <v>51</v>
      </c>
      <c r="O174" s="38"/>
    </row>
    <row r="175" spans="2:15" x14ac:dyDescent="0.25">
      <c r="B175" s="11"/>
      <c r="C175" s="327"/>
      <c r="D175" s="328"/>
      <c r="E175" s="329"/>
      <c r="F175" s="414"/>
      <c r="G175" s="416"/>
      <c r="H175" s="418"/>
      <c r="I175" s="91" t="s">
        <v>250</v>
      </c>
      <c r="J175" s="298" t="s">
        <v>249</v>
      </c>
      <c r="K175" s="91" t="s">
        <v>250</v>
      </c>
      <c r="L175" s="299" t="s">
        <v>249</v>
      </c>
      <c r="M175" s="342"/>
      <c r="O175" s="38"/>
    </row>
    <row r="176" spans="2:15" s="20" customFormat="1" x14ac:dyDescent="0.2">
      <c r="B176" s="170"/>
      <c r="C176" s="419" t="s">
        <v>277</v>
      </c>
      <c r="D176" s="419"/>
      <c r="E176" s="419"/>
      <c r="F176" s="245">
        <f>'Museum Environment'!F50</f>
        <v>0</v>
      </c>
      <c r="G176" s="245">
        <f>'Museum Environment'!F51</f>
        <v>0</v>
      </c>
      <c r="H176" s="245">
        <f>'Museum Environment'!F52</f>
        <v>0</v>
      </c>
      <c r="I176" s="245">
        <f>'Museum Environment'!H54</f>
        <v>0</v>
      </c>
      <c r="J176" s="244"/>
      <c r="K176" s="107">
        <f>'Museum Environment'!I55</f>
        <v>0</v>
      </c>
      <c r="L176" s="244"/>
      <c r="M176" s="318">
        <f>'Museum Environment'!J56</f>
        <v>0</v>
      </c>
      <c r="O176" s="174"/>
    </row>
    <row r="177" spans="2:15" s="20" customFormat="1" x14ac:dyDescent="0.2">
      <c r="B177" s="170"/>
      <c r="C177" s="419" t="s">
        <v>427</v>
      </c>
      <c r="D177" s="419"/>
      <c r="E177" s="419"/>
      <c r="F177" s="245">
        <f>'Museum IPM_Housekeeping'!F49</f>
        <v>0</v>
      </c>
      <c r="G177" s="245">
        <f>'Museum IPM_Housekeeping'!F50</f>
        <v>0</v>
      </c>
      <c r="H177" s="245">
        <f>'Museum IPM_Housekeeping'!F51</f>
        <v>0</v>
      </c>
      <c r="I177" s="245">
        <f>'Museum IPM_Housekeeping'!H53</f>
        <v>0</v>
      </c>
      <c r="J177" s="244"/>
      <c r="K177" s="107">
        <f>'Museum IPM_Housekeeping'!I54</f>
        <v>0</v>
      </c>
      <c r="L177" s="244"/>
      <c r="M177" s="318">
        <f>'Museum IPM_Housekeeping'!J55</f>
        <v>0</v>
      </c>
      <c r="O177" s="174"/>
    </row>
    <row r="178" spans="2:15" s="20" customFormat="1" x14ac:dyDescent="0.2">
      <c r="B178" s="170"/>
      <c r="C178" s="419" t="s">
        <v>426</v>
      </c>
      <c r="D178" s="419"/>
      <c r="E178" s="419"/>
      <c r="F178" s="245">
        <f>'Handling_Packing (Museum-wide)'!F44</f>
        <v>0</v>
      </c>
      <c r="G178" s="245">
        <f>'Handling_Packing (Museum-wide)'!F45</f>
        <v>0</v>
      </c>
      <c r="H178" s="245">
        <f>'Handling_Packing (Museum-wide)'!F46</f>
        <v>0</v>
      </c>
      <c r="I178" s="245">
        <f>'Handling_Packing (Museum-wide)'!H48</f>
        <v>0</v>
      </c>
      <c r="J178" s="244"/>
      <c r="K178" s="107">
        <f>'Handling_Packing (Museum-wide)'!I49</f>
        <v>0</v>
      </c>
      <c r="L178" s="244"/>
      <c r="M178" s="318">
        <f>'Handling_Packing (Museum-wide)'!J50</f>
        <v>0</v>
      </c>
      <c r="O178" s="174"/>
    </row>
    <row r="179" spans="2:15" s="20" customFormat="1" x14ac:dyDescent="0.2">
      <c r="B179" s="170"/>
      <c r="C179" s="419" t="s">
        <v>278</v>
      </c>
      <c r="D179" s="419"/>
      <c r="E179" s="419"/>
      <c r="F179" s="245">
        <f>'Museum Storage'!F47</f>
        <v>0</v>
      </c>
      <c r="G179" s="245">
        <f>'Museum Storage'!F48</f>
        <v>0</v>
      </c>
      <c r="H179" s="245">
        <f>'Museum Storage'!F49</f>
        <v>0</v>
      </c>
      <c r="I179" s="245">
        <f>'Museum Storage'!H51</f>
        <v>0</v>
      </c>
      <c r="J179" s="244"/>
      <c r="K179" s="107">
        <f>'Museum Storage'!I52</f>
        <v>0</v>
      </c>
      <c r="L179" s="244"/>
      <c r="M179" s="318">
        <f>'Museum Storage'!J53</f>
        <v>0</v>
      </c>
      <c r="O179" s="174"/>
    </row>
    <row r="180" spans="2:15" s="20" customFormat="1" x14ac:dyDescent="0.2">
      <c r="B180" s="170"/>
      <c r="C180" s="419" t="s">
        <v>279</v>
      </c>
      <c r="D180" s="419"/>
      <c r="E180" s="419"/>
      <c r="F180" s="245">
        <f>'Museum Emergency Planning'!F57</f>
        <v>0</v>
      </c>
      <c r="G180" s="245">
        <f>'Museum Emergency Planning'!F58</f>
        <v>0</v>
      </c>
      <c r="H180" s="245">
        <f>'Museum Emergency Planning'!F59</f>
        <v>0</v>
      </c>
      <c r="I180" s="245">
        <f>'Museum Emergency Planning'!H61</f>
        <v>0</v>
      </c>
      <c r="J180" s="244"/>
      <c r="K180" s="107">
        <f>'Museum Emergency Planning'!I62</f>
        <v>0</v>
      </c>
      <c r="L180" s="244"/>
      <c r="M180" s="318">
        <f>'Museum Emergency Planning'!J63</f>
        <v>0</v>
      </c>
      <c r="O180" s="174"/>
    </row>
    <row r="181" spans="2:15" s="20" customFormat="1" x14ac:dyDescent="0.2">
      <c r="B181" s="170"/>
      <c r="C181" s="419" t="s">
        <v>280</v>
      </c>
      <c r="D181" s="419"/>
      <c r="E181" s="419"/>
      <c r="F181" s="245">
        <f>'Museum Fire Protection'!F64</f>
        <v>0</v>
      </c>
      <c r="G181" s="245">
        <f>'Museum Fire Protection'!F65</f>
        <v>0</v>
      </c>
      <c r="H181" s="245">
        <f>'Museum Fire Protection'!F66</f>
        <v>0</v>
      </c>
      <c r="I181" s="245">
        <f>'Museum Fire Protection'!H68</f>
        <v>0</v>
      </c>
      <c r="J181" s="244"/>
      <c r="K181" s="107">
        <f>'Museum Fire Protection'!I69</f>
        <v>0</v>
      </c>
      <c r="L181" s="244"/>
      <c r="M181" s="318">
        <f>'Museum Fire Protection'!J70</f>
        <v>0</v>
      </c>
      <c r="O181" s="174"/>
    </row>
    <row r="182" spans="2:15" s="20" customFormat="1" x14ac:dyDescent="0.2">
      <c r="B182" s="170"/>
      <c r="C182" s="419" t="s">
        <v>425</v>
      </c>
      <c r="D182" s="419"/>
      <c r="E182" s="419"/>
      <c r="F182" s="245">
        <f>'Health_Safety (Museum-wide)'!F53</f>
        <v>0</v>
      </c>
      <c r="G182" s="245">
        <f>'Health_Safety (Museum-wide)'!F54</f>
        <v>0</v>
      </c>
      <c r="H182" s="245">
        <f>'Health_Safety (Museum-wide)'!F55</f>
        <v>0</v>
      </c>
      <c r="I182" s="245">
        <f>'Health_Safety (Museum-wide)'!H57</f>
        <v>0</v>
      </c>
      <c r="J182" s="244"/>
      <c r="K182" s="107">
        <f>'Health_Safety (Museum-wide)'!I58</f>
        <v>0</v>
      </c>
      <c r="L182" s="244"/>
      <c r="M182" s="318">
        <f>'Health_Safety (Museum-wide)'!J59</f>
        <v>0</v>
      </c>
      <c r="O182" s="174"/>
    </row>
    <row r="183" spans="2:15" s="20" customFormat="1" x14ac:dyDescent="0.2">
      <c r="B183" s="170"/>
      <c r="C183" s="419" t="s">
        <v>281</v>
      </c>
      <c r="D183" s="419"/>
      <c r="E183" s="419"/>
      <c r="F183" s="245">
        <f>'Museum Security'!F68</f>
        <v>0</v>
      </c>
      <c r="G183" s="245">
        <f>'Museum Security'!F69</f>
        <v>0</v>
      </c>
      <c r="H183" s="245">
        <f>'Museum Security'!F70</f>
        <v>0</v>
      </c>
      <c r="I183" s="245">
        <f>'Museum Security'!H72</f>
        <v>0</v>
      </c>
      <c r="J183" s="244"/>
      <c r="K183" s="107">
        <f>'Museum Security'!I73</f>
        <v>0</v>
      </c>
      <c r="L183" s="244"/>
      <c r="M183" s="318">
        <f>'Museum Security'!J74</f>
        <v>0</v>
      </c>
      <c r="O183" s="174"/>
    </row>
    <row r="184" spans="2:15" s="20" customFormat="1" x14ac:dyDescent="0.2">
      <c r="B184" s="170"/>
      <c r="C184" s="419" t="s">
        <v>282</v>
      </c>
      <c r="D184" s="419"/>
      <c r="E184" s="419"/>
      <c r="F184" s="245">
        <f>'Museum Structure'!F34</f>
        <v>0</v>
      </c>
      <c r="G184" s="245">
        <f>'Museum Structure'!F35</f>
        <v>0</v>
      </c>
      <c r="H184" s="245">
        <f>'Museum Structure'!F36</f>
        <v>0</v>
      </c>
      <c r="I184" s="245">
        <f>'Museum Structure'!H38</f>
        <v>0</v>
      </c>
      <c r="J184" s="244"/>
      <c r="K184" s="107">
        <f>'Museum Structure'!I39</f>
        <v>0</v>
      </c>
      <c r="L184" s="244"/>
      <c r="M184" s="318">
        <f>'Museum Structure'!J40</f>
        <v>0</v>
      </c>
      <c r="O184" s="174"/>
    </row>
    <row r="185" spans="2:15" s="10" customFormat="1" x14ac:dyDescent="0.2">
      <c r="B185" s="169"/>
      <c r="C185" s="426" t="s">
        <v>185</v>
      </c>
      <c r="D185" s="427"/>
      <c r="E185" s="428"/>
      <c r="F185" s="243">
        <f>SUM(F176:F184)</f>
        <v>0</v>
      </c>
      <c r="G185" s="243">
        <f>SUM(G176:G184)</f>
        <v>0</v>
      </c>
      <c r="H185" s="243">
        <f>SUM(H176:H184)</f>
        <v>0</v>
      </c>
      <c r="I185" s="243">
        <f>SUM(I176:I184)</f>
        <v>0</v>
      </c>
      <c r="J185" s="244"/>
      <c r="K185" s="243">
        <f>SUM(K176:K184)</f>
        <v>0</v>
      </c>
      <c r="L185" s="244"/>
      <c r="M185" s="319">
        <f>SUM(M176:M184)</f>
        <v>0</v>
      </c>
      <c r="O185" s="174"/>
    </row>
    <row r="186" spans="2:15" ht="13.5" thickBot="1" x14ac:dyDescent="0.3">
      <c r="B186" s="58"/>
      <c r="C186" s="59"/>
      <c r="D186" s="59"/>
      <c r="E186" s="59"/>
      <c r="F186" s="60"/>
      <c r="G186" s="60"/>
      <c r="H186" s="60"/>
      <c r="I186" s="60"/>
      <c r="J186" s="60"/>
      <c r="K186" s="60"/>
      <c r="L186" s="60"/>
      <c r="M186" s="60"/>
      <c r="N186" s="61"/>
      <c r="O186" s="38"/>
    </row>
    <row r="188" spans="2:15" x14ac:dyDescent="0.25">
      <c r="B188" s="398" t="s">
        <v>707</v>
      </c>
      <c r="C188" s="398"/>
      <c r="D188" s="398"/>
      <c r="E188" s="398"/>
      <c r="F188" s="398"/>
      <c r="G188" s="398"/>
      <c r="H188" s="398"/>
      <c r="I188" s="398"/>
      <c r="J188" s="398"/>
      <c r="K188" s="398"/>
      <c r="L188" s="398"/>
      <c r="M188" s="398"/>
      <c r="N188" s="398"/>
    </row>
    <row r="190" spans="2:15" customFormat="1" ht="15" x14ac:dyDescent="0.25">
      <c r="B190" s="393" t="s">
        <v>704</v>
      </c>
      <c r="C190" s="394"/>
      <c r="D190" s="394"/>
      <c r="E190" s="394"/>
      <c r="F190" s="394"/>
      <c r="G190" s="394"/>
      <c r="H190" s="394"/>
      <c r="I190" s="394"/>
      <c r="J190" s="394"/>
      <c r="K190" s="394"/>
      <c r="L190" s="394"/>
      <c r="M190" s="394"/>
      <c r="N190" s="395"/>
    </row>
  </sheetData>
  <sheetProtection insertRows="0"/>
  <mergeCells count="144">
    <mergeCell ref="H139:I139"/>
    <mergeCell ref="E140:F140"/>
    <mergeCell ref="K62:M62"/>
    <mergeCell ref="C170:E170"/>
    <mergeCell ref="C171:E171"/>
    <mergeCell ref="C102:F102"/>
    <mergeCell ref="C103:F103"/>
    <mergeCell ref="C109:F109"/>
    <mergeCell ref="E96:M96"/>
    <mergeCell ref="E139:F139"/>
    <mergeCell ref="H141:I141"/>
    <mergeCell ref="E143:F143"/>
    <mergeCell ref="H140:I140"/>
    <mergeCell ref="E68:M68"/>
    <mergeCell ref="E71:M71"/>
    <mergeCell ref="C74:D74"/>
    <mergeCell ref="C165:E165"/>
    <mergeCell ref="J99:M99"/>
    <mergeCell ref="C131:E131"/>
    <mergeCell ref="E141:F141"/>
    <mergeCell ref="C166:E166"/>
    <mergeCell ref="C134:D134"/>
    <mergeCell ref="G134:H134"/>
    <mergeCell ref="J101:M101"/>
    <mergeCell ref="C33:F33"/>
    <mergeCell ref="C27:F27"/>
    <mergeCell ref="C183:E183"/>
    <mergeCell ref="C160:E160"/>
    <mergeCell ref="C158:E158"/>
    <mergeCell ref="E129:M129"/>
    <mergeCell ref="E142:F142"/>
    <mergeCell ref="C182:E182"/>
    <mergeCell ref="C176:E176"/>
    <mergeCell ref="C172:E172"/>
    <mergeCell ref="C167:E167"/>
    <mergeCell ref="C168:E168"/>
    <mergeCell ref="C169:E169"/>
    <mergeCell ref="B148:N148"/>
    <mergeCell ref="B137:N137"/>
    <mergeCell ref="C150:E150"/>
    <mergeCell ref="C151:E151"/>
    <mergeCell ref="C152:E152"/>
    <mergeCell ref="C164:E164"/>
    <mergeCell ref="C162:E162"/>
    <mergeCell ref="C163:E163"/>
    <mergeCell ref="I174:J174"/>
    <mergeCell ref="K174:L174"/>
    <mergeCell ref="C157:E157"/>
    <mergeCell ref="H81:M81"/>
    <mergeCell ref="H82:M82"/>
    <mergeCell ref="C5:M5"/>
    <mergeCell ref="C7:F7"/>
    <mergeCell ref="C10:F10"/>
    <mergeCell ref="H7:M7"/>
    <mergeCell ref="H10:M10"/>
    <mergeCell ref="C13:F13"/>
    <mergeCell ref="H13:M13"/>
    <mergeCell ref="C21:F21"/>
    <mergeCell ref="C24:F24"/>
    <mergeCell ref="H18:M18"/>
    <mergeCell ref="C18:F18"/>
    <mergeCell ref="B16:N16"/>
    <mergeCell ref="C36:F36"/>
    <mergeCell ref="H21:M21"/>
    <mergeCell ref="H24:M24"/>
    <mergeCell ref="H27:M27"/>
    <mergeCell ref="H30:M30"/>
    <mergeCell ref="H33:M33"/>
    <mergeCell ref="H36:M36"/>
    <mergeCell ref="B39:N39"/>
    <mergeCell ref="B40:N44"/>
    <mergeCell ref="C30:F30"/>
    <mergeCell ref="J105:M105"/>
    <mergeCell ref="E86:M86"/>
    <mergeCell ref="C48:E48"/>
    <mergeCell ref="E59:M59"/>
    <mergeCell ref="C62:E62"/>
    <mergeCell ref="C65:M65"/>
    <mergeCell ref="E125:M125"/>
    <mergeCell ref="E126:M126"/>
    <mergeCell ref="C92:M92"/>
    <mergeCell ref="H76:M76"/>
    <mergeCell ref="H77:M77"/>
    <mergeCell ref="C50:M50"/>
    <mergeCell ref="C53:M53"/>
    <mergeCell ref="H74:M74"/>
    <mergeCell ref="H75:M75"/>
    <mergeCell ref="H83:M83"/>
    <mergeCell ref="E97:M97"/>
    <mergeCell ref="J106:M106"/>
    <mergeCell ref="J107:M107"/>
    <mergeCell ref="J109:M109"/>
    <mergeCell ref="C105:F105"/>
    <mergeCell ref="H78:M78"/>
    <mergeCell ref="H79:M79"/>
    <mergeCell ref="J100:M100"/>
    <mergeCell ref="C181:E181"/>
    <mergeCell ref="E128:M128"/>
    <mergeCell ref="E122:M122"/>
    <mergeCell ref="H84:M84"/>
    <mergeCell ref="H80:M80"/>
    <mergeCell ref="H48:M48"/>
    <mergeCell ref="C159:E159"/>
    <mergeCell ref="B3:N3"/>
    <mergeCell ref="B46:N46"/>
    <mergeCell ref="B94:N94"/>
    <mergeCell ref="C111:F111"/>
    <mergeCell ref="B96:B97"/>
    <mergeCell ref="C107:F107"/>
    <mergeCell ref="C110:F110"/>
    <mergeCell ref="C108:F108"/>
    <mergeCell ref="C106:F106"/>
    <mergeCell ref="C104:F104"/>
    <mergeCell ref="C100:F100"/>
    <mergeCell ref="C99:F99"/>
    <mergeCell ref="C101:F101"/>
    <mergeCell ref="J111:M111"/>
    <mergeCell ref="J102:M102"/>
    <mergeCell ref="J103:M103"/>
    <mergeCell ref="J104:M104"/>
    <mergeCell ref="E119:M119"/>
    <mergeCell ref="E115:M115"/>
    <mergeCell ref="C156:E156"/>
    <mergeCell ref="B115:B117"/>
    <mergeCell ref="J110:M110"/>
    <mergeCell ref="J108:M108"/>
    <mergeCell ref="B190:N190"/>
    <mergeCell ref="F174:F175"/>
    <mergeCell ref="G174:G175"/>
    <mergeCell ref="H174:H175"/>
    <mergeCell ref="C177:E177"/>
    <mergeCell ref="C178:E178"/>
    <mergeCell ref="C179:E179"/>
    <mergeCell ref="C180:E180"/>
    <mergeCell ref="J112:M112"/>
    <mergeCell ref="J113:M113"/>
    <mergeCell ref="C153:E153"/>
    <mergeCell ref="C154:E154"/>
    <mergeCell ref="C155:E155"/>
    <mergeCell ref="C185:E185"/>
    <mergeCell ref="C184:E184"/>
    <mergeCell ref="H142:I142"/>
    <mergeCell ref="H143:I143"/>
    <mergeCell ref="B188:N188"/>
  </mergeCells>
  <conditionalFormatting sqref="C188 H188:J188">
    <cfRule type="cellIs" dxfId="1068" priority="21" operator="equal">
      <formula>"NA"</formula>
    </cfRule>
    <cfRule type="cellIs" dxfId="1067" priority="22" operator="equal">
      <formula>"Unknown"</formula>
    </cfRule>
  </conditionalFormatting>
  <conditionalFormatting sqref="C188">
    <cfRule type="cellIs" dxfId="1066" priority="17" operator="equal">
      <formula>"NA"</formula>
    </cfRule>
    <cfRule type="cellIs" dxfId="1065" priority="18" operator="equal">
      <formula>"Unknown"</formula>
    </cfRule>
    <cfRule type="cellIs" dxfId="1064" priority="19" operator="equal">
      <formula>"Yes"</formula>
    </cfRule>
    <cfRule type="cellIs" dxfId="1063" priority="20" operator="equal">
      <formula>"No"</formula>
    </cfRule>
  </conditionalFormatting>
  <conditionalFormatting sqref="C190">
    <cfRule type="cellIs" dxfId="1062" priority="33" operator="equal">
      <formula>"NA"</formula>
    </cfRule>
    <cfRule type="cellIs" dxfId="1061" priority="34" operator="equal">
      <formula>"Unknown"</formula>
    </cfRule>
  </conditionalFormatting>
  <conditionalFormatting sqref="C190:E190 H190:J190">
    <cfRule type="cellIs" dxfId="1060" priority="37" operator="equal">
      <formula>"NA"</formula>
    </cfRule>
    <cfRule type="cellIs" dxfId="1059" priority="38" operator="equal">
      <formula>"Unknown"</formula>
    </cfRule>
  </conditionalFormatting>
  <conditionalFormatting sqref="C190:E190">
    <cfRule type="cellIs" dxfId="1058" priority="35" operator="equal">
      <formula>"Yes"</formula>
    </cfRule>
    <cfRule type="cellIs" dxfId="1057" priority="36" operator="equal">
      <formula>"No"</formula>
    </cfRule>
  </conditionalFormatting>
  <conditionalFormatting sqref="D188:G188">
    <cfRule type="cellIs" dxfId="1056" priority="8" operator="equal">
      <formula>"Long-Term"</formula>
    </cfRule>
    <cfRule type="cellIs" dxfId="1055" priority="9" operator="equal">
      <formula>"Intermediate"</formula>
    </cfRule>
    <cfRule type="cellIs" dxfId="1054" priority="10" operator="equal">
      <formula>"Immediate"</formula>
    </cfRule>
  </conditionalFormatting>
  <conditionalFormatting sqref="E188">
    <cfRule type="cellIs" dxfId="1053" priority="1" operator="equal">
      <formula>"Medium"</formula>
    </cfRule>
    <cfRule type="cellIs" dxfId="1052" priority="2" operator="equal">
      <formula>"Low"</formula>
    </cfRule>
    <cfRule type="cellIs" dxfId="1051" priority="3" operator="equal">
      <formula>"High"</formula>
    </cfRule>
    <cfRule type="cellIs" dxfId="1050" priority="7" operator="equal">
      <formula>"High"</formula>
    </cfRule>
  </conditionalFormatting>
  <conditionalFormatting sqref="E190">
    <cfRule type="cellIs" dxfId="1049" priority="25" operator="equal">
      <formula>"Medium"</formula>
    </cfRule>
    <cfRule type="cellIs" dxfId="1048" priority="26" operator="equal">
      <formula>"Low"</formula>
    </cfRule>
    <cfRule type="cellIs" dxfId="1047" priority="27" operator="equal">
      <formula>"Critical"</formula>
    </cfRule>
    <cfRule type="cellIs" dxfId="1046" priority="28" operator="equal">
      <formula>"High"</formula>
    </cfRule>
    <cfRule type="cellIs" dxfId="1045" priority="29" operator="equal">
      <formula>"High"</formula>
    </cfRule>
  </conditionalFormatting>
  <conditionalFormatting sqref="E188:F188">
    <cfRule type="cellIs" dxfId="1044" priority="4" operator="equal">
      <formula>"Critical"</formula>
    </cfRule>
  </conditionalFormatting>
  <conditionalFormatting sqref="F188">
    <cfRule type="cellIs" dxfId="1043" priority="5" operator="equal">
      <formula>"High"</formula>
    </cfRule>
  </conditionalFormatting>
  <conditionalFormatting sqref="F190:G190">
    <cfRule type="cellIs" dxfId="1042" priority="30" operator="equal">
      <formula>"Long-Term"</formula>
    </cfRule>
    <cfRule type="cellIs" dxfId="1041" priority="31" operator="equal">
      <formula>"Intermediate"</formula>
    </cfRule>
    <cfRule type="cellIs" dxfId="1040" priority="32" operator="equal">
      <formula>"Immediate"</formula>
    </cfRule>
  </conditionalFormatting>
  <conditionalFormatting sqref="H188:J188">
    <cfRule type="cellIs" dxfId="1039" priority="23" operator="equal">
      <formula>"Yes"</formula>
    </cfRule>
    <cfRule type="cellIs" dxfId="1038" priority="24" operator="equal">
      <formula>"No"</formula>
    </cfRule>
  </conditionalFormatting>
  <conditionalFormatting sqref="H190:J190">
    <cfRule type="cellIs" dxfId="1037" priority="39" operator="equal">
      <formula>"Yes"</formula>
    </cfRule>
    <cfRule type="cellIs" dxfId="1036" priority="40" operator="equal">
      <formula>"No"</formula>
    </cfRule>
  </conditionalFormatting>
  <dataValidations count="3">
    <dataValidation type="list" allowBlank="1" showInputMessage="1" showErrorMessage="1" sqref="C59" xr:uid="{C373AC5A-B84C-4724-A595-94381906D99A}">
      <formula1>"NPS, GSA, Other (describe)"</formula1>
    </dataValidation>
    <dataValidation type="list" allowBlank="1" showInputMessage="1" showErrorMessage="1" sqref="C62:E62" xr:uid="{3CBE7FD1-1904-46A4-B6DD-60E006FAA8C8}">
      <formula1>"Purpose-built museum facility, Adapted modern building, Adapted historic structure, Furnished historic structure, Bally building"</formula1>
    </dataValidation>
    <dataValidation type="list" allowBlank="1" showInputMessage="1" showErrorMessage="1" sqref="C96 C119 C122 C125 C139:C143 G100:G111 C89 F89 I89 G75:G85" xr:uid="{B6A0511F-C929-4388-BFF7-FF50138E6F1A}">
      <formula1>"Yes, No"</formula1>
    </dataValidation>
  </dataValidations>
  <hyperlinks>
    <hyperlink ref="C151:E151" location="MuseumEnvironment!A1" display="         Museum Environment" xr:uid="{C33EABCC-89C8-4975-BCAB-E924D5DFCA71}"/>
    <hyperlink ref="C152:E152" location="'Museum IPM_Housekeeping'!A1" display="        Museum IPM &amp; Housekeping" xr:uid="{A17E2E86-A3F5-4E72-962F-C5E12CE06B14}"/>
    <hyperlink ref="C153:E153" location="'Handling_Packing (Museum-wide)'!A1" display="          Handling &amp; Packing (museum-wide)" xr:uid="{65F69108-CF80-4CB8-AA9A-E1E6D5A3D893}"/>
    <hyperlink ref="C154:E154" location="'Museum Storage'!A1" display="        Museum Storage" xr:uid="{7E8DA54A-20D2-4BFB-994D-DB4BCEB78058}"/>
    <hyperlink ref="C155:E155" location="'Museum Emergency Planning'!A1" display="          Museum Emergency Planning" xr:uid="{E0120FF3-1478-4CF3-8FB9-DCD674A634F6}"/>
    <hyperlink ref="C156:E156" location="'Museum Fire Protection'!A1" display="         Museum Fire Protection" xr:uid="{DAB5DF2E-9DA0-43CC-AD23-469A2B5E3737}"/>
    <hyperlink ref="C157:E157" location="'Health_Safety (Museum-wide)'!A1" display="         Health &amp; Safety (museum-wide)" xr:uid="{E756D064-DC6F-42C9-8964-F222823B9F2A}"/>
    <hyperlink ref="C158:E158" location="'Museum Security'!A1" display="        Museum Security" xr:uid="{BD920A38-EA62-4092-AFEF-06E9FAFDC351}"/>
    <hyperlink ref="C159:E159" location="'Museum Structure'!A1" display="Museum Structure" xr:uid="{E02D0615-D40D-411A-B2AC-A1B404837415}"/>
    <hyperlink ref="C163:E163" location="MuseumEnvironment!A1" display="         Museum Environment" xr:uid="{12799097-8490-4FFF-9594-0826B35417A6}"/>
    <hyperlink ref="C164:E164" location="'Museum IPM_Housekeeping'!A1" display="        Museum IPM &amp; Housekeping" xr:uid="{DA0EECBE-18A5-46DD-A5C3-29E2674B6740}"/>
    <hyperlink ref="C165:E165" location="'Handling_Packing (Museum-wide)'!A1" display="          Handling &amp; Packing (museum-wide)" xr:uid="{962F5A45-FA7D-4DF3-8F29-D6F95ADEFE8D}"/>
    <hyperlink ref="C166:E166" location="'Museum Storage'!A1" display="        Museum Storage" xr:uid="{F19F41B8-CBBC-4B30-8E7F-4D4FF08CF2D3}"/>
    <hyperlink ref="C167:E167" location="'Museum Emergency Planning'!A1" display="          Museum Emergency Planning" xr:uid="{CF62A040-D05A-48F6-904E-19248A492DA2}"/>
    <hyperlink ref="C168:E168" location="'Museum Fire Protection'!A1" display="         Museum Fire Protection" xr:uid="{5506B134-B8F1-4D3C-8222-DA63AAFA8807}"/>
    <hyperlink ref="C169:E169" location="'Health_Safety (Museum-wide)'!A1" display="         Health &amp; Safety (museum-wide)" xr:uid="{71658A38-89E1-4348-AC3F-CC272B0C8D4D}"/>
    <hyperlink ref="C170:E170" location="'Museum Security'!A1" display="        Museum Security" xr:uid="{E894C304-86D8-46FD-BF19-075CB81C381C}"/>
    <hyperlink ref="C171:E171" location="'Museum Structure'!A1" display="Museum Structure" xr:uid="{03CEDCC0-D0FA-4C00-9070-BB19FC07C3E3}"/>
    <hyperlink ref="C176:E176" location="MuseumEnvironment!A1" display="         Museum Environment" xr:uid="{64F4C717-76DE-4354-9C73-97CEFBDB7745}"/>
    <hyperlink ref="C177:E177" location="'Museum IPM_Housekeeping'!A1" display="        Museum IPM &amp; Housekeping" xr:uid="{DDDF63B4-C777-4C28-A892-F7A05DDC1D9B}"/>
    <hyperlink ref="C179:E179" location="'Museum Storage'!A1" display="        Museum Storage" xr:uid="{D9535345-7B08-47DA-8B61-0169E9D7A890}"/>
    <hyperlink ref="C180:E180" location="'Museum Emergency Planning'!A1" display="          Museum Emergency Planning" xr:uid="{B797AE1E-21B9-457F-92CF-57382EED0390}"/>
    <hyperlink ref="C181:E181" location="'Museum Fire Protection'!A1" display="         Museum Fire Protection" xr:uid="{23569863-43D2-423B-98D0-DAC0B3E9B573}"/>
    <hyperlink ref="C183:E183" location="'Museum Security'!A1" display="        Museum Security" xr:uid="{61EFE57D-C9E9-414B-A80A-9EF6D6A07E87}"/>
    <hyperlink ref="C184:E184" location="'Museum Structure'!A1" display="Museum Structure" xr:uid="{02ED46A4-3E45-4A82-8898-3D566906453F}"/>
    <hyperlink ref="C182:E182" r:id="rId1" display="Health &amp; Safety (museum-wide)" xr:uid="{042076D7-E646-417D-A84B-9F65CBB32892}"/>
    <hyperlink ref="C178:E178" r:id="rId2" display="Handling &amp; Packing (museum-wide)" xr:uid="{51032B13-0939-4EB2-A356-05CCFEFD9A8C}"/>
    <hyperlink ref="B87:D87" r:id="rId3" display="(click here for NPS Wildfire Risk Assessment Viewer app)" xr:uid="{10BAA12E-1238-4913-8FA1-A7F6A1BEC082}"/>
  </hyperlinks>
  <pageMargins left="0.7" right="0.7" top="0.75" bottom="0.75" header="0.3" footer="0.3"/>
  <pageSetup orientation="portrait" horizontalDpi="1200" verticalDpi="120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1F0F8-AAF3-45D8-A4D8-3A131760DF9A}">
  <dimension ref="A1:P58"/>
  <sheetViews>
    <sheetView showGridLines="0" workbookViewId="0">
      <pane ySplit="1" topLeftCell="A2" activePane="bottomLeft" state="frozen"/>
      <selection pane="bottomLeft" activeCell="F59" sqref="F59"/>
    </sheetView>
  </sheetViews>
  <sheetFormatPr defaultRowHeight="15" x14ac:dyDescent="0.25"/>
  <cols>
    <col min="1" max="1" width="8.140625" customWidth="1"/>
    <col min="2" max="2" width="41.42578125" customWidth="1"/>
    <col min="4" max="4" width="10" customWidth="1"/>
    <col min="7" max="7" width="10.140625" customWidth="1"/>
    <col min="8" max="8" width="9.85546875" customWidth="1"/>
    <col min="15" max="15" width="56.42578125" style="76" customWidth="1"/>
    <col min="16" max="16" width="31.42578125" style="76" customWidth="1"/>
  </cols>
  <sheetData>
    <row r="1" spans="1:16" s="12" customFormat="1" ht="28.7" customHeight="1" thickBot="1" x14ac:dyDescent="0.3">
      <c r="B1" s="390" t="s">
        <v>422</v>
      </c>
      <c r="C1" s="391"/>
      <c r="D1" s="391"/>
      <c r="E1" s="391"/>
      <c r="F1" s="391"/>
      <c r="G1" s="391"/>
      <c r="H1" s="391"/>
      <c r="I1" s="391"/>
      <c r="J1" s="391"/>
      <c r="K1" s="391"/>
      <c r="L1" s="391"/>
      <c r="M1" s="391"/>
      <c r="N1" s="392"/>
      <c r="O1" s="6"/>
      <c r="P1" s="6"/>
    </row>
    <row r="2" spans="1:16" ht="15.75" thickBot="1" x14ac:dyDescent="0.3">
      <c r="O2" s="75"/>
      <c r="P2" s="83"/>
    </row>
    <row r="3" spans="1:16" s="12" customFormat="1" ht="13.5" thickBot="1" x14ac:dyDescent="0.3">
      <c r="B3" s="435" t="s">
        <v>423</v>
      </c>
      <c r="C3" s="436"/>
      <c r="D3" s="436"/>
      <c r="E3" s="436"/>
      <c r="F3" s="436"/>
      <c r="G3" s="436"/>
      <c r="H3" s="436"/>
      <c r="I3" s="436"/>
      <c r="J3" s="436"/>
      <c r="K3" s="436"/>
      <c r="L3" s="436"/>
      <c r="M3" s="436"/>
      <c r="N3" s="437"/>
      <c r="O3" s="38"/>
      <c r="P3" s="6"/>
    </row>
    <row r="4" spans="1:16" s="12" customFormat="1" ht="13.5" thickBot="1" x14ac:dyDescent="0.3">
      <c r="A4" s="6"/>
      <c r="B4" s="6"/>
      <c r="F4" s="35"/>
      <c r="H4" s="35"/>
      <c r="J4" s="35"/>
      <c r="N4" s="6"/>
      <c r="O4" s="6"/>
      <c r="P4" s="6"/>
    </row>
    <row r="5" spans="1:16" s="12" customFormat="1" ht="13.5" thickBot="1" x14ac:dyDescent="0.3">
      <c r="B5" s="438" t="s">
        <v>88</v>
      </c>
      <c r="C5" s="436"/>
      <c r="D5" s="436"/>
      <c r="E5" s="436"/>
      <c r="F5" s="436"/>
      <c r="G5" s="436"/>
      <c r="H5" s="436"/>
      <c r="I5" s="436"/>
      <c r="J5" s="436"/>
      <c r="K5" s="436"/>
      <c r="L5" s="436"/>
      <c r="M5" s="436"/>
      <c r="N5" s="437"/>
      <c r="O5" s="38"/>
      <c r="P5" s="6"/>
    </row>
    <row r="6" spans="1:16" s="12" customFormat="1" ht="12.75" x14ac:dyDescent="0.25">
      <c r="B6" s="123"/>
      <c r="C6" s="124" t="s">
        <v>93</v>
      </c>
      <c r="D6" s="124"/>
      <c r="E6" s="124"/>
      <c r="F6" s="124"/>
      <c r="G6" s="124"/>
      <c r="H6" s="124"/>
      <c r="I6" s="124"/>
      <c r="J6" s="124"/>
      <c r="K6" s="124"/>
      <c r="L6" s="124"/>
      <c r="M6" s="124"/>
      <c r="O6" s="84"/>
      <c r="P6" s="6"/>
    </row>
    <row r="7" spans="1:16" s="20" customFormat="1" ht="14.45" customHeight="1" x14ac:dyDescent="0.2">
      <c r="B7" s="177" t="s">
        <v>151</v>
      </c>
      <c r="C7" s="246"/>
      <c r="D7" s="247" t="s">
        <v>89</v>
      </c>
      <c r="E7" s="481" t="s">
        <v>245</v>
      </c>
      <c r="F7" s="481"/>
      <c r="G7" s="248"/>
      <c r="H7" s="247" t="s">
        <v>170</v>
      </c>
      <c r="I7" s="480"/>
      <c r="J7" s="480"/>
      <c r="K7" s="480"/>
      <c r="L7" s="480"/>
      <c r="M7" s="480"/>
      <c r="O7" s="175"/>
    </row>
    <row r="8" spans="1:16" s="12" customFormat="1" ht="12.75" x14ac:dyDescent="0.25">
      <c r="B8" s="125" t="s">
        <v>150</v>
      </c>
      <c r="E8" s="124"/>
      <c r="H8" s="35"/>
      <c r="O8" s="84"/>
      <c r="P8" s="81"/>
    </row>
    <row r="9" spans="1:16" s="12" customFormat="1" ht="12.75" x14ac:dyDescent="0.25">
      <c r="B9" s="125" t="s">
        <v>705</v>
      </c>
      <c r="E9" s="124"/>
      <c r="H9" s="35"/>
      <c r="O9" s="84"/>
      <c r="P9" s="81"/>
    </row>
    <row r="10" spans="1:16" s="12" customFormat="1" ht="12.75" x14ac:dyDescent="0.25">
      <c r="B10" s="125"/>
      <c r="C10" s="126"/>
      <c r="D10" s="37"/>
      <c r="E10" s="124"/>
      <c r="F10" s="37"/>
      <c r="G10" s="37"/>
      <c r="H10" s="37"/>
      <c r="I10" s="37"/>
      <c r="J10" s="37"/>
      <c r="K10" s="127"/>
      <c r="L10" s="124"/>
      <c r="M10" s="124"/>
      <c r="O10" s="84"/>
      <c r="P10" s="6"/>
    </row>
    <row r="11" spans="1:16" s="20" customFormat="1" ht="13.35" customHeight="1" x14ac:dyDescent="0.2">
      <c r="B11" s="128" t="s">
        <v>320</v>
      </c>
      <c r="C11" s="246"/>
      <c r="D11" s="247" t="s">
        <v>89</v>
      </c>
      <c r="E11" s="481" t="s">
        <v>245</v>
      </c>
      <c r="F11" s="481"/>
      <c r="G11" s="248"/>
      <c r="H11" s="247" t="s">
        <v>170</v>
      </c>
      <c r="I11" s="480"/>
      <c r="J11" s="480"/>
      <c r="K11" s="480"/>
      <c r="L11" s="480"/>
      <c r="M11" s="480"/>
      <c r="O11" s="173"/>
    </row>
    <row r="12" spans="1:16" s="12" customFormat="1" ht="12.75" x14ac:dyDescent="0.25">
      <c r="B12" s="131" t="s">
        <v>442</v>
      </c>
      <c r="C12" s="37"/>
      <c r="D12" s="37"/>
      <c r="E12" s="124"/>
      <c r="F12" s="37"/>
      <c r="G12" s="37"/>
      <c r="H12" s="37"/>
      <c r="I12" s="37"/>
      <c r="J12" s="37"/>
      <c r="K12" s="37"/>
      <c r="L12" s="37"/>
      <c r="M12" s="37"/>
      <c r="O12" s="84"/>
      <c r="P12" s="6"/>
    </row>
    <row r="13" spans="1:16" s="12" customFormat="1" ht="13.35" customHeight="1" x14ac:dyDescent="0.25">
      <c r="B13" s="131"/>
      <c r="C13" s="37"/>
      <c r="D13" s="37"/>
      <c r="E13" s="124"/>
      <c r="F13" s="37"/>
      <c r="G13" s="37"/>
      <c r="H13" s="37"/>
      <c r="I13" s="37"/>
      <c r="J13" s="37"/>
      <c r="K13" s="37"/>
      <c r="L13" s="37"/>
      <c r="M13" s="37"/>
      <c r="O13" s="84"/>
      <c r="P13" s="6"/>
    </row>
    <row r="14" spans="1:16" s="20" customFormat="1" ht="12.75" x14ac:dyDescent="0.2">
      <c r="B14" s="177" t="s">
        <v>321</v>
      </c>
      <c r="C14" s="246"/>
      <c r="D14" s="247" t="s">
        <v>89</v>
      </c>
      <c r="E14" s="481" t="s">
        <v>245</v>
      </c>
      <c r="F14" s="481"/>
      <c r="G14" s="248"/>
      <c r="H14" s="247" t="s">
        <v>170</v>
      </c>
      <c r="I14" s="480"/>
      <c r="J14" s="480"/>
      <c r="K14" s="480"/>
      <c r="L14" s="480"/>
      <c r="M14" s="480"/>
      <c r="O14" s="175"/>
    </row>
    <row r="15" spans="1:16" s="12" customFormat="1" ht="38.25" x14ac:dyDescent="0.25">
      <c r="B15" s="131" t="s">
        <v>443</v>
      </c>
      <c r="C15" s="37"/>
      <c r="D15" s="37"/>
      <c r="E15" s="124"/>
      <c r="F15" s="37"/>
      <c r="G15" s="37"/>
      <c r="H15" s="37"/>
      <c r="I15" s="37"/>
      <c r="J15" s="37"/>
      <c r="K15" s="37"/>
      <c r="L15" s="37"/>
      <c r="M15" s="37"/>
      <c r="O15" s="74"/>
      <c r="P15" s="6"/>
    </row>
    <row r="16" spans="1:16" s="12" customFormat="1" ht="10.35" customHeight="1" x14ac:dyDescent="0.25">
      <c r="B16" s="131"/>
      <c r="C16" s="37"/>
      <c r="D16" s="37"/>
      <c r="E16" s="124"/>
      <c r="F16" s="37"/>
      <c r="G16" s="37"/>
      <c r="H16" s="37"/>
      <c r="I16" s="37"/>
      <c r="J16" s="37"/>
      <c r="K16" s="37"/>
      <c r="L16" s="37"/>
      <c r="M16" s="37"/>
      <c r="O16" s="74"/>
      <c r="P16" s="6"/>
    </row>
    <row r="17" spans="2:16" s="20" customFormat="1" ht="12.75" x14ac:dyDescent="0.2">
      <c r="B17" s="177" t="s">
        <v>118</v>
      </c>
      <c r="C17" s="246"/>
      <c r="D17" s="28"/>
      <c r="E17" s="481" t="s">
        <v>117</v>
      </c>
      <c r="F17" s="481"/>
      <c r="G17" s="248"/>
      <c r="H17" s="247" t="s">
        <v>170</v>
      </c>
      <c r="I17" s="480"/>
      <c r="J17" s="480"/>
      <c r="K17" s="480"/>
      <c r="L17" s="480"/>
      <c r="M17" s="480"/>
      <c r="O17" s="173"/>
    </row>
    <row r="18" spans="2:16" s="20" customFormat="1" ht="23.45" customHeight="1" x14ac:dyDescent="0.2">
      <c r="B18" s="177" t="s">
        <v>322</v>
      </c>
      <c r="C18" s="246"/>
      <c r="D18" s="28"/>
      <c r="E18" s="481" t="s">
        <v>117</v>
      </c>
      <c r="F18" s="481"/>
      <c r="G18" s="248"/>
      <c r="H18" s="247" t="s">
        <v>170</v>
      </c>
      <c r="I18" s="480"/>
      <c r="J18" s="480"/>
      <c r="K18" s="480"/>
      <c r="L18" s="480"/>
      <c r="M18" s="480"/>
      <c r="O18" s="173"/>
    </row>
    <row r="19" spans="2:16" s="12" customFormat="1" ht="12.75" x14ac:dyDescent="0.25">
      <c r="B19" s="132" t="s">
        <v>323</v>
      </c>
      <c r="C19" s="124"/>
      <c r="D19" s="124"/>
      <c r="E19" s="124"/>
      <c r="F19" s="37"/>
      <c r="G19" s="124"/>
      <c r="H19" s="37"/>
      <c r="I19" s="124"/>
      <c r="J19" s="124"/>
      <c r="K19" s="124"/>
      <c r="L19" s="124"/>
      <c r="M19" s="124"/>
      <c r="O19" s="84"/>
      <c r="P19" s="6"/>
    </row>
    <row r="20" spans="2:16" s="12" customFormat="1" ht="12.75" x14ac:dyDescent="0.25">
      <c r="B20" s="125"/>
      <c r="C20" s="126"/>
      <c r="D20" s="124"/>
      <c r="E20" s="124"/>
      <c r="F20" s="37"/>
      <c r="G20" s="127"/>
      <c r="H20" s="37"/>
      <c r="I20" s="127"/>
      <c r="J20" s="37"/>
      <c r="K20" s="127"/>
      <c r="L20" s="124"/>
      <c r="M20" s="124"/>
      <c r="O20" s="38"/>
      <c r="P20" s="6"/>
    </row>
    <row r="21" spans="2:16" s="20" customFormat="1" ht="12.75" x14ac:dyDescent="0.2">
      <c r="B21" s="177" t="s">
        <v>119</v>
      </c>
      <c r="C21" s="246"/>
      <c r="D21" s="28"/>
      <c r="E21" s="481" t="s">
        <v>245</v>
      </c>
      <c r="F21" s="481"/>
      <c r="G21" s="248"/>
      <c r="H21" s="247" t="s">
        <v>170</v>
      </c>
      <c r="I21" s="480"/>
      <c r="J21" s="480"/>
      <c r="K21" s="480"/>
      <c r="L21" s="480"/>
      <c r="M21" s="480"/>
      <c r="O21" s="173"/>
    </row>
    <row r="22" spans="2:16" s="12" customFormat="1" ht="13.35" customHeight="1" x14ac:dyDescent="0.25">
      <c r="B22" s="131" t="s">
        <v>324</v>
      </c>
      <c r="C22" s="124"/>
      <c r="D22" s="124"/>
      <c r="E22" s="124"/>
      <c r="F22" s="124"/>
      <c r="G22" s="124"/>
      <c r="H22" s="124"/>
      <c r="I22" s="124"/>
      <c r="J22" s="124"/>
      <c r="K22" s="124"/>
      <c r="L22" s="124"/>
      <c r="M22" s="124"/>
      <c r="O22" s="38"/>
      <c r="P22" s="6"/>
    </row>
    <row r="23" spans="2:16" s="12" customFormat="1" ht="12.75" x14ac:dyDescent="0.25">
      <c r="B23" s="125"/>
      <c r="C23" s="124"/>
      <c r="D23" s="124"/>
      <c r="E23" s="124"/>
      <c r="F23" s="124"/>
      <c r="G23" s="124"/>
      <c r="H23" s="124"/>
      <c r="I23" s="124"/>
      <c r="J23" s="124"/>
      <c r="K23" s="124"/>
      <c r="L23" s="124"/>
      <c r="M23" s="124"/>
      <c r="O23" s="38"/>
      <c r="P23" s="6"/>
    </row>
    <row r="24" spans="2:16" s="12" customFormat="1" ht="12.75" x14ac:dyDescent="0.25">
      <c r="B24" s="130" t="s">
        <v>160</v>
      </c>
      <c r="C24" s="129">
        <f>COUNTIF(C7:C22,"Yes")</f>
        <v>0</v>
      </c>
      <c r="D24" s="124"/>
      <c r="E24" s="124"/>
      <c r="F24" s="124"/>
      <c r="G24" s="124"/>
      <c r="H24" s="124"/>
      <c r="I24" s="124"/>
      <c r="J24" s="124"/>
      <c r="K24" s="124"/>
      <c r="L24" s="124"/>
      <c r="M24" s="124"/>
      <c r="O24" s="38"/>
      <c r="P24" s="6"/>
    </row>
    <row r="25" spans="2:16" s="12" customFormat="1" ht="12.75" x14ac:dyDescent="0.25">
      <c r="B25" s="11" t="s">
        <v>161</v>
      </c>
      <c r="C25" s="52">
        <f>COUNTIF(C7:C22,"No")</f>
        <v>0</v>
      </c>
      <c r="O25" s="38"/>
      <c r="P25" s="6"/>
    </row>
    <row r="26" spans="2:16" s="12" customFormat="1" ht="13.5" thickBot="1" x14ac:dyDescent="0.3">
      <c r="B26" s="27"/>
      <c r="O26" s="74"/>
      <c r="P26" s="6"/>
    </row>
    <row r="27" spans="2:16" s="12" customFormat="1" ht="27.95" customHeight="1" thickBot="1" x14ac:dyDescent="0.3">
      <c r="B27" s="435" t="s">
        <v>641</v>
      </c>
      <c r="C27" s="436"/>
      <c r="D27" s="436"/>
      <c r="E27" s="436"/>
      <c r="F27" s="436"/>
      <c r="G27" s="436"/>
      <c r="H27" s="436"/>
      <c r="I27" s="436"/>
      <c r="J27" s="436"/>
      <c r="K27" s="436"/>
      <c r="L27" s="436"/>
      <c r="M27" s="436"/>
      <c r="N27" s="437"/>
      <c r="O27" s="86"/>
      <c r="P27" s="6"/>
    </row>
    <row r="28" spans="2:16" s="12" customFormat="1" ht="12.75" x14ac:dyDescent="0.25">
      <c r="B28" s="8"/>
      <c r="C28" s="12" t="s">
        <v>93</v>
      </c>
      <c r="O28" s="86"/>
      <c r="P28" s="6"/>
    </row>
    <row r="29" spans="2:16" s="20" customFormat="1" ht="13.35" customHeight="1" x14ac:dyDescent="0.2">
      <c r="B29" s="170" t="s">
        <v>120</v>
      </c>
      <c r="C29" s="231"/>
      <c r="D29" s="249" t="s">
        <v>89</v>
      </c>
      <c r="E29" s="429" t="s">
        <v>245</v>
      </c>
      <c r="F29" s="429"/>
      <c r="G29" s="230"/>
      <c r="H29" s="250" t="s">
        <v>170</v>
      </c>
      <c r="I29" s="479"/>
      <c r="J29" s="479"/>
      <c r="K29" s="479"/>
      <c r="L29" s="479"/>
      <c r="M29" s="479"/>
      <c r="O29" s="173"/>
    </row>
    <row r="30" spans="2:16" s="10" customFormat="1" ht="12.75" x14ac:dyDescent="0.2">
      <c r="B30" s="169"/>
      <c r="C30" s="171"/>
      <c r="D30" s="171"/>
      <c r="F30" s="171"/>
      <c r="G30" s="171"/>
      <c r="H30" s="172"/>
      <c r="I30" s="171"/>
      <c r="J30" s="171"/>
      <c r="K30" s="171"/>
      <c r="L30" s="171"/>
      <c r="M30" s="171"/>
      <c r="O30" s="173"/>
      <c r="P30" s="20"/>
    </row>
    <row r="31" spans="2:16" s="20" customFormat="1" ht="12.75" x14ac:dyDescent="0.2">
      <c r="B31" s="170" t="s">
        <v>121</v>
      </c>
      <c r="C31" s="231"/>
      <c r="D31" s="249" t="s">
        <v>89</v>
      </c>
      <c r="E31" s="429" t="s">
        <v>245</v>
      </c>
      <c r="F31" s="429"/>
      <c r="G31" s="230"/>
      <c r="H31" s="250" t="s">
        <v>170</v>
      </c>
      <c r="I31" s="479"/>
      <c r="J31" s="479"/>
      <c r="K31" s="479"/>
      <c r="L31" s="479"/>
      <c r="M31" s="479"/>
      <c r="O31" s="173"/>
    </row>
    <row r="32" spans="2:16" s="10" customFormat="1" ht="19.7" customHeight="1" x14ac:dyDescent="0.2">
      <c r="B32" s="27" t="s">
        <v>122</v>
      </c>
      <c r="C32" s="161"/>
      <c r="G32" s="172"/>
      <c r="I32" s="172"/>
      <c r="O32" s="174"/>
      <c r="P32" s="20"/>
    </row>
    <row r="33" spans="2:16" s="20" customFormat="1" ht="19.5" customHeight="1" x14ac:dyDescent="0.2">
      <c r="B33" s="170" t="s">
        <v>153</v>
      </c>
      <c r="C33" s="231"/>
      <c r="D33" s="249" t="s">
        <v>89</v>
      </c>
      <c r="E33" s="429" t="s">
        <v>245</v>
      </c>
      <c r="F33" s="429"/>
      <c r="G33" s="230"/>
      <c r="H33" s="250" t="s">
        <v>170</v>
      </c>
      <c r="I33" s="479"/>
      <c r="J33" s="479"/>
      <c r="K33" s="479"/>
      <c r="L33" s="479"/>
      <c r="M33" s="479"/>
      <c r="O33" s="174"/>
    </row>
    <row r="34" spans="2:16" s="10" customFormat="1" ht="12.75" x14ac:dyDescent="0.2">
      <c r="B34" s="27" t="s">
        <v>152</v>
      </c>
      <c r="C34" s="161"/>
      <c r="G34" s="172"/>
      <c r="I34" s="172"/>
      <c r="O34" s="175"/>
      <c r="P34" s="20"/>
    </row>
    <row r="35" spans="2:16" s="20" customFormat="1" ht="19.5" customHeight="1" x14ac:dyDescent="0.2">
      <c r="B35" s="170" t="s">
        <v>631</v>
      </c>
      <c r="C35" s="231"/>
      <c r="D35" s="249" t="s">
        <v>89</v>
      </c>
      <c r="E35" s="429" t="s">
        <v>245</v>
      </c>
      <c r="F35" s="429"/>
      <c r="G35" s="230"/>
      <c r="H35" s="250" t="s">
        <v>170</v>
      </c>
      <c r="I35" s="479"/>
      <c r="J35" s="479"/>
      <c r="K35" s="479"/>
      <c r="L35" s="479"/>
      <c r="M35" s="479"/>
      <c r="O35" s="174"/>
    </row>
    <row r="36" spans="2:16" s="10" customFormat="1" ht="12.75" x14ac:dyDescent="0.2">
      <c r="B36" s="169" t="s">
        <v>632</v>
      </c>
      <c r="C36" s="161"/>
      <c r="G36" s="172"/>
      <c r="I36" s="172"/>
      <c r="O36" s="174"/>
      <c r="P36" s="20"/>
    </row>
    <row r="37" spans="2:16" s="10" customFormat="1" ht="12.75" x14ac:dyDescent="0.2">
      <c r="B37" s="169"/>
      <c r="C37" s="161"/>
      <c r="G37" s="172"/>
      <c r="I37" s="172"/>
      <c r="O37" s="174"/>
      <c r="P37" s="20"/>
    </row>
    <row r="38" spans="2:16" s="20" customFormat="1" ht="14.45" customHeight="1" x14ac:dyDescent="0.2">
      <c r="B38" s="170" t="s">
        <v>246</v>
      </c>
      <c r="C38" s="231"/>
      <c r="E38" s="429" t="s">
        <v>247</v>
      </c>
      <c r="F38" s="429"/>
      <c r="G38" s="230"/>
      <c r="H38" s="250" t="s">
        <v>170</v>
      </c>
      <c r="I38" s="479"/>
      <c r="J38" s="479"/>
      <c r="K38" s="479"/>
      <c r="L38" s="479"/>
      <c r="M38" s="479"/>
      <c r="O38" s="174"/>
    </row>
    <row r="39" spans="2:16" s="10" customFormat="1" ht="12.75" x14ac:dyDescent="0.2">
      <c r="B39" s="169"/>
      <c r="C39" s="171"/>
      <c r="D39" s="171"/>
      <c r="E39" s="172"/>
      <c r="F39" s="172"/>
      <c r="G39" s="171"/>
      <c r="I39" s="171"/>
      <c r="J39" s="171"/>
      <c r="K39" s="171"/>
      <c r="L39" s="171"/>
      <c r="M39" s="171"/>
      <c r="O39" s="174"/>
      <c r="P39" s="20"/>
    </row>
    <row r="40" spans="2:16" s="20" customFormat="1" ht="16.7" customHeight="1" x14ac:dyDescent="0.2">
      <c r="B40" s="170" t="s">
        <v>123</v>
      </c>
      <c r="C40" s="231"/>
      <c r="E40" s="429" t="s">
        <v>245</v>
      </c>
      <c r="F40" s="429"/>
      <c r="G40" s="230"/>
      <c r="H40" s="250" t="s">
        <v>170</v>
      </c>
      <c r="I40" s="479"/>
      <c r="J40" s="479"/>
      <c r="K40" s="479"/>
      <c r="L40" s="479"/>
      <c r="M40" s="479"/>
      <c r="O40" s="174"/>
    </row>
    <row r="41" spans="2:16" s="20" customFormat="1" ht="16.7" customHeight="1" x14ac:dyDescent="0.2">
      <c r="B41" s="170" t="s">
        <v>124</v>
      </c>
      <c r="C41" s="231"/>
      <c r="E41" s="429" t="s">
        <v>245</v>
      </c>
      <c r="F41" s="429"/>
      <c r="G41" s="230"/>
      <c r="H41" s="250" t="s">
        <v>170</v>
      </c>
      <c r="I41" s="479"/>
      <c r="J41" s="479"/>
      <c r="K41" s="479"/>
      <c r="L41" s="479"/>
      <c r="M41" s="479"/>
      <c r="O41" s="174"/>
    </row>
    <row r="42" spans="2:16" s="20" customFormat="1" ht="16.7" customHeight="1" x14ac:dyDescent="0.2">
      <c r="B42" s="170" t="s">
        <v>261</v>
      </c>
      <c r="C42" s="231"/>
      <c r="E42" s="429" t="s">
        <v>245</v>
      </c>
      <c r="F42" s="429"/>
      <c r="G42" s="230"/>
      <c r="H42" s="250" t="s">
        <v>170</v>
      </c>
      <c r="I42" s="479"/>
      <c r="J42" s="479"/>
      <c r="K42" s="479"/>
      <c r="L42" s="479"/>
      <c r="M42" s="479"/>
      <c r="O42" s="173"/>
    </row>
    <row r="43" spans="2:16" s="20" customFormat="1" ht="16.7" customHeight="1" x14ac:dyDescent="0.2">
      <c r="B43" s="170" t="s">
        <v>125</v>
      </c>
      <c r="C43" s="231"/>
      <c r="E43" s="429" t="s">
        <v>245</v>
      </c>
      <c r="F43" s="429"/>
      <c r="G43" s="230"/>
      <c r="H43" s="250" t="s">
        <v>170</v>
      </c>
      <c r="I43" s="479"/>
      <c r="J43" s="479"/>
      <c r="K43" s="479"/>
      <c r="L43" s="479"/>
      <c r="M43" s="479"/>
      <c r="O43" s="173"/>
    </row>
    <row r="44" spans="2:16" s="20" customFormat="1" ht="16.7" customHeight="1" x14ac:dyDescent="0.2">
      <c r="B44" s="170" t="s">
        <v>318</v>
      </c>
      <c r="C44" s="231"/>
      <c r="D44" s="249" t="s">
        <v>89</v>
      </c>
      <c r="E44" s="429" t="s">
        <v>419</v>
      </c>
      <c r="F44" s="429"/>
      <c r="G44" s="230"/>
      <c r="H44" s="250" t="s">
        <v>170</v>
      </c>
      <c r="I44" s="479"/>
      <c r="J44" s="479"/>
      <c r="K44" s="479"/>
      <c r="L44" s="479"/>
      <c r="M44" s="479"/>
      <c r="O44" s="173"/>
    </row>
    <row r="45" spans="2:16" s="10" customFormat="1" ht="12.75" x14ac:dyDescent="0.2">
      <c r="B45" s="176" t="s">
        <v>325</v>
      </c>
      <c r="D45" s="171"/>
      <c r="F45" s="171"/>
      <c r="G45" s="172"/>
      <c r="H45" s="171"/>
      <c r="I45" s="171"/>
      <c r="O45" s="173"/>
      <c r="P45" s="20"/>
    </row>
    <row r="46" spans="2:16" s="12" customFormat="1" ht="12.75" x14ac:dyDescent="0.25">
      <c r="B46" s="27"/>
      <c r="C46" s="3"/>
      <c r="G46" s="4"/>
      <c r="I46" s="4"/>
      <c r="O46" s="38"/>
      <c r="P46" s="6"/>
    </row>
    <row r="47" spans="2:16" s="12" customFormat="1" ht="21.6" customHeight="1" x14ac:dyDescent="0.25">
      <c r="B47" s="8" t="s">
        <v>444</v>
      </c>
      <c r="G47" s="4"/>
      <c r="I47" s="4"/>
      <c r="O47" s="38"/>
      <c r="P47" s="6"/>
    </row>
    <row r="48" spans="2:16" s="6" customFormat="1" ht="12.75" x14ac:dyDescent="0.2">
      <c r="B48" s="47" t="s">
        <v>319</v>
      </c>
      <c r="C48" s="231"/>
      <c r="E48" s="429" t="s">
        <v>245</v>
      </c>
      <c r="F48" s="429"/>
      <c r="G48" s="235"/>
      <c r="H48" s="22" t="s">
        <v>170</v>
      </c>
      <c r="I48" s="448"/>
      <c r="J48" s="448"/>
      <c r="K48" s="448"/>
      <c r="L48" s="448"/>
      <c r="M48" s="448"/>
      <c r="O48" s="84"/>
    </row>
    <row r="49" spans="2:16" s="12" customFormat="1" ht="12.75" x14ac:dyDescent="0.25">
      <c r="B49" s="133" t="s">
        <v>127</v>
      </c>
      <c r="F49" s="35"/>
      <c r="G49" s="4"/>
      <c r="H49" s="4"/>
      <c r="I49" s="4"/>
      <c r="J49" s="4"/>
      <c r="K49" s="4"/>
      <c r="L49" s="4"/>
      <c r="M49" s="4"/>
      <c r="O49" s="84"/>
      <c r="P49" s="6"/>
    </row>
    <row r="50" spans="2:16" s="6" customFormat="1" ht="12.75" x14ac:dyDescent="0.2">
      <c r="B50" s="47" t="s">
        <v>126</v>
      </c>
      <c r="C50" s="231"/>
      <c r="E50" s="429" t="s">
        <v>245</v>
      </c>
      <c r="F50" s="429"/>
      <c r="G50" s="235"/>
      <c r="H50" s="22" t="s">
        <v>170</v>
      </c>
      <c r="I50" s="448"/>
      <c r="J50" s="448"/>
      <c r="K50" s="448"/>
      <c r="L50" s="448"/>
      <c r="M50" s="448"/>
      <c r="O50" s="86"/>
    </row>
    <row r="51" spans="2:16" s="12" customFormat="1" ht="12.75" x14ac:dyDescent="0.25">
      <c r="B51" s="134" t="s">
        <v>127</v>
      </c>
      <c r="C51" s="3"/>
      <c r="G51" s="4"/>
      <c r="I51" s="4"/>
      <c r="O51" s="38"/>
      <c r="P51" s="6"/>
    </row>
    <row r="52" spans="2:16" s="6" customFormat="1" ht="12.75" x14ac:dyDescent="0.2">
      <c r="B52" s="47" t="s">
        <v>248</v>
      </c>
      <c r="C52" s="231"/>
      <c r="E52" s="429" t="s">
        <v>247</v>
      </c>
      <c r="F52" s="429"/>
      <c r="G52" s="235"/>
      <c r="H52" s="22" t="s">
        <v>170</v>
      </c>
      <c r="I52" s="448"/>
      <c r="J52" s="448"/>
      <c r="K52" s="448"/>
      <c r="L52" s="448"/>
      <c r="M52" s="448"/>
      <c r="O52" s="86"/>
    </row>
    <row r="53" spans="2:16" s="12" customFormat="1" ht="12.75" x14ac:dyDescent="0.25">
      <c r="B53" s="27"/>
      <c r="O53" s="84"/>
      <c r="P53" s="6"/>
    </row>
    <row r="54" spans="2:16" s="12" customFormat="1" ht="15.75" thickBot="1" x14ac:dyDescent="0.3">
      <c r="B54" s="58"/>
      <c r="C54" s="60"/>
      <c r="D54" s="60"/>
      <c r="E54" s="60"/>
      <c r="F54" s="60"/>
      <c r="G54" s="60"/>
      <c r="H54" s="60"/>
      <c r="I54" s="60"/>
      <c r="J54" s="60"/>
      <c r="K54" s="60"/>
      <c r="L54" s="60"/>
      <c r="M54" s="60"/>
      <c r="N54" s="61"/>
      <c r="O54" s="38"/>
      <c r="P54" s="76"/>
    </row>
    <row r="56" spans="2:16" s="12" customFormat="1" ht="12.75" x14ac:dyDescent="0.25">
      <c r="B56" s="398" t="s">
        <v>707</v>
      </c>
      <c r="C56" s="398"/>
      <c r="D56" s="398"/>
      <c r="E56" s="398"/>
      <c r="F56" s="398"/>
      <c r="G56" s="398"/>
      <c r="H56" s="398"/>
      <c r="I56" s="398"/>
      <c r="J56" s="398"/>
      <c r="K56" s="398"/>
      <c r="L56" s="398"/>
      <c r="M56" s="398"/>
      <c r="N56" s="398"/>
      <c r="O56" s="6"/>
    </row>
    <row r="57" spans="2:16" s="12" customFormat="1" ht="12.75" x14ac:dyDescent="0.25">
      <c r="B57" s="4"/>
      <c r="O57" s="6"/>
    </row>
    <row r="58" spans="2:16" x14ac:dyDescent="0.25">
      <c r="B58" s="393" t="s">
        <v>704</v>
      </c>
      <c r="C58" s="394"/>
      <c r="D58" s="394"/>
      <c r="E58" s="394"/>
      <c r="F58" s="394"/>
      <c r="G58" s="394"/>
      <c r="H58" s="394"/>
      <c r="I58" s="394"/>
      <c r="J58" s="394"/>
      <c r="K58" s="394"/>
      <c r="L58" s="394"/>
      <c r="M58" s="394"/>
      <c r="N58" s="395"/>
      <c r="O58"/>
      <c r="P58"/>
    </row>
  </sheetData>
  <sheetProtection sheet="1" insertRows="0"/>
  <mergeCells count="44">
    <mergeCell ref="B56:N56"/>
    <mergeCell ref="E44:F44"/>
    <mergeCell ref="E48:F48"/>
    <mergeCell ref="E50:F50"/>
    <mergeCell ref="E52:F52"/>
    <mergeCell ref="E35:F35"/>
    <mergeCell ref="E40:F40"/>
    <mergeCell ref="E41:F41"/>
    <mergeCell ref="E42:F42"/>
    <mergeCell ref="E43:F43"/>
    <mergeCell ref="E38:F38"/>
    <mergeCell ref="E21:F21"/>
    <mergeCell ref="E29:F29"/>
    <mergeCell ref="E31:F31"/>
    <mergeCell ref="E33:F33"/>
    <mergeCell ref="E7:F7"/>
    <mergeCell ref="E11:F11"/>
    <mergeCell ref="E14:F14"/>
    <mergeCell ref="E17:F17"/>
    <mergeCell ref="E18:F18"/>
    <mergeCell ref="I41:M41"/>
    <mergeCell ref="I48:M48"/>
    <mergeCell ref="I42:M42"/>
    <mergeCell ref="I21:M21"/>
    <mergeCell ref="I29:M29"/>
    <mergeCell ref="I31:M31"/>
    <mergeCell ref="I33:M33"/>
    <mergeCell ref="I40:M40"/>
    <mergeCell ref="B58:N58"/>
    <mergeCell ref="I35:M35"/>
    <mergeCell ref="B1:N1"/>
    <mergeCell ref="B3:N3"/>
    <mergeCell ref="I50:M50"/>
    <mergeCell ref="I43:M43"/>
    <mergeCell ref="I44:M44"/>
    <mergeCell ref="I38:M38"/>
    <mergeCell ref="I52:M52"/>
    <mergeCell ref="B5:N5"/>
    <mergeCell ref="B27:N27"/>
    <mergeCell ref="I7:M7"/>
    <mergeCell ref="I11:M11"/>
    <mergeCell ref="I14:M14"/>
    <mergeCell ref="I17:M17"/>
    <mergeCell ref="I18:M18"/>
  </mergeCells>
  <conditionalFormatting sqref="C56:C57 H56:J58">
    <cfRule type="cellIs" dxfId="1035" priority="21" operator="equal">
      <formula>"NA"</formula>
    </cfRule>
    <cfRule type="cellIs" dxfId="1034" priority="22" operator="equal">
      <formula>"Unknown"</formula>
    </cfRule>
  </conditionalFormatting>
  <conditionalFormatting sqref="C56:C58">
    <cfRule type="cellIs" dxfId="1033" priority="17" operator="equal">
      <formula>"NA"</formula>
    </cfRule>
    <cfRule type="cellIs" dxfId="1032" priority="18" operator="equal">
      <formula>"Unknown"</formula>
    </cfRule>
    <cfRule type="cellIs" dxfId="1031" priority="19" operator="equal">
      <formula>"Yes"</formula>
    </cfRule>
    <cfRule type="cellIs" dxfId="1030" priority="20" operator="equal">
      <formula>"No"</formula>
    </cfRule>
  </conditionalFormatting>
  <conditionalFormatting sqref="C58:E58">
    <cfRule type="cellIs" dxfId="1029" priority="37" operator="equal">
      <formula>"NA"</formula>
    </cfRule>
    <cfRule type="cellIs" dxfId="1028" priority="38" operator="equal">
      <formula>"Unknown"</formula>
    </cfRule>
    <cfRule type="cellIs" dxfId="1027" priority="39" operator="equal">
      <formula>"Yes"</formula>
    </cfRule>
    <cfRule type="cellIs" dxfId="1026" priority="40" operator="equal">
      <formula>"No"</formula>
    </cfRule>
  </conditionalFormatting>
  <conditionalFormatting sqref="D56:G57">
    <cfRule type="cellIs" dxfId="1025" priority="8" operator="equal">
      <formula>"Long-Term"</formula>
    </cfRule>
    <cfRule type="cellIs" dxfId="1024" priority="9" operator="equal">
      <formula>"Intermediate"</formula>
    </cfRule>
    <cfRule type="cellIs" dxfId="1023" priority="10" operator="equal">
      <formula>"Immediate"</formula>
    </cfRule>
  </conditionalFormatting>
  <conditionalFormatting sqref="E56:E57">
    <cfRule type="cellIs" dxfId="1022" priority="1" operator="equal">
      <formula>"Medium"</formula>
    </cfRule>
    <cfRule type="cellIs" dxfId="1021" priority="2" operator="equal">
      <formula>"Low"</formula>
    </cfRule>
  </conditionalFormatting>
  <conditionalFormatting sqref="E56:E58">
    <cfRule type="cellIs" dxfId="1020" priority="3" operator="equal">
      <formula>"High"</formula>
    </cfRule>
    <cfRule type="cellIs" dxfId="1019" priority="4" operator="equal">
      <formula>"Critical"</formula>
    </cfRule>
    <cfRule type="cellIs" dxfId="1018" priority="7" operator="equal">
      <formula>"High"</formula>
    </cfRule>
  </conditionalFormatting>
  <conditionalFormatting sqref="E58">
    <cfRule type="cellIs" dxfId="1017" priority="25" operator="equal">
      <formula>"Medium"</formula>
    </cfRule>
    <cfRule type="cellIs" dxfId="1016" priority="26" operator="equal">
      <formula>"Low"</formula>
    </cfRule>
  </conditionalFormatting>
  <conditionalFormatting sqref="F56:F57">
    <cfRule type="cellIs" dxfId="1015" priority="5" operator="equal">
      <formula>"High"</formula>
    </cfRule>
    <cfRule type="cellIs" dxfId="1014" priority="6" operator="equal">
      <formula>"Critical"</formula>
    </cfRule>
  </conditionalFormatting>
  <conditionalFormatting sqref="F58:G58">
    <cfRule type="cellIs" dxfId="1013" priority="30" operator="equal">
      <formula>"Long-Term"</formula>
    </cfRule>
    <cfRule type="cellIs" dxfId="1012" priority="31" operator="equal">
      <formula>"Intermediate"</formula>
    </cfRule>
    <cfRule type="cellIs" dxfId="1011" priority="32" operator="equal">
      <formula>"Immediate"</formula>
    </cfRule>
  </conditionalFormatting>
  <conditionalFormatting sqref="H56:J58">
    <cfRule type="cellIs" dxfId="1010" priority="23" operator="equal">
      <formula>"Yes"</formula>
    </cfRule>
    <cfRule type="cellIs" dxfId="1009" priority="24" operator="equal">
      <formula>"No"</formula>
    </cfRule>
  </conditionalFormatting>
  <dataValidations count="1">
    <dataValidation type="list" allowBlank="1" showInputMessage="1" showErrorMessage="1" sqref="C7 C50 C21 C40:C45 C33 C35 C17:C18 C52 C31 C11 C14 C38 C29 C48" xr:uid="{9940E008-7BB6-469F-86B6-B89113C61EC6}">
      <formula1>"Yes, No"</formula1>
    </dataValidation>
  </dataValidation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352EA-C770-4A74-86A9-8FCB19D9BAE1}">
  <sheetPr codeName="Sheet5"/>
  <dimension ref="A1:O61"/>
  <sheetViews>
    <sheetView zoomScaleNormal="100" workbookViewId="0">
      <pane xSplit="1" ySplit="3" topLeftCell="B36" activePane="bottomRight" state="frozen"/>
      <selection pane="topRight" activeCell="B1" sqref="B1"/>
      <selection pane="bottomLeft" activeCell="A4" sqref="A4"/>
      <selection pane="bottomRight" activeCell="B47" sqref="B47:D47"/>
    </sheetView>
  </sheetViews>
  <sheetFormatPr defaultRowHeight="15" x14ac:dyDescent="0.25"/>
  <cols>
    <col min="1" max="1" width="3" style="35" customWidth="1"/>
    <col min="2" max="2" width="102.42578125" style="24" customWidth="1"/>
    <col min="3" max="3" width="8.140625" style="6" bestFit="1" customWidth="1"/>
    <col min="4" max="4" width="24.140625" style="9" bestFit="1" customWidth="1"/>
    <col min="5" max="5" width="9.5703125" style="21" customWidth="1"/>
    <col min="6" max="6" width="10.85546875" style="6" customWidth="1"/>
    <col min="7" max="7" width="14.140625" style="6" customWidth="1"/>
    <col min="8" max="8" width="9.5703125" style="1" bestFit="1" customWidth="1"/>
    <col min="9" max="9" width="11.5703125" style="1" bestFit="1" customWidth="1"/>
    <col min="10" max="10" width="9" bestFit="1" customWidth="1"/>
    <col min="11" max="11" width="54.140625" style="6" customWidth="1"/>
    <col min="12" max="12" width="9" style="13" customWidth="1"/>
    <col min="13" max="13" width="18.42578125" style="14" bestFit="1" customWidth="1"/>
  </cols>
  <sheetData>
    <row r="1" spans="1:13" s="12" customFormat="1" ht="30" customHeight="1" thickBot="1" x14ac:dyDescent="0.3">
      <c r="B1" s="390" t="s">
        <v>422</v>
      </c>
      <c r="C1" s="391"/>
      <c r="D1" s="391"/>
      <c r="E1" s="391"/>
      <c r="F1" s="391"/>
      <c r="G1" s="391"/>
      <c r="H1" s="391"/>
      <c r="I1" s="391"/>
      <c r="J1" s="391"/>
      <c r="K1" s="391"/>
      <c r="L1" s="391"/>
      <c r="M1" s="392"/>
    </row>
    <row r="2" spans="1:13" s="23" customFormat="1" ht="12.6" customHeight="1" thickBot="1" x14ac:dyDescent="0.25">
      <c r="A2" s="384" t="s">
        <v>349</v>
      </c>
      <c r="B2" s="237" t="s">
        <v>472</v>
      </c>
      <c r="C2" s="72" t="s">
        <v>77</v>
      </c>
      <c r="D2" s="387" t="s">
        <v>76</v>
      </c>
      <c r="E2" s="388"/>
      <c r="F2" s="388"/>
      <c r="G2" s="388"/>
      <c r="H2" s="388"/>
      <c r="I2" s="388"/>
      <c r="J2" s="389"/>
      <c r="K2" s="350" t="s">
        <v>170</v>
      </c>
      <c r="L2" s="396" t="s">
        <v>75</v>
      </c>
      <c r="M2" s="397"/>
    </row>
    <row r="3" spans="1:13" s="23" customFormat="1" ht="48.75" thickBot="1" x14ac:dyDescent="0.25">
      <c r="A3" s="385"/>
      <c r="B3" s="281" t="str">
        <f>_xlfn.CONCAT("Facility Name: ",'Cover Sheet'!C48)</f>
        <v xml:space="preserve">Facility Name: </v>
      </c>
      <c r="C3" s="56" t="s">
        <v>78</v>
      </c>
      <c r="D3" s="92" t="s">
        <v>175</v>
      </c>
      <c r="E3" s="92" t="s">
        <v>179</v>
      </c>
      <c r="F3" s="92" t="s">
        <v>181</v>
      </c>
      <c r="G3" s="92" t="s">
        <v>176</v>
      </c>
      <c r="H3" s="92" t="s">
        <v>177</v>
      </c>
      <c r="I3" s="93" t="s">
        <v>178</v>
      </c>
      <c r="J3" s="49" t="s">
        <v>51</v>
      </c>
      <c r="K3" s="351"/>
      <c r="L3" s="57" t="s">
        <v>233</v>
      </c>
      <c r="M3" s="122" t="s">
        <v>314</v>
      </c>
    </row>
    <row r="4" spans="1:13" ht="15.75" thickBot="1" x14ac:dyDescent="0.3">
      <c r="A4" s="36"/>
      <c r="B4" s="352" t="s">
        <v>94</v>
      </c>
      <c r="C4" s="353"/>
      <c r="D4" s="353"/>
      <c r="E4" s="353"/>
      <c r="F4" s="353"/>
      <c r="G4" s="353"/>
      <c r="H4" s="353"/>
      <c r="I4" s="353"/>
      <c r="J4" s="353"/>
      <c r="K4" s="353"/>
      <c r="L4" s="353"/>
      <c r="M4" s="354"/>
    </row>
    <row r="5" spans="1:13" ht="26.25" thickBot="1" x14ac:dyDescent="0.3">
      <c r="A5" s="51">
        <v>1</v>
      </c>
      <c r="B5" s="146" t="s">
        <v>446</v>
      </c>
      <c r="C5" s="183"/>
      <c r="D5" s="184"/>
      <c r="E5" s="95" t="str">
        <f t="shared" ref="E5:E13" si="0">IF(C5="No","Critical","")</f>
        <v/>
      </c>
      <c r="F5" s="251"/>
      <c r="G5" s="251"/>
      <c r="H5" s="297"/>
      <c r="I5" s="251"/>
      <c r="J5" s="308"/>
      <c r="K5" s="186"/>
      <c r="L5" s="119" t="s">
        <v>9</v>
      </c>
      <c r="M5" s="290" t="s">
        <v>601</v>
      </c>
    </row>
    <row r="6" spans="1:13" ht="26.25" thickBot="1" x14ac:dyDescent="0.3">
      <c r="A6" s="51">
        <v>2</v>
      </c>
      <c r="B6" s="146" t="s">
        <v>317</v>
      </c>
      <c r="C6" s="187"/>
      <c r="D6" s="188"/>
      <c r="E6" s="95" t="str">
        <f t="shared" si="0"/>
        <v/>
      </c>
      <c r="F6" s="252"/>
      <c r="G6" s="252"/>
      <c r="H6" s="252"/>
      <c r="I6" s="252"/>
      <c r="J6" s="304"/>
      <c r="K6" s="190"/>
      <c r="L6" s="94"/>
      <c r="M6" s="290" t="s">
        <v>602</v>
      </c>
    </row>
    <row r="7" spans="1:13" ht="26.25" thickBot="1" x14ac:dyDescent="0.3">
      <c r="A7" s="51">
        <v>3</v>
      </c>
      <c r="B7" s="146" t="s">
        <v>447</v>
      </c>
      <c r="C7" s="187"/>
      <c r="D7" s="188"/>
      <c r="E7" s="95" t="str">
        <f t="shared" si="0"/>
        <v/>
      </c>
      <c r="F7" s="252"/>
      <c r="G7" s="252"/>
      <c r="H7" s="252"/>
      <c r="I7" s="252"/>
      <c r="J7" s="304"/>
      <c r="K7" s="190"/>
      <c r="L7" s="94"/>
      <c r="M7" s="290" t="s">
        <v>603</v>
      </c>
    </row>
    <row r="8" spans="1:13" ht="26.25" thickBot="1" x14ac:dyDescent="0.3">
      <c r="A8" s="51">
        <v>4</v>
      </c>
      <c r="B8" s="146" t="s">
        <v>352</v>
      </c>
      <c r="C8" s="187"/>
      <c r="D8" s="188"/>
      <c r="E8" s="189"/>
      <c r="F8" s="252"/>
      <c r="G8" s="252"/>
      <c r="H8" s="252"/>
      <c r="I8" s="252"/>
      <c r="J8" s="304"/>
      <c r="K8" s="190"/>
      <c r="L8" s="119" t="s">
        <v>96</v>
      </c>
      <c r="M8" s="290" t="s">
        <v>604</v>
      </c>
    </row>
    <row r="9" spans="1:13" ht="26.25" thickBot="1" x14ac:dyDescent="0.3">
      <c r="A9" s="51">
        <v>5</v>
      </c>
      <c r="B9" s="146" t="s">
        <v>259</v>
      </c>
      <c r="C9" s="187"/>
      <c r="D9" s="188"/>
      <c r="E9" s="189"/>
      <c r="F9" s="252"/>
      <c r="G9" s="252"/>
      <c r="H9" s="252"/>
      <c r="I9" s="252"/>
      <c r="J9" s="304"/>
      <c r="K9" s="190"/>
      <c r="L9" s="94"/>
      <c r="M9" s="290" t="s">
        <v>606</v>
      </c>
    </row>
    <row r="10" spans="1:13" ht="26.25" thickBot="1" x14ac:dyDescent="0.3">
      <c r="A10" s="51">
        <v>6</v>
      </c>
      <c r="B10" s="146" t="s">
        <v>258</v>
      </c>
      <c r="C10" s="191"/>
      <c r="D10" s="192"/>
      <c r="E10" s="189"/>
      <c r="F10" s="253"/>
      <c r="G10" s="253"/>
      <c r="H10" s="253"/>
      <c r="I10" s="253"/>
      <c r="J10" s="303"/>
      <c r="K10" s="196"/>
      <c r="L10" s="119" t="s">
        <v>8</v>
      </c>
      <c r="M10" s="290" t="s">
        <v>603</v>
      </c>
    </row>
    <row r="11" spans="1:13" ht="26.25" thickBot="1" x14ac:dyDescent="0.3">
      <c r="A11" s="51">
        <v>7</v>
      </c>
      <c r="B11" s="146" t="s">
        <v>207</v>
      </c>
      <c r="C11" s="187"/>
      <c r="D11" s="188"/>
      <c r="E11" s="189"/>
      <c r="F11" s="252"/>
      <c r="G11" s="252"/>
      <c r="H11" s="252"/>
      <c r="I11" s="252"/>
      <c r="J11" s="304"/>
      <c r="K11" s="190"/>
      <c r="L11" s="94"/>
      <c r="M11" s="290" t="s">
        <v>607</v>
      </c>
    </row>
    <row r="12" spans="1:13" ht="26.25" thickBot="1" x14ac:dyDescent="0.3">
      <c r="A12" s="51">
        <v>8</v>
      </c>
      <c r="B12" s="146" t="s">
        <v>316</v>
      </c>
      <c r="C12" s="187"/>
      <c r="D12" s="188"/>
      <c r="E12" s="95" t="str">
        <f t="shared" si="0"/>
        <v/>
      </c>
      <c r="F12" s="252"/>
      <c r="G12" s="252"/>
      <c r="H12" s="252"/>
      <c r="I12" s="252"/>
      <c r="J12" s="304"/>
      <c r="K12" s="190"/>
      <c r="L12" s="119" t="s">
        <v>46</v>
      </c>
      <c r="M12" s="290" t="s">
        <v>605</v>
      </c>
    </row>
    <row r="13" spans="1:13" ht="26.25" thickBot="1" x14ac:dyDescent="0.3">
      <c r="A13" s="51">
        <v>9</v>
      </c>
      <c r="B13" s="146" t="s">
        <v>253</v>
      </c>
      <c r="C13" s="187"/>
      <c r="D13" s="188"/>
      <c r="E13" s="95" t="str">
        <f t="shared" si="0"/>
        <v/>
      </c>
      <c r="F13" s="252"/>
      <c r="G13" s="252"/>
      <c r="H13" s="252"/>
      <c r="I13" s="252"/>
      <c r="J13" s="304"/>
      <c r="K13" s="190"/>
      <c r="L13" s="119" t="s">
        <v>46</v>
      </c>
      <c r="M13" s="290" t="s">
        <v>605</v>
      </c>
    </row>
    <row r="14" spans="1:13" ht="26.25" thickBot="1" x14ac:dyDescent="0.3">
      <c r="A14" s="51">
        <v>10</v>
      </c>
      <c r="B14" s="146" t="s">
        <v>622</v>
      </c>
      <c r="C14" s="187"/>
      <c r="D14" s="197"/>
      <c r="E14" s="95" t="str">
        <f>IF(C14="No","Critical","")</f>
        <v/>
      </c>
      <c r="F14" s="252"/>
      <c r="G14" s="252"/>
      <c r="H14" s="252"/>
      <c r="I14" s="252"/>
      <c r="J14" s="304"/>
      <c r="K14" s="190"/>
      <c r="L14" s="119" t="s">
        <v>9</v>
      </c>
      <c r="M14" s="290" t="s">
        <v>601</v>
      </c>
    </row>
    <row r="15" spans="1:13" ht="26.25" thickBot="1" x14ac:dyDescent="0.3">
      <c r="A15" s="51">
        <v>11</v>
      </c>
      <c r="B15" s="146" t="s">
        <v>448</v>
      </c>
      <c r="C15" s="187"/>
      <c r="D15" s="188"/>
      <c r="E15" s="189"/>
      <c r="F15" s="252"/>
      <c r="G15" s="252"/>
      <c r="H15" s="252"/>
      <c r="I15" s="252"/>
      <c r="J15" s="304"/>
      <c r="K15" s="190"/>
      <c r="L15" s="119" t="s">
        <v>48</v>
      </c>
      <c r="M15" s="290" t="s">
        <v>608</v>
      </c>
    </row>
    <row r="16" spans="1:13" ht="26.25" thickBot="1" x14ac:dyDescent="0.3">
      <c r="A16" s="51">
        <v>12</v>
      </c>
      <c r="B16" s="146" t="s">
        <v>257</v>
      </c>
      <c r="C16" s="187"/>
      <c r="D16" s="188"/>
      <c r="E16" s="189"/>
      <c r="F16" s="252"/>
      <c r="G16" s="252"/>
      <c r="H16" s="252"/>
      <c r="I16" s="252"/>
      <c r="J16" s="304"/>
      <c r="K16" s="190"/>
      <c r="L16" s="94"/>
      <c r="M16" s="290" t="s">
        <v>610</v>
      </c>
    </row>
    <row r="17" spans="1:13" ht="26.25" thickBot="1" x14ac:dyDescent="0.3">
      <c r="A17" s="51">
        <v>13</v>
      </c>
      <c r="B17" s="146" t="s">
        <v>208</v>
      </c>
      <c r="C17" s="187"/>
      <c r="D17" s="197"/>
      <c r="E17" s="95" t="str">
        <f>IF(C17="No","Critical","")</f>
        <v/>
      </c>
      <c r="F17" s="252"/>
      <c r="G17" s="252"/>
      <c r="H17" s="252"/>
      <c r="I17" s="252"/>
      <c r="J17" s="304"/>
      <c r="K17" s="190"/>
      <c r="L17" s="119" t="s">
        <v>50</v>
      </c>
      <c r="M17" s="290" t="s">
        <v>609</v>
      </c>
    </row>
    <row r="18" spans="1:13" ht="26.25" thickBot="1" x14ac:dyDescent="0.3">
      <c r="A18" s="51">
        <v>14</v>
      </c>
      <c r="B18" s="146" t="s">
        <v>449</v>
      </c>
      <c r="C18" s="187"/>
      <c r="D18" s="197"/>
      <c r="E18" s="189"/>
      <c r="F18" s="252"/>
      <c r="G18" s="252"/>
      <c r="H18" s="252"/>
      <c r="I18" s="252"/>
      <c r="J18" s="304"/>
      <c r="K18" s="190"/>
      <c r="L18" s="94"/>
      <c r="M18" s="290" t="s">
        <v>609</v>
      </c>
    </row>
    <row r="19" spans="1:13" ht="26.25" thickBot="1" x14ac:dyDescent="0.3">
      <c r="A19" s="51">
        <v>15</v>
      </c>
      <c r="B19" s="146" t="s">
        <v>452</v>
      </c>
      <c r="C19" s="187"/>
      <c r="D19" s="197"/>
      <c r="E19" s="189"/>
      <c r="F19" s="252"/>
      <c r="G19" s="252"/>
      <c r="H19" s="252"/>
      <c r="I19" s="252"/>
      <c r="J19" s="304"/>
      <c r="K19" s="190"/>
      <c r="L19" s="94"/>
      <c r="M19" s="290" t="s">
        <v>611</v>
      </c>
    </row>
    <row r="20" spans="1:13" ht="26.25" thickBot="1" x14ac:dyDescent="0.3">
      <c r="A20" s="51">
        <v>16</v>
      </c>
      <c r="B20" s="140" t="s">
        <v>450</v>
      </c>
      <c r="C20" s="187"/>
      <c r="D20" s="188"/>
      <c r="E20" s="189"/>
      <c r="F20" s="252"/>
      <c r="G20" s="252"/>
      <c r="H20" s="252"/>
      <c r="I20" s="252"/>
      <c r="J20" s="304"/>
      <c r="K20" s="190"/>
      <c r="L20" s="94"/>
      <c r="M20" s="290" t="s">
        <v>609</v>
      </c>
    </row>
    <row r="21" spans="1:13" ht="26.25" thickBot="1" x14ac:dyDescent="0.3">
      <c r="A21" s="51">
        <v>17</v>
      </c>
      <c r="B21" s="140" t="s">
        <v>451</v>
      </c>
      <c r="C21" s="187"/>
      <c r="D21" s="188"/>
      <c r="E21" s="189"/>
      <c r="F21" s="252"/>
      <c r="G21" s="252"/>
      <c r="H21" s="252"/>
      <c r="I21" s="252"/>
      <c r="J21" s="304"/>
      <c r="K21" s="190"/>
      <c r="L21" s="94"/>
      <c r="M21" s="290" t="s">
        <v>609</v>
      </c>
    </row>
    <row r="22" spans="1:13" ht="26.25" thickBot="1" x14ac:dyDescent="0.3">
      <c r="A22" s="51">
        <v>18</v>
      </c>
      <c r="B22" s="146" t="s">
        <v>254</v>
      </c>
      <c r="C22" s="187"/>
      <c r="D22" s="188"/>
      <c r="E22" s="189"/>
      <c r="F22" s="252"/>
      <c r="G22" s="254"/>
      <c r="H22" s="252"/>
      <c r="I22" s="252"/>
      <c r="J22" s="304"/>
      <c r="K22" s="190"/>
      <c r="L22" s="119" t="s">
        <v>209</v>
      </c>
      <c r="M22" s="290" t="s">
        <v>612</v>
      </c>
    </row>
    <row r="23" spans="1:13" ht="26.25" thickBot="1" x14ac:dyDescent="0.3">
      <c r="A23" s="51">
        <v>19</v>
      </c>
      <c r="B23" s="146" t="s">
        <v>353</v>
      </c>
      <c r="C23" s="187"/>
      <c r="D23" s="198"/>
      <c r="E23" s="189"/>
      <c r="F23" s="252"/>
      <c r="G23" s="252"/>
      <c r="H23" s="252"/>
      <c r="I23" s="252"/>
      <c r="J23" s="304"/>
      <c r="K23" s="190"/>
      <c r="L23" s="119" t="s">
        <v>210</v>
      </c>
      <c r="M23" s="290" t="s">
        <v>516</v>
      </c>
    </row>
    <row r="24" spans="1:13" ht="26.25" thickBot="1" x14ac:dyDescent="0.3">
      <c r="A24" s="51">
        <v>20</v>
      </c>
      <c r="B24" s="146" t="s">
        <v>255</v>
      </c>
      <c r="C24" s="187"/>
      <c r="D24" s="198"/>
      <c r="E24" s="189"/>
      <c r="F24" s="252"/>
      <c r="G24" s="252"/>
      <c r="H24" s="252"/>
      <c r="I24" s="252"/>
      <c r="J24" s="304"/>
      <c r="K24" s="190"/>
      <c r="L24" s="119" t="s">
        <v>54</v>
      </c>
      <c r="M24" s="290" t="s">
        <v>613</v>
      </c>
    </row>
    <row r="25" spans="1:13" ht="26.25" thickBot="1" x14ac:dyDescent="0.3">
      <c r="A25" s="51">
        <v>21</v>
      </c>
      <c r="B25" s="146" t="s">
        <v>630</v>
      </c>
      <c r="C25" s="187"/>
      <c r="D25" s="188"/>
      <c r="E25" s="189"/>
      <c r="F25" s="252"/>
      <c r="G25" s="252"/>
      <c r="H25" s="252"/>
      <c r="I25" s="252"/>
      <c r="J25" s="304"/>
      <c r="K25" s="190"/>
      <c r="L25" s="119" t="s">
        <v>47</v>
      </c>
      <c r="M25" s="290" t="s">
        <v>609</v>
      </c>
    </row>
    <row r="26" spans="1:13" ht="26.25" thickBot="1" x14ac:dyDescent="0.3">
      <c r="A26" s="51">
        <v>22</v>
      </c>
      <c r="B26" s="147" t="s">
        <v>211</v>
      </c>
      <c r="C26" s="199"/>
      <c r="D26" s="200"/>
      <c r="E26" s="189"/>
      <c r="F26" s="255"/>
      <c r="G26" s="255"/>
      <c r="H26" s="255"/>
      <c r="I26" s="255"/>
      <c r="J26" s="307"/>
      <c r="K26" s="201"/>
      <c r="L26" s="94"/>
      <c r="M26" s="290" t="s">
        <v>614</v>
      </c>
    </row>
    <row r="27" spans="1:13" ht="15.75" thickBot="1" x14ac:dyDescent="0.3">
      <c r="A27" s="283"/>
      <c r="B27" s="355" t="s">
        <v>98</v>
      </c>
      <c r="C27" s="356"/>
      <c r="D27" s="356"/>
      <c r="E27" s="356"/>
      <c r="F27" s="356"/>
      <c r="G27" s="356"/>
      <c r="H27" s="356"/>
      <c r="I27" s="356"/>
      <c r="J27" s="356"/>
      <c r="K27" s="356"/>
      <c r="L27" s="356"/>
      <c r="M27" s="357"/>
    </row>
    <row r="28" spans="1:13" ht="26.25" thickBot="1" x14ac:dyDescent="0.3">
      <c r="A28" s="35">
        <v>23</v>
      </c>
      <c r="B28" s="146" t="s">
        <v>256</v>
      </c>
      <c r="C28" s="183"/>
      <c r="D28" s="202"/>
      <c r="E28" s="189"/>
      <c r="F28" s="251"/>
      <c r="G28" s="251"/>
      <c r="H28" s="251"/>
      <c r="I28" s="251"/>
      <c r="J28" s="308"/>
      <c r="K28" s="186"/>
      <c r="L28" s="321"/>
      <c r="M28" s="290" t="s">
        <v>615</v>
      </c>
    </row>
    <row r="29" spans="1:13" s="2" customFormat="1" ht="26.25" thickBot="1" x14ac:dyDescent="0.3">
      <c r="A29" s="51">
        <v>24</v>
      </c>
      <c r="B29" s="146" t="s">
        <v>354</v>
      </c>
      <c r="C29" s="187"/>
      <c r="D29" s="188"/>
      <c r="E29" s="189"/>
      <c r="F29" s="252"/>
      <c r="G29" s="252"/>
      <c r="H29" s="252"/>
      <c r="I29" s="252"/>
      <c r="J29" s="304"/>
      <c r="K29" s="190"/>
      <c r="L29" s="94"/>
      <c r="M29" s="290" t="s">
        <v>517</v>
      </c>
    </row>
    <row r="30" spans="1:13" ht="25.35" customHeight="1" thickBot="1" x14ac:dyDescent="0.3">
      <c r="A30" s="51">
        <v>25</v>
      </c>
      <c r="B30" s="146" t="s">
        <v>355</v>
      </c>
      <c r="C30" s="187"/>
      <c r="D30" s="188"/>
      <c r="E30" s="189"/>
      <c r="F30" s="252"/>
      <c r="G30" s="252"/>
      <c r="H30" s="252"/>
      <c r="I30" s="252"/>
      <c r="J30" s="304"/>
      <c r="K30" s="190"/>
      <c r="L30" s="94"/>
      <c r="M30" s="290" t="s">
        <v>573</v>
      </c>
    </row>
    <row r="31" spans="1:13" ht="26.25" thickBot="1" x14ac:dyDescent="0.3">
      <c r="A31" s="51">
        <v>26</v>
      </c>
      <c r="B31" s="146" t="s">
        <v>453</v>
      </c>
      <c r="C31" s="187"/>
      <c r="D31" s="188"/>
      <c r="E31" s="189"/>
      <c r="F31" s="252"/>
      <c r="G31" s="252"/>
      <c r="H31" s="252"/>
      <c r="I31" s="252"/>
      <c r="J31" s="304"/>
      <c r="K31" s="203"/>
      <c r="L31" s="94"/>
      <c r="M31" s="290" t="s">
        <v>616</v>
      </c>
    </row>
    <row r="32" spans="1:13" ht="26.25" thickBot="1" x14ac:dyDescent="0.3">
      <c r="A32" s="51">
        <v>27</v>
      </c>
      <c r="B32" s="146" t="s">
        <v>454</v>
      </c>
      <c r="C32" s="187"/>
      <c r="D32" s="188"/>
      <c r="E32" s="189"/>
      <c r="F32" s="252"/>
      <c r="G32" s="252"/>
      <c r="H32" s="252"/>
      <c r="I32" s="252"/>
      <c r="J32" s="304"/>
      <c r="K32" s="190"/>
      <c r="L32" s="94"/>
      <c r="M32" s="290" t="s">
        <v>517</v>
      </c>
    </row>
    <row r="33" spans="1:13" ht="26.25" thickBot="1" x14ac:dyDescent="0.3">
      <c r="A33" s="51">
        <v>28</v>
      </c>
      <c r="B33" s="146" t="s">
        <v>58</v>
      </c>
      <c r="C33" s="187"/>
      <c r="D33" s="188"/>
      <c r="E33" s="189"/>
      <c r="F33" s="252"/>
      <c r="G33" s="252"/>
      <c r="H33" s="252"/>
      <c r="I33" s="252"/>
      <c r="J33" s="304"/>
      <c r="K33" s="190"/>
      <c r="L33" s="119" t="s">
        <v>57</v>
      </c>
      <c r="M33" s="290" t="s">
        <v>617</v>
      </c>
    </row>
    <row r="34" spans="1:13" ht="26.25" thickBot="1" x14ac:dyDescent="0.3">
      <c r="A34" s="51">
        <v>29</v>
      </c>
      <c r="B34" s="146" t="s">
        <v>445</v>
      </c>
      <c r="C34" s="187"/>
      <c r="D34" s="188"/>
      <c r="E34" s="189"/>
      <c r="F34" s="252"/>
      <c r="G34" s="252"/>
      <c r="H34" s="252"/>
      <c r="I34" s="252"/>
      <c r="J34" s="304"/>
      <c r="K34" s="190"/>
      <c r="L34" s="94"/>
      <c r="M34" s="290" t="s">
        <v>617</v>
      </c>
    </row>
    <row r="35" spans="1:13" x14ac:dyDescent="0.25">
      <c r="B35" s="227"/>
      <c r="C35" s="191"/>
      <c r="D35" s="228"/>
      <c r="E35" s="229"/>
      <c r="F35" s="193"/>
      <c r="G35" s="193"/>
      <c r="H35" s="194"/>
      <c r="I35" s="194"/>
      <c r="J35" s="195"/>
      <c r="K35" s="193"/>
      <c r="L35" s="18"/>
      <c r="M35" s="159"/>
    </row>
    <row r="36" spans="1:13" x14ac:dyDescent="0.25">
      <c r="B36" s="25"/>
      <c r="L36" s="14"/>
    </row>
    <row r="37" spans="1:13" s="6" customFormat="1" x14ac:dyDescent="0.25">
      <c r="A37" s="34"/>
      <c r="B37" s="102" t="s">
        <v>459</v>
      </c>
      <c r="C37" s="101"/>
      <c r="E37" s="18"/>
      <c r="H37" s="1"/>
      <c r="I37" s="1"/>
      <c r="J37" s="1"/>
      <c r="L37" s="18"/>
      <c r="M37" s="18"/>
    </row>
    <row r="38" spans="1:13" x14ac:dyDescent="0.25">
      <c r="B38" s="26" t="s">
        <v>84</v>
      </c>
      <c r="C38" s="32">
        <f>COUNTIF(C5:C36,"Yes")</f>
        <v>0</v>
      </c>
      <c r="L38" s="14"/>
    </row>
    <row r="39" spans="1:13" x14ac:dyDescent="0.25">
      <c r="B39" s="26" t="s">
        <v>85</v>
      </c>
      <c r="C39" s="32">
        <f>COUNTIF(C5:C36,"No")</f>
        <v>0</v>
      </c>
      <c r="L39" s="14"/>
    </row>
    <row r="40" spans="1:13" x14ac:dyDescent="0.25">
      <c r="B40" s="26" t="s">
        <v>86</v>
      </c>
      <c r="C40" s="32">
        <f>COUNTIF(C5:C36,"NA")</f>
        <v>0</v>
      </c>
      <c r="L40" s="14"/>
    </row>
    <row r="41" spans="1:13" x14ac:dyDescent="0.25">
      <c r="B41" s="26" t="s">
        <v>87</v>
      </c>
      <c r="C41" s="48">
        <f>COUNTIF(C5:C36,"Unknown")</f>
        <v>0</v>
      </c>
      <c r="L41" s="14"/>
    </row>
    <row r="42" spans="1:13" s="1" customFormat="1" x14ac:dyDescent="0.25">
      <c r="A42" s="35"/>
      <c r="B42" s="24"/>
      <c r="C42" s="6"/>
      <c r="D42" s="9"/>
      <c r="E42" s="21"/>
      <c r="F42" s="6"/>
      <c r="G42" s="6"/>
      <c r="J42"/>
      <c r="K42" s="6"/>
      <c r="L42" s="14"/>
      <c r="M42" s="14"/>
    </row>
    <row r="43" spans="1:13" s="6" customFormat="1" x14ac:dyDescent="0.25">
      <c r="A43" s="34"/>
      <c r="B43" s="102" t="s">
        <v>288</v>
      </c>
      <c r="C43" s="103"/>
      <c r="D43" s="96"/>
      <c r="E43" s="97"/>
      <c r="H43" s="1"/>
      <c r="I43" s="1"/>
      <c r="J43" s="1"/>
      <c r="L43" s="18"/>
      <c r="M43" s="18"/>
    </row>
    <row r="44" spans="1:13" s="1" customFormat="1" x14ac:dyDescent="0.25">
      <c r="A44" s="35"/>
      <c r="B44" s="361" t="s">
        <v>284</v>
      </c>
      <c r="C44" s="361"/>
      <c r="D44" s="361"/>
      <c r="E44" s="344">
        <f>COUNTIF(E5:E36,"Critical")</f>
        <v>0</v>
      </c>
      <c r="F44" s="6"/>
      <c r="G44" s="6"/>
      <c r="J44"/>
      <c r="K44" s="6"/>
      <c r="L44" s="6"/>
      <c r="M44" s="121"/>
    </row>
    <row r="45" spans="1:13" s="1" customFormat="1" x14ac:dyDescent="0.25">
      <c r="A45" s="35"/>
      <c r="B45" s="366" t="s">
        <v>285</v>
      </c>
      <c r="C45" s="367"/>
      <c r="D45" s="368"/>
      <c r="E45" s="70">
        <f>COUNTIF(E5:E36,"High")</f>
        <v>0</v>
      </c>
      <c r="F45" s="6"/>
      <c r="G45" s="6"/>
      <c r="J45"/>
      <c r="K45" s="6"/>
      <c r="L45" s="6"/>
      <c r="M45" s="121"/>
    </row>
    <row r="46" spans="1:13" s="1" customFormat="1" x14ac:dyDescent="0.25">
      <c r="A46" s="35"/>
      <c r="B46" s="373" t="s">
        <v>286</v>
      </c>
      <c r="C46" s="373"/>
      <c r="D46" s="373"/>
      <c r="E46" s="64">
        <f>COUNTIF(E5:E36,"Medium")</f>
        <v>0</v>
      </c>
      <c r="F46" s="6"/>
      <c r="G46" s="6"/>
      <c r="J46"/>
      <c r="K46" s="6"/>
      <c r="L46" s="6"/>
      <c r="M46" s="121"/>
    </row>
    <row r="47" spans="1:13" s="1" customFormat="1" x14ac:dyDescent="0.25">
      <c r="A47" s="35"/>
      <c r="B47" s="372" t="s">
        <v>287</v>
      </c>
      <c r="C47" s="372"/>
      <c r="D47" s="372"/>
      <c r="E47" s="65">
        <f>COUNTIF(E5:E36,"Low")</f>
        <v>0</v>
      </c>
      <c r="F47" s="6"/>
      <c r="G47" s="6"/>
      <c r="J47"/>
      <c r="K47" s="6"/>
      <c r="L47" s="6"/>
      <c r="M47" s="121"/>
    </row>
    <row r="48" spans="1:13" s="1" customFormat="1" x14ac:dyDescent="0.25">
      <c r="A48" s="35"/>
      <c r="B48" s="24"/>
      <c r="C48" s="6"/>
      <c r="D48" s="9"/>
      <c r="E48" s="21"/>
      <c r="F48" s="6"/>
      <c r="G48" s="6"/>
      <c r="J48"/>
      <c r="K48" s="6"/>
      <c r="L48" s="14"/>
      <c r="M48" s="14"/>
    </row>
    <row r="49" spans="1:15" s="6" customFormat="1" x14ac:dyDescent="0.25">
      <c r="A49" s="34"/>
      <c r="B49" s="102" t="s">
        <v>283</v>
      </c>
      <c r="C49" s="103"/>
      <c r="D49" s="96"/>
      <c r="E49" s="95"/>
      <c r="F49" s="104"/>
      <c r="H49" s="1"/>
      <c r="I49" s="1"/>
      <c r="J49" s="1"/>
      <c r="L49" s="18"/>
      <c r="M49" s="18"/>
    </row>
    <row r="50" spans="1:15" x14ac:dyDescent="0.25">
      <c r="B50" s="358" t="s">
        <v>99</v>
      </c>
      <c r="C50" s="359"/>
      <c r="D50" s="359"/>
      <c r="E50" s="360"/>
      <c r="F50" s="43">
        <f>COUNTIF(F5:F36,"Immediate")</f>
        <v>0</v>
      </c>
      <c r="L50" s="6"/>
      <c r="M50" s="121"/>
    </row>
    <row r="51" spans="1:15" x14ac:dyDescent="0.25">
      <c r="B51" s="358" t="s">
        <v>100</v>
      </c>
      <c r="C51" s="359"/>
      <c r="D51" s="359"/>
      <c r="E51" s="360"/>
      <c r="F51" s="43">
        <f>COUNTIF(F5:F36,"Intermediate")</f>
        <v>0</v>
      </c>
      <c r="L51" s="6"/>
      <c r="M51" s="121"/>
    </row>
    <row r="52" spans="1:15" x14ac:dyDescent="0.25">
      <c r="B52" s="358" t="s">
        <v>101</v>
      </c>
      <c r="C52" s="359"/>
      <c r="D52" s="359"/>
      <c r="E52" s="360"/>
      <c r="F52" s="43">
        <f>COUNTIF(F5:F36,"Long-Term")</f>
        <v>0</v>
      </c>
      <c r="L52" s="6"/>
      <c r="M52" s="121"/>
    </row>
    <row r="53" spans="1:15" s="1" customFormat="1" x14ac:dyDescent="0.25">
      <c r="A53" s="35"/>
      <c r="B53" s="24"/>
      <c r="C53" s="6"/>
      <c r="D53" s="9"/>
      <c r="E53" s="21"/>
      <c r="F53" s="6"/>
      <c r="G53" s="6"/>
      <c r="J53"/>
      <c r="K53" s="6"/>
      <c r="L53" s="14"/>
      <c r="M53" s="14"/>
    </row>
    <row r="54" spans="1:15" s="10" customFormat="1" ht="12.75" x14ac:dyDescent="0.2">
      <c r="A54" s="35"/>
      <c r="B54" s="386" t="s">
        <v>162</v>
      </c>
      <c r="C54" s="386"/>
      <c r="D54" s="386"/>
      <c r="E54" s="386"/>
      <c r="F54" s="386"/>
      <c r="G54" s="386"/>
      <c r="H54" s="99">
        <f>COUNTIF(H5:H36,"Needed")</f>
        <v>0</v>
      </c>
      <c r="K54" s="6"/>
      <c r="L54" s="6"/>
      <c r="M54" s="121"/>
    </row>
    <row r="55" spans="1:15" s="10" customFormat="1" ht="12.75" x14ac:dyDescent="0.2">
      <c r="A55" s="35"/>
      <c r="B55" s="349" t="s">
        <v>168</v>
      </c>
      <c r="C55" s="349"/>
      <c r="D55" s="349"/>
      <c r="E55" s="349"/>
      <c r="F55" s="349"/>
      <c r="G55" s="349"/>
      <c r="H55" s="349"/>
      <c r="I55" s="99">
        <f>COUNTIF(I5:I36,"Needed")</f>
        <v>0</v>
      </c>
      <c r="K55" s="6"/>
      <c r="L55" s="6"/>
      <c r="M55" s="121"/>
    </row>
    <row r="56" spans="1:15" s="10" customFormat="1" ht="12.75" x14ac:dyDescent="0.2">
      <c r="A56" s="35"/>
      <c r="B56" s="369" t="s">
        <v>657</v>
      </c>
      <c r="C56" s="370"/>
      <c r="D56" s="370"/>
      <c r="E56" s="370"/>
      <c r="F56" s="370"/>
      <c r="G56" s="370"/>
      <c r="H56" s="370"/>
      <c r="I56" s="371"/>
      <c r="J56" s="311">
        <f>SUM(J5:J26, J28:J34)</f>
        <v>0</v>
      </c>
      <c r="K56" s="6"/>
      <c r="L56" s="6"/>
      <c r="M56" s="121"/>
    </row>
    <row r="57" spans="1:15" x14ac:dyDescent="0.25">
      <c r="L57" s="14"/>
    </row>
    <row r="58" spans="1:15" x14ac:dyDescent="0.25">
      <c r="L58" s="14"/>
    </row>
    <row r="59" spans="1:15" s="12" customFormat="1" ht="12.75" x14ac:dyDescent="0.25">
      <c r="B59" s="398" t="s">
        <v>707</v>
      </c>
      <c r="C59" s="398"/>
      <c r="D59" s="398"/>
      <c r="E59" s="398"/>
      <c r="F59" s="398"/>
      <c r="G59" s="398"/>
      <c r="H59" s="398"/>
      <c r="I59" s="398"/>
      <c r="J59" s="398"/>
      <c r="K59" s="398"/>
      <c r="L59" s="398"/>
      <c r="M59" s="398"/>
      <c r="N59" s="398"/>
      <c r="O59" s="6"/>
    </row>
    <row r="60" spans="1:15" s="12" customFormat="1" ht="12.75" x14ac:dyDescent="0.25">
      <c r="B60" s="4"/>
      <c r="O60" s="6"/>
    </row>
    <row r="61" spans="1:15" x14ac:dyDescent="0.25">
      <c r="B61" s="393" t="s">
        <v>706</v>
      </c>
      <c r="C61" s="394"/>
      <c r="D61" s="394"/>
      <c r="E61" s="394"/>
      <c r="F61" s="394"/>
      <c r="G61" s="394"/>
      <c r="H61" s="394"/>
      <c r="I61" s="394"/>
      <c r="J61" s="394"/>
      <c r="K61" s="394"/>
      <c r="L61" s="394"/>
      <c r="M61" s="394"/>
      <c r="N61" s="395"/>
    </row>
  </sheetData>
  <sheetProtection sort="0" autoFilter="0"/>
  <mergeCells count="7">
    <mergeCell ref="B1:M1"/>
    <mergeCell ref="B61:N61"/>
    <mergeCell ref="L2:M2"/>
    <mergeCell ref="B59:N59"/>
    <mergeCell ref="A2:A3"/>
    <mergeCell ref="B54:G54"/>
    <mergeCell ref="D2:J2"/>
  </mergeCells>
  <conditionalFormatting sqref="C2:C3 C53 H54">
    <cfRule type="cellIs" dxfId="1008" priority="379" operator="equal">
      <formula>"Unknown"</formula>
    </cfRule>
    <cfRule type="cellIs" dxfId="1007" priority="378" operator="equal">
      <formula>"NA"</formula>
    </cfRule>
  </conditionalFormatting>
  <conditionalFormatting sqref="C2:C3">
    <cfRule type="cellIs" dxfId="1006" priority="382" operator="equal">
      <formula>"NA"</formula>
    </cfRule>
    <cfRule type="cellIs" dxfId="1005" priority="383" operator="equal">
      <formula>"Unknown"</formula>
    </cfRule>
  </conditionalFormatting>
  <conditionalFormatting sqref="C5:C43">
    <cfRule type="cellIs" dxfId="1004" priority="62" operator="equal">
      <formula>"Unknown"</formula>
    </cfRule>
    <cfRule type="cellIs" dxfId="1003" priority="64" operator="equal">
      <formula>"No"</formula>
    </cfRule>
    <cfRule type="cellIs" dxfId="1002" priority="63" operator="equal">
      <formula>"Yes"</formula>
    </cfRule>
    <cfRule type="cellIs" dxfId="1001" priority="61" operator="equal">
      <formula>"NA"</formula>
    </cfRule>
  </conditionalFormatting>
  <conditionalFormatting sqref="C48:C49">
    <cfRule type="cellIs" dxfId="1000" priority="106" operator="equal">
      <formula>"Unknown"</formula>
    </cfRule>
    <cfRule type="cellIs" dxfId="999" priority="107" operator="equal">
      <formula>"Yes"</formula>
    </cfRule>
    <cfRule type="cellIs" dxfId="998" priority="105" operator="equal">
      <formula>"NA"</formula>
    </cfRule>
    <cfRule type="cellIs" dxfId="997" priority="108" operator="equal">
      <formula>"No"</formula>
    </cfRule>
  </conditionalFormatting>
  <conditionalFormatting sqref="C57:C1048576">
    <cfRule type="cellIs" dxfId="996" priority="17" operator="equal">
      <formula>"NA"</formula>
    </cfRule>
    <cfRule type="cellIs" dxfId="995" priority="18" operator="equal">
      <formula>"Unknown"</formula>
    </cfRule>
    <cfRule type="cellIs" dxfId="994" priority="19" operator="equal">
      <formula>"Yes"</formula>
    </cfRule>
    <cfRule type="cellIs" dxfId="993" priority="20" operator="equal">
      <formula>"No"</formula>
    </cfRule>
  </conditionalFormatting>
  <conditionalFormatting sqref="C59:C60 H57:J1048576">
    <cfRule type="cellIs" dxfId="992" priority="22" operator="equal">
      <formula>"Unknown"</formula>
    </cfRule>
    <cfRule type="cellIs" dxfId="991" priority="21" operator="equal">
      <formula>"NA"</formula>
    </cfRule>
  </conditionalFormatting>
  <conditionalFormatting sqref="C2:E3">
    <cfRule type="cellIs" dxfId="990" priority="272" operator="equal">
      <formula>"No"</formula>
    </cfRule>
    <cfRule type="cellIs" dxfId="989" priority="271" operator="equal">
      <formula>"Yes"</formula>
    </cfRule>
  </conditionalFormatting>
  <conditionalFormatting sqref="C48:E48">
    <cfRule type="cellIs" dxfId="988" priority="251" operator="equal">
      <formula>"Unknown"</formula>
    </cfRule>
    <cfRule type="cellIs" dxfId="987" priority="250" operator="equal">
      <formula>"NA"</formula>
    </cfRule>
  </conditionalFormatting>
  <conditionalFormatting sqref="C53:E53 C36:E36 C38:E42">
    <cfRule type="cellIs" dxfId="986" priority="387" operator="equal">
      <formula>"Unknown"</formula>
    </cfRule>
    <cfRule type="cellIs" dxfId="985" priority="386" operator="equal">
      <formula>"NA"</formula>
    </cfRule>
  </conditionalFormatting>
  <conditionalFormatting sqref="C53:E53 H54">
    <cfRule type="cellIs" dxfId="984" priority="380" operator="equal">
      <formula>"Yes"</formula>
    </cfRule>
    <cfRule type="cellIs" dxfId="983" priority="381" operator="equal">
      <formula>"No"</formula>
    </cfRule>
  </conditionalFormatting>
  <conditionalFormatting sqref="C61:E1048576">
    <cfRule type="cellIs" dxfId="982" priority="37" operator="equal">
      <formula>"NA"</formula>
    </cfRule>
    <cfRule type="cellIs" dxfId="981" priority="38" operator="equal">
      <formula>"Unknown"</formula>
    </cfRule>
    <cfRule type="cellIs" dxfId="980" priority="39" operator="equal">
      <formula>"Yes"</formula>
    </cfRule>
    <cfRule type="cellIs" dxfId="979" priority="40" operator="equal">
      <formula>"No"</formula>
    </cfRule>
  </conditionalFormatting>
  <conditionalFormatting sqref="D5:D13 H5:J13">
    <cfRule type="cellIs" dxfId="978" priority="173" operator="equal">
      <formula>"NA"</formula>
    </cfRule>
  </conditionalFormatting>
  <conditionalFormatting sqref="D5:D26 H5:J26">
    <cfRule type="cellIs" dxfId="977" priority="174" operator="equal">
      <formula>"Unknown"</formula>
    </cfRule>
    <cfRule type="cellIs" dxfId="976" priority="176" operator="equal">
      <formula>"No"</formula>
    </cfRule>
    <cfRule type="cellIs" dxfId="975" priority="175" operator="equal">
      <formula>"Yes"</formula>
    </cfRule>
  </conditionalFormatting>
  <conditionalFormatting sqref="D14:D26 H14:J26 H50:J54 C57:E58 D28:D35 E44:E47 I55:J55 J56">
    <cfRule type="cellIs" dxfId="974" priority="399" operator="equal">
      <formula>"NA"</formula>
    </cfRule>
  </conditionalFormatting>
  <conditionalFormatting sqref="D26 H26:J26">
    <cfRule type="cellIs" dxfId="973" priority="395" operator="equal">
      <formula>"NA"</formula>
    </cfRule>
    <cfRule type="cellIs" dxfId="972" priority="394" operator="equal">
      <formula>"NA"</formula>
    </cfRule>
  </conditionalFormatting>
  <conditionalFormatting sqref="D28:D35 D36:E36 D38:E42 E44:E47 D48:E48 I55:J55 J56 C57:E58">
    <cfRule type="cellIs" dxfId="971" priority="402" operator="equal">
      <formula>"No"</formula>
    </cfRule>
    <cfRule type="cellIs" dxfId="970" priority="401" operator="equal">
      <formula>"Yes"</formula>
    </cfRule>
  </conditionalFormatting>
  <conditionalFormatting sqref="D2:E3">
    <cfRule type="cellIs" dxfId="969" priority="267" operator="equal">
      <formula>"Intermediate"</formula>
    </cfRule>
    <cfRule type="cellIs" dxfId="968" priority="266" operator="equal">
      <formula>"Long-Term"</formula>
    </cfRule>
    <cfRule type="cellIs" dxfId="967" priority="270" operator="equal">
      <formula>"Unknown"</formula>
    </cfRule>
    <cfRule type="cellIs" dxfId="966" priority="269" operator="equal">
      <formula>"NA"</formula>
    </cfRule>
    <cfRule type="cellIs" dxfId="965" priority="268" operator="equal">
      <formula>"Immediate"</formula>
    </cfRule>
  </conditionalFormatting>
  <conditionalFormatting sqref="D37:G37">
    <cfRule type="cellIs" dxfId="964" priority="59" operator="equal">
      <formula>"Intermediate"</formula>
    </cfRule>
    <cfRule type="cellIs" dxfId="963" priority="58" operator="equal">
      <formula>"Long-Term"</formula>
    </cfRule>
    <cfRule type="cellIs" dxfId="962" priority="60" operator="equal">
      <formula>"Immediate"</formula>
    </cfRule>
  </conditionalFormatting>
  <conditionalFormatting sqref="D43:G43">
    <cfRule type="cellIs" dxfId="961" priority="74" operator="equal">
      <formula>"Long-Term"</formula>
    </cfRule>
    <cfRule type="cellIs" dxfId="960" priority="75" operator="equal">
      <formula>"Intermediate"</formula>
    </cfRule>
    <cfRule type="cellIs" dxfId="959" priority="76" operator="equal">
      <formula>"Immediate"</formula>
    </cfRule>
  </conditionalFormatting>
  <conditionalFormatting sqref="D49:G49">
    <cfRule type="cellIs" dxfId="958" priority="96" operator="equal">
      <formula>"Long-Term"</formula>
    </cfRule>
    <cfRule type="cellIs" dxfId="957" priority="97" operator="equal">
      <formula>"Intermediate"</formula>
    </cfRule>
    <cfRule type="cellIs" dxfId="956" priority="98" operator="equal">
      <formula>"Immediate"</formula>
    </cfRule>
  </conditionalFormatting>
  <conditionalFormatting sqref="D59:G60">
    <cfRule type="cellIs" dxfId="955" priority="10" operator="equal">
      <formula>"Immediate"</formula>
    </cfRule>
    <cfRule type="cellIs" dxfId="954" priority="9" operator="equal">
      <formula>"Intermediate"</formula>
    </cfRule>
    <cfRule type="cellIs" dxfId="953" priority="8" operator="equal">
      <formula>"Long-Term"</formula>
    </cfRule>
  </conditionalFormatting>
  <conditionalFormatting sqref="E2:E4 E27 E36 E38:E42 E44:E48 E53 E57:E58">
    <cfRule type="cellIs" dxfId="952" priority="182" operator="equal">
      <formula>"Medium"</formula>
    </cfRule>
    <cfRule type="cellIs" dxfId="951" priority="183" operator="equal">
      <formula>"Low"</formula>
    </cfRule>
  </conditionalFormatting>
  <conditionalFormatting sqref="E2:E36">
    <cfRule type="cellIs" dxfId="950" priority="265" operator="equal">
      <formula>"High"</formula>
    </cfRule>
    <cfRule type="cellIs" dxfId="949" priority="154" operator="equal">
      <formula>"High"</formula>
    </cfRule>
  </conditionalFormatting>
  <conditionalFormatting sqref="E2:E53">
    <cfRule type="cellIs" dxfId="948" priority="43" operator="equal">
      <formula>"Critical"</formula>
    </cfRule>
  </conditionalFormatting>
  <conditionalFormatting sqref="E5:E26 E28:E35">
    <cfRule type="cellIs" dxfId="947" priority="152" operator="equal">
      <formula>"Medium"</formula>
    </cfRule>
    <cfRule type="cellIs" dxfId="946" priority="153" operator="equal">
      <formula>"Low"</formula>
    </cfRule>
    <cfRule type="cellIs" dxfId="945" priority="156" operator="equal">
      <formula>"High"</formula>
    </cfRule>
  </conditionalFormatting>
  <conditionalFormatting sqref="E37">
    <cfRule type="cellIs" dxfId="944" priority="57" operator="equal">
      <formula>"High"</formula>
    </cfRule>
    <cfRule type="cellIs" dxfId="943" priority="56" operator="equal">
      <formula>"High"</formula>
    </cfRule>
    <cfRule type="cellIs" dxfId="942" priority="54" operator="equal">
      <formula>"Low"</formula>
    </cfRule>
    <cfRule type="cellIs" dxfId="941" priority="53" operator="equal">
      <formula>"Medium"</formula>
    </cfRule>
  </conditionalFormatting>
  <conditionalFormatting sqref="E38:E42 E44:E48 E53">
    <cfRule type="cellIs" dxfId="940" priority="241" operator="equal">
      <formula>"High"</formula>
    </cfRule>
  </conditionalFormatting>
  <conditionalFormatting sqref="E38:E42 E53">
    <cfRule type="cellIs" dxfId="939" priority="299" operator="equal">
      <formula>"High"</formula>
    </cfRule>
  </conditionalFormatting>
  <conditionalFormatting sqref="E43">
    <cfRule type="cellIs" dxfId="938" priority="69" operator="equal">
      <formula>"Medium"</formula>
    </cfRule>
    <cfRule type="cellIs" dxfId="937" priority="70" operator="equal">
      <formula>"Low"</formula>
    </cfRule>
    <cfRule type="cellIs" dxfId="936" priority="72" operator="equal">
      <formula>"High"</formula>
    </cfRule>
    <cfRule type="cellIs" dxfId="935" priority="73" operator="equal">
      <formula>"High"</formula>
    </cfRule>
  </conditionalFormatting>
  <conditionalFormatting sqref="E44:E48">
    <cfRule type="cellIs" dxfId="934" priority="242" operator="equal">
      <formula>"High"</formula>
    </cfRule>
  </conditionalFormatting>
  <conditionalFormatting sqref="E49">
    <cfRule type="cellIs" dxfId="933" priority="95" operator="equal">
      <formula>"High"</formula>
    </cfRule>
  </conditionalFormatting>
  <conditionalFormatting sqref="E49:E52">
    <cfRule type="cellIs" dxfId="932" priority="41" operator="equal">
      <formula>"Medium"</formula>
    </cfRule>
    <cfRule type="cellIs" dxfId="931" priority="44" operator="equal">
      <formula>"High"</formula>
    </cfRule>
    <cfRule type="cellIs" dxfId="930" priority="42" operator="equal">
      <formula>"Low"</formula>
    </cfRule>
  </conditionalFormatting>
  <conditionalFormatting sqref="E57:E1048576">
    <cfRule type="cellIs" dxfId="929" priority="4" operator="equal">
      <formula>"Critical"</formula>
    </cfRule>
    <cfRule type="cellIs" dxfId="928" priority="3" operator="equal">
      <formula>"High"</formula>
    </cfRule>
    <cfRule type="cellIs" dxfId="927" priority="7" operator="equal">
      <formula>"High"</formula>
    </cfRule>
  </conditionalFormatting>
  <conditionalFormatting sqref="E59:E60">
    <cfRule type="cellIs" dxfId="926" priority="1" operator="equal">
      <formula>"Medium"</formula>
    </cfRule>
    <cfRule type="cellIs" dxfId="925" priority="2" operator="equal">
      <formula>"Low"</formula>
    </cfRule>
  </conditionalFormatting>
  <conditionalFormatting sqref="E61:E1048576">
    <cfRule type="cellIs" dxfId="924" priority="26" operator="equal">
      <formula>"Low"</formula>
    </cfRule>
    <cfRule type="cellIs" dxfId="923" priority="25" operator="equal">
      <formula>"Medium"</formula>
    </cfRule>
  </conditionalFormatting>
  <conditionalFormatting sqref="E5:G26">
    <cfRule type="cellIs" dxfId="922" priority="166" operator="equal">
      <formula>"Long-Term"</formula>
    </cfRule>
    <cfRule type="cellIs" dxfId="921" priority="167" operator="equal">
      <formula>"Intermediate"</formula>
    </cfRule>
    <cfRule type="cellIs" dxfId="920" priority="168" operator="equal">
      <formula>"Immediate"</formula>
    </cfRule>
  </conditionalFormatting>
  <conditionalFormatting sqref="F59:F60">
    <cfRule type="cellIs" dxfId="919" priority="6" operator="equal">
      <formula>"Critical"</formula>
    </cfRule>
    <cfRule type="cellIs" dxfId="918" priority="5" operator="equal">
      <formula>"High"</formula>
    </cfRule>
  </conditionalFormatting>
  <conditionalFormatting sqref="F3:G4">
    <cfRule type="cellIs" dxfId="917" priority="263" operator="equal">
      <formula>"Intermediate"</formula>
    </cfRule>
    <cfRule type="cellIs" dxfId="916" priority="264" operator="equal">
      <formula>"Immediate"</formula>
    </cfRule>
    <cfRule type="cellIs" dxfId="915" priority="262" operator="equal">
      <formula>"Long-Term"</formula>
    </cfRule>
  </conditionalFormatting>
  <conditionalFormatting sqref="F27:G27 E28:G35 F36:G36 F38:G42 F50:G53 F57:G58">
    <cfRule type="cellIs" dxfId="914" priority="368" operator="equal">
      <formula>"Intermediate"</formula>
    </cfRule>
    <cfRule type="cellIs" dxfId="913" priority="367" operator="equal">
      <formula>"Long-Term"</formula>
    </cfRule>
    <cfRule type="cellIs" dxfId="912" priority="369" operator="equal">
      <formula>"Immediate"</formula>
    </cfRule>
  </conditionalFormatting>
  <conditionalFormatting sqref="F44:G48">
    <cfRule type="cellIs" dxfId="911" priority="243" operator="equal">
      <formula>"Long-Term"</formula>
    </cfRule>
    <cfRule type="cellIs" dxfId="910" priority="244" operator="equal">
      <formula>"Intermediate"</formula>
    </cfRule>
    <cfRule type="cellIs" dxfId="909" priority="245" operator="equal">
      <formula>"Immediate"</formula>
    </cfRule>
  </conditionalFormatting>
  <conditionalFormatting sqref="F61:G1048576">
    <cfRule type="cellIs" dxfId="908" priority="30" operator="equal">
      <formula>"Long-Term"</formula>
    </cfRule>
    <cfRule type="cellIs" dxfId="907" priority="31" operator="equal">
      <formula>"Intermediate"</formula>
    </cfRule>
    <cfRule type="cellIs" dxfId="906" priority="32" operator="equal">
      <formula>"Immediate"</formula>
    </cfRule>
  </conditionalFormatting>
  <conditionalFormatting sqref="F3:J3">
    <cfRule type="cellIs" dxfId="905" priority="258" operator="equal">
      <formula>"NA"</formula>
    </cfRule>
    <cfRule type="cellIs" dxfId="904" priority="259" operator="equal">
      <formula>"Unknown"</formula>
    </cfRule>
    <cfRule type="cellIs" dxfId="903" priority="260" operator="equal">
      <formula>"Yes"</formula>
    </cfRule>
    <cfRule type="cellIs" dxfId="902" priority="261" operator="equal">
      <formula>"No"</formula>
    </cfRule>
  </conditionalFormatting>
  <conditionalFormatting sqref="H28:J49">
    <cfRule type="cellIs" dxfId="901" priority="65" operator="equal">
      <formula>"NA"</formula>
    </cfRule>
    <cfRule type="cellIs" dxfId="900" priority="66" operator="equal">
      <formula>"Unknown"</formula>
    </cfRule>
  </conditionalFormatting>
  <conditionalFormatting sqref="H28:J54">
    <cfRule type="cellIs" dxfId="899" priority="68" operator="equal">
      <formula>"No"</formula>
    </cfRule>
    <cfRule type="cellIs" dxfId="898" priority="67" operator="equal">
      <formula>"Yes"</formula>
    </cfRule>
  </conditionalFormatting>
  <conditionalFormatting sqref="H50:J54 C57:E58 D28:D35 E44:E47 I55:J55 J56">
    <cfRule type="cellIs" dxfId="897" priority="400" operator="equal">
      <formula>"Unknown"</formula>
    </cfRule>
  </conditionalFormatting>
  <conditionalFormatting sqref="H57:J1048576">
    <cfRule type="cellIs" dxfId="896" priority="24" operator="equal">
      <formula>"No"</formula>
    </cfRule>
    <cfRule type="cellIs" dxfId="895" priority="23" operator="equal">
      <formula>"Yes"</formula>
    </cfRule>
  </conditionalFormatting>
  <dataValidations count="3">
    <dataValidation type="list" allowBlank="1" showInputMessage="1" showErrorMessage="1" sqref="E18 E20:E26 E15:E16 E29:E35 E8:E11" xr:uid="{4F975908-BC75-49B7-852A-D5B06F28C2F3}">
      <formula1>"High, Medium, Low"</formula1>
    </dataValidation>
    <dataValidation type="list" allowBlank="1" showInputMessage="1" showErrorMessage="1" sqref="F28:F35 F5:F26" xr:uid="{CF1CB9DD-84A6-46F1-9F5A-1926D9D9CFB8}">
      <formula1>"Immediate, Intermediate, Long-Term"</formula1>
    </dataValidation>
    <dataValidation type="list" allowBlank="1" showInputMessage="1" showErrorMessage="1" sqref="C28:C35 C5:C26" xr:uid="{7D96A4B2-84FD-4BFA-A866-A43680E77B21}">
      <formula1>"Yes, No, NA, Unknown"</formula1>
    </dataValidation>
  </dataValidations>
  <hyperlinks>
    <hyperlink ref="L17" r:id="rId1" xr:uid="{11B48BF7-8C4C-402F-B33D-586AA92E0E14}"/>
    <hyperlink ref="L33" r:id="rId2" xr:uid="{F8E559F8-E84D-4E46-8656-FDD34C69CD46}"/>
    <hyperlink ref="M5" r:id="rId3" xr:uid="{F023012D-9F0F-4BAD-8605-70B89C43DB43}"/>
    <hyperlink ref="M6" r:id="rId4" xr:uid="{590B0F75-C599-4835-821C-0DEBB6678E11}"/>
    <hyperlink ref="M7" r:id="rId5" xr:uid="{E997B04B-5FB3-4CB4-A845-FDB9FAAD1C6E}"/>
    <hyperlink ref="M8" r:id="rId6" xr:uid="{4AFABCA4-3983-43DA-98EB-3A3BC2F65EB9}"/>
    <hyperlink ref="M9" r:id="rId7" xr:uid="{E33B974A-4DE7-43FF-A735-E6DAFB66CFA4}"/>
    <hyperlink ref="M10" r:id="rId8" xr:uid="{A8C79783-2179-46EE-958A-29460EF7D412}"/>
    <hyperlink ref="M11" r:id="rId9" xr:uid="{F725147A-F690-4E5E-8525-31D4AC3CBFF0}"/>
    <hyperlink ref="M12" r:id="rId10" xr:uid="{63BEA345-C982-4298-83FF-E7551D87A117}"/>
    <hyperlink ref="M14" r:id="rId11" xr:uid="{3EF148C1-59DD-40CA-B61B-4E6E8E883620}"/>
    <hyperlink ref="M15" r:id="rId12" xr:uid="{797C9E3C-2A53-47C0-9581-FFBC3465069B}"/>
    <hyperlink ref="M16" r:id="rId13" xr:uid="{52AAB862-4BF9-4A7B-A52B-8FF813C36EBE}"/>
    <hyperlink ref="M17" r:id="rId14" xr:uid="{1F9036E4-A693-4931-A124-FA1F4D169A16}"/>
    <hyperlink ref="M18" r:id="rId15" xr:uid="{613B68C9-F3E0-4670-A049-EA581FC9F8B8}"/>
    <hyperlink ref="M20" r:id="rId16" xr:uid="{0FED50C1-FDDE-4857-9473-839EFE87694C}"/>
    <hyperlink ref="M21" r:id="rId17" xr:uid="{CBD2CFD9-D3A6-4CB8-AAA7-6EF27A7DF3FA}"/>
    <hyperlink ref="M25" r:id="rId18" xr:uid="{4D46723F-A12D-4AEA-8918-F5F3B8951647}"/>
    <hyperlink ref="M19" r:id="rId19" xr:uid="{0139729C-3671-46B2-AF89-D55805FD8BCF}"/>
    <hyperlink ref="M22" r:id="rId20" xr:uid="{5FDD5D99-FAC2-4347-8B34-28920BEF1553}"/>
    <hyperlink ref="M23" r:id="rId21" xr:uid="{1476FEFD-C905-40DB-B9C9-B35D421DF4DC}"/>
    <hyperlink ref="M24" r:id="rId22" xr:uid="{F741C03F-CF46-4FA3-8D9E-473C02965F98}"/>
    <hyperlink ref="M26" r:id="rId23" xr:uid="{8B302DD3-4315-46EB-880F-B02AD2479DDC}"/>
    <hyperlink ref="M13" r:id="rId24" xr:uid="{44921EF9-4239-420E-93BE-571A92B588F8}"/>
    <hyperlink ref="M28" r:id="rId25" xr:uid="{688CB513-7313-4B9C-973A-E5B48B6AF637}"/>
    <hyperlink ref="M31" r:id="rId26" xr:uid="{0FD5EF34-8533-4A06-A701-B62B35A4D4E8}"/>
    <hyperlink ref="M33" r:id="rId27" xr:uid="{9F38772C-E527-4989-976C-A732C8D67CEA}"/>
    <hyperlink ref="M34" r:id="rId28" xr:uid="{0495FA2B-A458-4426-A7AF-C454260CFAE6}"/>
    <hyperlink ref="M32" r:id="rId29" xr:uid="{2891D7E2-9BF6-4ABE-A1B1-CDC455E9B289}"/>
    <hyperlink ref="M29" r:id="rId30" xr:uid="{656FC127-41E1-427C-8C0A-BEBE5F94F809}"/>
    <hyperlink ref="M30" r:id="rId31" xr:uid="{6A99ABEA-4528-4A4B-8B47-348F3FC25916}"/>
    <hyperlink ref="L22" r:id="rId32" xr:uid="{AF78F531-FD15-49E8-9140-399E5DBBCDA9}"/>
    <hyperlink ref="L23" r:id="rId33" xr:uid="{36288D1D-F819-43A8-B528-8CA2C1F9EA9B}"/>
    <hyperlink ref="L24" r:id="rId34" xr:uid="{97060542-B9F8-4B0B-B3BF-BB73DFFCA390}"/>
    <hyperlink ref="L25" r:id="rId35" xr:uid="{F295EA59-87ED-4CAE-B037-416F6C00339E}"/>
    <hyperlink ref="L12" r:id="rId36" xr:uid="{A2825BF1-5C42-4279-A580-64CD2603AB68}"/>
    <hyperlink ref="L14" r:id="rId37" xr:uid="{B205104D-8AAD-468D-A2C9-686C11570131}"/>
    <hyperlink ref="L15" r:id="rId38" xr:uid="{10F4C2D9-F0DD-4CF4-A741-3B208B248F8D}"/>
    <hyperlink ref="L13" r:id="rId39" xr:uid="{559B28E7-F096-47B3-BA90-C773B8EACF88}"/>
    <hyperlink ref="L5" r:id="rId40" xr:uid="{0A99F411-DFCD-4304-8A3D-4FA219C50D1D}"/>
    <hyperlink ref="L8" r:id="rId41" xr:uid="{92201235-B32B-4F4D-AF16-B13516C98E90}"/>
    <hyperlink ref="L10" r:id="rId42" xr:uid="{2F22E61D-4996-41A7-A99F-DDCDC1CEC4D4}"/>
  </hyperlinks>
  <pageMargins left="0.7" right="0.7" top="0.75" bottom="0.75" header="0.3" footer="0.3"/>
  <pageSetup orientation="portrait" horizontalDpi="1200" verticalDpi="1200" r:id="rId4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EBBED-F260-4013-9176-DD59A9543C37}">
  <sheetPr codeName="Sheet6"/>
  <dimension ref="A1:O64"/>
  <sheetViews>
    <sheetView zoomScaleNormal="100" workbookViewId="0">
      <pane xSplit="1" ySplit="3" topLeftCell="C4" activePane="bottomRight" state="frozen"/>
      <selection pane="topRight" activeCell="B1" sqref="B1"/>
      <selection pane="bottomLeft" activeCell="A4" sqref="A4"/>
      <selection pane="bottomRight" activeCell="K2" sqref="K2:K3"/>
    </sheetView>
  </sheetViews>
  <sheetFormatPr defaultColWidth="8.85546875" defaultRowHeight="15" x14ac:dyDescent="0.25"/>
  <cols>
    <col min="1" max="1" width="3" style="34" bestFit="1" customWidth="1"/>
    <col min="2" max="2" width="103.42578125" style="16" customWidth="1"/>
    <col min="3" max="3" width="8.140625" style="39" bestFit="1" customWidth="1"/>
    <col min="4" max="4" width="24.5703125" style="6" customWidth="1"/>
    <col min="5" max="5" width="9" style="18" customWidth="1"/>
    <col min="6" max="6" width="10.85546875" style="6" customWidth="1"/>
    <col min="7" max="7" width="14.140625" style="6" customWidth="1"/>
    <col min="8" max="8" width="9.5703125" style="1" bestFit="1" customWidth="1"/>
    <col min="9" max="9" width="11.5703125" style="1" bestFit="1" customWidth="1"/>
    <col min="10" max="10" width="11.28515625" style="1" bestFit="1" customWidth="1"/>
    <col min="11" max="11" width="31.42578125" style="6" customWidth="1"/>
    <col min="12" max="12" width="8.85546875" style="18"/>
    <col min="13" max="13" width="26.42578125" style="18" bestFit="1" customWidth="1"/>
    <col min="14" max="16384" width="8.85546875" style="6"/>
  </cols>
  <sheetData>
    <row r="1" spans="1:13" s="12" customFormat="1" ht="30" customHeight="1" thickBot="1" x14ac:dyDescent="0.3">
      <c r="B1" s="390" t="s">
        <v>422</v>
      </c>
      <c r="C1" s="391"/>
      <c r="D1" s="391"/>
      <c r="E1" s="391"/>
      <c r="F1" s="391"/>
      <c r="G1" s="391"/>
      <c r="H1" s="391"/>
      <c r="I1" s="391"/>
      <c r="J1" s="391"/>
      <c r="K1" s="391"/>
      <c r="L1" s="391"/>
      <c r="M1" s="392"/>
    </row>
    <row r="2" spans="1:13" s="55" customFormat="1" ht="12.6" customHeight="1" thickBot="1" x14ac:dyDescent="0.25">
      <c r="A2" s="384" t="s">
        <v>349</v>
      </c>
      <c r="B2" s="237" t="s">
        <v>471</v>
      </c>
      <c r="C2" s="72" t="s">
        <v>77</v>
      </c>
      <c r="D2" s="387" t="s">
        <v>76</v>
      </c>
      <c r="E2" s="388"/>
      <c r="F2" s="388"/>
      <c r="G2" s="388"/>
      <c r="H2" s="388"/>
      <c r="I2" s="388"/>
      <c r="J2" s="389"/>
      <c r="K2" s="350" t="s">
        <v>170</v>
      </c>
      <c r="L2" s="396" t="s">
        <v>75</v>
      </c>
      <c r="M2" s="397"/>
    </row>
    <row r="3" spans="1:13" s="55" customFormat="1" ht="48.75" thickBot="1" x14ac:dyDescent="0.25">
      <c r="A3" s="385"/>
      <c r="B3" s="281" t="str">
        <f>_xlfn.CONCAT("Facility Name: ",'Cover Sheet'!C48)</f>
        <v xml:space="preserve">Facility Name: </v>
      </c>
      <c r="C3" s="56" t="s">
        <v>78</v>
      </c>
      <c r="D3" s="92" t="s">
        <v>175</v>
      </c>
      <c r="E3" s="92" t="s">
        <v>179</v>
      </c>
      <c r="F3" s="92" t="s">
        <v>181</v>
      </c>
      <c r="G3" s="92" t="s">
        <v>176</v>
      </c>
      <c r="H3" s="92" t="s">
        <v>177</v>
      </c>
      <c r="I3" s="93" t="s">
        <v>178</v>
      </c>
      <c r="J3" s="49" t="s">
        <v>51</v>
      </c>
      <c r="K3" s="351"/>
      <c r="L3" s="57" t="s">
        <v>233</v>
      </c>
      <c r="M3" s="122" t="s">
        <v>314</v>
      </c>
    </row>
    <row r="4" spans="1:13" s="1" customFormat="1" ht="15.75" thickBot="1" x14ac:dyDescent="0.3">
      <c r="A4" s="35"/>
      <c r="B4" s="352" t="s">
        <v>94</v>
      </c>
      <c r="C4" s="353"/>
      <c r="D4" s="353"/>
      <c r="E4" s="353"/>
      <c r="F4" s="353"/>
      <c r="G4" s="353"/>
      <c r="H4" s="353"/>
      <c r="I4" s="353"/>
      <c r="J4" s="353"/>
      <c r="K4" s="353"/>
      <c r="L4" s="353"/>
      <c r="M4" s="354"/>
    </row>
    <row r="5" spans="1:13" ht="26.25" thickBot="1" x14ac:dyDescent="0.3">
      <c r="A5" s="53">
        <v>1</v>
      </c>
      <c r="B5" s="142" t="s">
        <v>460</v>
      </c>
      <c r="C5" s="183"/>
      <c r="D5" s="256"/>
      <c r="E5" s="189"/>
      <c r="F5" s="185"/>
      <c r="G5" s="251"/>
      <c r="H5" s="251"/>
      <c r="I5" s="251"/>
      <c r="J5" s="308"/>
      <c r="K5" s="186"/>
      <c r="L5" s="112"/>
      <c r="M5" s="291" t="s">
        <v>592</v>
      </c>
    </row>
    <row r="6" spans="1:13" ht="26.25" thickBot="1" x14ac:dyDescent="0.3">
      <c r="A6" s="53">
        <v>2</v>
      </c>
      <c r="B6" s="142" t="s">
        <v>356</v>
      </c>
      <c r="C6" s="187"/>
      <c r="D6" s="257"/>
      <c r="E6" s="189"/>
      <c r="F6" s="189"/>
      <c r="G6" s="252"/>
      <c r="H6" s="252"/>
      <c r="I6" s="252"/>
      <c r="J6" s="304"/>
      <c r="K6" s="190"/>
      <c r="L6" s="119" t="s">
        <v>56</v>
      </c>
      <c r="M6" s="291" t="s">
        <v>593</v>
      </c>
    </row>
    <row r="7" spans="1:13" ht="26.25" thickBot="1" x14ac:dyDescent="0.3">
      <c r="A7" s="53">
        <v>3</v>
      </c>
      <c r="B7" s="142" t="s">
        <v>52</v>
      </c>
      <c r="C7" s="187"/>
      <c r="D7" s="257"/>
      <c r="E7" s="95" t="str">
        <f t="shared" ref="E7" si="0">IF(C7="No","Critical","")</f>
        <v/>
      </c>
      <c r="F7" s="189"/>
      <c r="G7" s="252"/>
      <c r="H7" s="252"/>
      <c r="I7" s="252"/>
      <c r="J7" s="304"/>
      <c r="K7" s="190"/>
      <c r="L7" s="119" t="s">
        <v>55</v>
      </c>
      <c r="M7" s="291" t="s">
        <v>594</v>
      </c>
    </row>
    <row r="8" spans="1:13" ht="26.25" thickBot="1" x14ac:dyDescent="0.3">
      <c r="A8" s="53">
        <v>4</v>
      </c>
      <c r="B8" s="142" t="s">
        <v>2</v>
      </c>
      <c r="C8" s="187"/>
      <c r="D8" s="257"/>
      <c r="E8" s="189"/>
      <c r="F8" s="189"/>
      <c r="G8" s="252"/>
      <c r="H8" s="252"/>
      <c r="I8" s="252"/>
      <c r="J8" s="304"/>
      <c r="K8" s="190"/>
      <c r="L8" s="119" t="s">
        <v>55</v>
      </c>
      <c r="M8" s="291" t="s">
        <v>594</v>
      </c>
    </row>
    <row r="9" spans="1:13" ht="26.25" thickBot="1" x14ac:dyDescent="0.3">
      <c r="A9" s="53">
        <v>5</v>
      </c>
      <c r="B9" s="142" t="s">
        <v>461</v>
      </c>
      <c r="C9" s="187"/>
      <c r="D9" s="257"/>
      <c r="E9" s="95" t="str">
        <f t="shared" ref="E9" si="1">IF(C9="No","Critical","")</f>
        <v/>
      </c>
      <c r="F9" s="189"/>
      <c r="G9" s="252"/>
      <c r="H9" s="252"/>
      <c r="I9" s="252"/>
      <c r="J9" s="304"/>
      <c r="K9" s="190"/>
      <c r="L9" s="119" t="s">
        <v>55</v>
      </c>
      <c r="M9" s="291" t="s">
        <v>594</v>
      </c>
    </row>
    <row r="10" spans="1:13" ht="26.25" thickBot="1" x14ac:dyDescent="0.3">
      <c r="A10" s="53">
        <v>6</v>
      </c>
      <c r="B10" s="142" t="s">
        <v>212</v>
      </c>
      <c r="C10" s="187"/>
      <c r="D10" s="296"/>
      <c r="E10" s="189"/>
      <c r="F10" s="189"/>
      <c r="G10" s="252"/>
      <c r="H10" s="252"/>
      <c r="I10" s="252"/>
      <c r="J10" s="304"/>
      <c r="K10" s="190"/>
      <c r="L10" s="94"/>
      <c r="M10" s="291" t="s">
        <v>595</v>
      </c>
    </row>
    <row r="11" spans="1:13" ht="26.25" thickBot="1" x14ac:dyDescent="0.3">
      <c r="A11" s="53">
        <v>7</v>
      </c>
      <c r="B11" s="142" t="s">
        <v>262</v>
      </c>
      <c r="C11" s="187"/>
      <c r="D11" s="257"/>
      <c r="E11" s="189"/>
      <c r="F11" s="189"/>
      <c r="G11" s="252"/>
      <c r="H11" s="252"/>
      <c r="I11" s="252"/>
      <c r="J11" s="304"/>
      <c r="K11" s="190"/>
      <c r="L11" s="94"/>
      <c r="M11" s="291" t="s">
        <v>596</v>
      </c>
    </row>
    <row r="12" spans="1:13" ht="26.25" thickBot="1" x14ac:dyDescent="0.3">
      <c r="A12" s="53">
        <v>8</v>
      </c>
      <c r="B12" s="142" t="s">
        <v>189</v>
      </c>
      <c r="C12" s="187"/>
      <c r="D12" s="257"/>
      <c r="E12" s="189"/>
      <c r="F12" s="189"/>
      <c r="G12" s="252"/>
      <c r="H12" s="252"/>
      <c r="I12" s="252"/>
      <c r="J12" s="304"/>
      <c r="K12" s="190"/>
      <c r="L12" s="94"/>
      <c r="M12" s="291" t="s">
        <v>595</v>
      </c>
    </row>
    <row r="13" spans="1:13" ht="26.25" thickBot="1" x14ac:dyDescent="0.3">
      <c r="A13" s="53">
        <v>9</v>
      </c>
      <c r="B13" s="142" t="s">
        <v>357</v>
      </c>
      <c r="C13" s="187"/>
      <c r="D13" s="257"/>
      <c r="E13" s="95" t="str">
        <f t="shared" ref="E13" si="2">IF(C13="No","Critical","")</f>
        <v/>
      </c>
      <c r="F13" s="189"/>
      <c r="G13" s="252"/>
      <c r="H13" s="252"/>
      <c r="I13" s="252"/>
      <c r="J13" s="304"/>
      <c r="K13" s="190"/>
      <c r="L13" s="119" t="s">
        <v>27</v>
      </c>
      <c r="M13" s="291" t="s">
        <v>597</v>
      </c>
    </row>
    <row r="14" spans="1:13" ht="26.25" thickBot="1" x14ac:dyDescent="0.3">
      <c r="A14" s="53">
        <v>10</v>
      </c>
      <c r="B14" s="142" t="s">
        <v>351</v>
      </c>
      <c r="C14" s="187"/>
      <c r="D14" s="257"/>
      <c r="E14" s="189"/>
      <c r="F14" s="189"/>
      <c r="G14" s="252"/>
      <c r="H14" s="252"/>
      <c r="I14" s="252"/>
      <c r="J14" s="304"/>
      <c r="K14" s="190"/>
      <c r="L14" s="94"/>
      <c r="M14" s="291" t="s">
        <v>598</v>
      </c>
    </row>
    <row r="15" spans="1:13" ht="26.25" thickBot="1" x14ac:dyDescent="0.3">
      <c r="A15" s="53">
        <v>11</v>
      </c>
      <c r="B15" s="142" t="s">
        <v>260</v>
      </c>
      <c r="C15" s="187"/>
      <c r="D15" s="257"/>
      <c r="E15" s="189"/>
      <c r="F15" s="189"/>
      <c r="G15" s="252"/>
      <c r="H15" s="252"/>
      <c r="I15" s="252"/>
      <c r="J15" s="304"/>
      <c r="K15" s="190"/>
      <c r="L15" s="94"/>
      <c r="M15" s="291" t="s">
        <v>599</v>
      </c>
    </row>
    <row r="16" spans="1:13" ht="26.25" thickBot="1" x14ac:dyDescent="0.3">
      <c r="A16" s="53">
        <v>12</v>
      </c>
      <c r="B16" s="142" t="s">
        <v>275</v>
      </c>
      <c r="C16" s="187"/>
      <c r="D16" s="257"/>
      <c r="E16" s="189"/>
      <c r="F16" s="189"/>
      <c r="G16" s="252"/>
      <c r="H16" s="252"/>
      <c r="I16" s="252"/>
      <c r="J16" s="304"/>
      <c r="K16" s="190"/>
      <c r="L16" s="119" t="s">
        <v>174</v>
      </c>
      <c r="M16" s="291" t="s">
        <v>599</v>
      </c>
    </row>
    <row r="17" spans="1:13" ht="26.25" thickBot="1" x14ac:dyDescent="0.3">
      <c r="A17" s="53">
        <v>13</v>
      </c>
      <c r="B17" s="142" t="s">
        <v>358</v>
      </c>
      <c r="C17" s="187"/>
      <c r="D17" s="257"/>
      <c r="E17" s="189"/>
      <c r="F17" s="189"/>
      <c r="G17" s="252"/>
      <c r="H17" s="252"/>
      <c r="I17" s="252"/>
      <c r="J17" s="304"/>
      <c r="K17" s="190"/>
      <c r="L17" s="119" t="s">
        <v>26</v>
      </c>
      <c r="M17" s="291" t="s">
        <v>599</v>
      </c>
    </row>
    <row r="18" spans="1:13" ht="26.25" thickBot="1" x14ac:dyDescent="0.3">
      <c r="A18" s="53">
        <v>14</v>
      </c>
      <c r="B18" s="142" t="s">
        <v>213</v>
      </c>
      <c r="C18" s="191"/>
      <c r="D18" s="258"/>
      <c r="E18" s="189"/>
      <c r="F18" s="229"/>
      <c r="G18" s="253"/>
      <c r="H18" s="253"/>
      <c r="I18" s="253"/>
      <c r="J18" s="303"/>
      <c r="K18" s="196"/>
      <c r="L18" s="119" t="s">
        <v>7</v>
      </c>
      <c r="M18" s="291" t="s">
        <v>583</v>
      </c>
    </row>
    <row r="19" spans="1:13" ht="25.35" customHeight="1" thickBot="1" x14ac:dyDescent="0.3">
      <c r="A19" s="53">
        <v>15</v>
      </c>
      <c r="B19" s="148" t="s">
        <v>214</v>
      </c>
      <c r="C19" s="199"/>
      <c r="D19" s="259"/>
      <c r="E19" s="189"/>
      <c r="F19" s="261"/>
      <c r="G19" s="260"/>
      <c r="H19" s="255"/>
      <c r="I19" s="255"/>
      <c r="J19" s="307"/>
      <c r="K19" s="201"/>
      <c r="L19" s="119" t="s">
        <v>17</v>
      </c>
      <c r="M19" s="290" t="s">
        <v>600</v>
      </c>
    </row>
    <row r="20" spans="1:13" s="1" customFormat="1" ht="15.75" thickBot="1" x14ac:dyDescent="0.3">
      <c r="A20" s="35"/>
      <c r="B20" s="355" t="s">
        <v>155</v>
      </c>
      <c r="C20" s="356"/>
      <c r="D20" s="356"/>
      <c r="E20" s="356"/>
      <c r="F20" s="356"/>
      <c r="G20" s="356"/>
      <c r="H20" s="356"/>
      <c r="I20" s="356"/>
      <c r="J20" s="356"/>
      <c r="K20" s="356"/>
      <c r="L20" s="356"/>
      <c r="M20" s="357"/>
    </row>
    <row r="21" spans="1:13" ht="26.25" thickBot="1" x14ac:dyDescent="0.3">
      <c r="A21" s="53">
        <v>16</v>
      </c>
      <c r="B21" s="142" t="s">
        <v>263</v>
      </c>
      <c r="C21" s="183"/>
      <c r="D21" s="256"/>
      <c r="E21" s="189"/>
      <c r="F21" s="185"/>
      <c r="G21" s="251"/>
      <c r="H21" s="251"/>
      <c r="I21" s="251"/>
      <c r="J21" s="308"/>
      <c r="K21" s="186"/>
      <c r="L21" s="112"/>
      <c r="M21" s="291" t="s">
        <v>591</v>
      </c>
    </row>
    <row r="22" spans="1:13" ht="26.25" thickBot="1" x14ac:dyDescent="0.3">
      <c r="A22" s="145">
        <v>17</v>
      </c>
      <c r="B22" s="142" t="s">
        <v>462</v>
      </c>
      <c r="C22" s="187"/>
      <c r="D22" s="257"/>
      <c r="E22" s="189"/>
      <c r="F22" s="189"/>
      <c r="G22" s="252"/>
      <c r="H22" s="252"/>
      <c r="I22" s="252"/>
      <c r="J22" s="304"/>
      <c r="K22" s="190"/>
      <c r="L22" s="94"/>
      <c r="M22" s="291" t="s">
        <v>591</v>
      </c>
    </row>
    <row r="23" spans="1:13" ht="26.25" thickBot="1" x14ac:dyDescent="0.3">
      <c r="A23" s="53">
        <v>18</v>
      </c>
      <c r="B23" s="142" t="s">
        <v>3</v>
      </c>
      <c r="C23" s="187"/>
      <c r="D23" s="257"/>
      <c r="E23" s="189"/>
      <c r="F23" s="189"/>
      <c r="G23" s="252"/>
      <c r="H23" s="252"/>
      <c r="I23" s="252"/>
      <c r="J23" s="304"/>
      <c r="K23" s="190"/>
      <c r="L23" s="94"/>
      <c r="M23" s="291" t="s">
        <v>591</v>
      </c>
    </row>
    <row r="24" spans="1:13" ht="26.25" thickBot="1" x14ac:dyDescent="0.3">
      <c r="A24" s="53">
        <v>19</v>
      </c>
      <c r="B24" s="142" t="s">
        <v>80</v>
      </c>
      <c r="C24" s="187"/>
      <c r="D24" s="257"/>
      <c r="E24" s="189"/>
      <c r="F24" s="189"/>
      <c r="G24" s="252"/>
      <c r="H24" s="252"/>
      <c r="I24" s="252"/>
      <c r="J24" s="304"/>
      <c r="K24" s="190"/>
      <c r="L24" s="94"/>
      <c r="M24" s="291" t="s">
        <v>591</v>
      </c>
    </row>
    <row r="25" spans="1:13" ht="26.25" thickBot="1" x14ac:dyDescent="0.3">
      <c r="A25" s="145">
        <v>20</v>
      </c>
      <c r="B25" s="142" t="s">
        <v>190</v>
      </c>
      <c r="C25" s="187"/>
      <c r="D25" s="257"/>
      <c r="E25" s="189"/>
      <c r="F25" s="189"/>
      <c r="G25" s="252"/>
      <c r="H25" s="252"/>
      <c r="I25" s="252"/>
      <c r="J25" s="304"/>
      <c r="K25" s="190"/>
      <c r="L25" s="94"/>
      <c r="M25" s="291" t="s">
        <v>591</v>
      </c>
    </row>
    <row r="26" spans="1:13" ht="26.25" thickBot="1" x14ac:dyDescent="0.3">
      <c r="A26" s="53">
        <v>21</v>
      </c>
      <c r="B26" s="142" t="s">
        <v>264</v>
      </c>
      <c r="C26" s="187"/>
      <c r="D26" s="257"/>
      <c r="E26" s="189"/>
      <c r="F26" s="189"/>
      <c r="G26" s="252"/>
      <c r="H26" s="252"/>
      <c r="I26" s="252"/>
      <c r="J26" s="304"/>
      <c r="K26" s="190"/>
      <c r="L26" s="94"/>
      <c r="M26" s="291" t="s">
        <v>591</v>
      </c>
    </row>
    <row r="27" spans="1:13" ht="26.25" thickBot="1" x14ac:dyDescent="0.3">
      <c r="A27" s="53">
        <v>22</v>
      </c>
      <c r="B27" s="142" t="s">
        <v>265</v>
      </c>
      <c r="C27" s="187"/>
      <c r="D27" s="257"/>
      <c r="E27" s="189"/>
      <c r="F27" s="189"/>
      <c r="G27" s="252"/>
      <c r="H27" s="252"/>
      <c r="I27" s="252"/>
      <c r="J27" s="304"/>
      <c r="K27" s="190"/>
      <c r="L27" s="94"/>
      <c r="M27" s="291" t="s">
        <v>591</v>
      </c>
    </row>
    <row r="28" spans="1:13" ht="26.25" thickBot="1" x14ac:dyDescent="0.3">
      <c r="A28" s="145">
        <v>23</v>
      </c>
      <c r="B28" s="149" t="s">
        <v>79</v>
      </c>
      <c r="C28" s="187"/>
      <c r="D28" s="257"/>
      <c r="E28" s="189"/>
      <c r="F28" s="189"/>
      <c r="G28" s="252"/>
      <c r="H28" s="252"/>
      <c r="I28" s="252"/>
      <c r="J28" s="304"/>
      <c r="K28" s="190"/>
      <c r="L28" s="94"/>
      <c r="M28" s="291" t="s">
        <v>591</v>
      </c>
    </row>
    <row r="29" spans="1:13" ht="26.25" thickBot="1" x14ac:dyDescent="0.3">
      <c r="A29" s="53">
        <v>24</v>
      </c>
      <c r="B29" s="142" t="s">
        <v>53</v>
      </c>
      <c r="C29" s="187"/>
      <c r="D29" s="257"/>
      <c r="E29" s="189"/>
      <c r="F29" s="189"/>
      <c r="G29" s="252"/>
      <c r="H29" s="252"/>
      <c r="I29" s="252"/>
      <c r="J29" s="304"/>
      <c r="K29" s="190"/>
      <c r="L29" s="94"/>
      <c r="M29" s="291" t="s">
        <v>591</v>
      </c>
    </row>
    <row r="30" spans="1:13" ht="26.25" thickBot="1" x14ac:dyDescent="0.3">
      <c r="A30" s="53">
        <v>25</v>
      </c>
      <c r="B30" s="142" t="s">
        <v>83</v>
      </c>
      <c r="C30" s="187"/>
      <c r="D30" s="257"/>
      <c r="E30" s="189"/>
      <c r="F30" s="189"/>
      <c r="G30" s="252"/>
      <c r="H30" s="252"/>
      <c r="I30" s="252"/>
      <c r="J30" s="304"/>
      <c r="K30" s="190"/>
      <c r="L30" s="94"/>
      <c r="M30" s="291" t="s">
        <v>591</v>
      </c>
    </row>
    <row r="31" spans="1:13" ht="26.25" thickBot="1" x14ac:dyDescent="0.3">
      <c r="A31" s="145">
        <v>26</v>
      </c>
      <c r="B31" s="142" t="s">
        <v>81</v>
      </c>
      <c r="C31" s="187"/>
      <c r="D31" s="257"/>
      <c r="E31" s="189"/>
      <c r="F31" s="189"/>
      <c r="G31" s="252"/>
      <c r="H31" s="252"/>
      <c r="I31" s="252"/>
      <c r="J31" s="304"/>
      <c r="K31" s="190"/>
      <c r="L31" s="94"/>
      <c r="M31" s="291" t="s">
        <v>591</v>
      </c>
    </row>
    <row r="32" spans="1:13" ht="26.25" thickBot="1" x14ac:dyDescent="0.3">
      <c r="A32" s="53">
        <v>27</v>
      </c>
      <c r="B32" s="142" t="s">
        <v>82</v>
      </c>
      <c r="C32" s="187"/>
      <c r="D32" s="257"/>
      <c r="E32" s="189"/>
      <c r="F32" s="189"/>
      <c r="G32" s="252"/>
      <c r="H32" s="252"/>
      <c r="I32" s="252"/>
      <c r="J32" s="304"/>
      <c r="K32" s="190"/>
      <c r="L32" s="94"/>
      <c r="M32" s="291" t="s">
        <v>591</v>
      </c>
    </row>
    <row r="33" spans="1:13" ht="26.25" thickBot="1" x14ac:dyDescent="0.3">
      <c r="A33" s="53">
        <v>28</v>
      </c>
      <c r="B33" s="142" t="s">
        <v>4</v>
      </c>
      <c r="C33" s="187"/>
      <c r="D33" s="257"/>
      <c r="E33" s="189"/>
      <c r="F33" s="189"/>
      <c r="G33" s="252"/>
      <c r="H33" s="252"/>
      <c r="I33" s="252"/>
      <c r="J33" s="304"/>
      <c r="K33" s="190"/>
      <c r="L33" s="94"/>
      <c r="M33" s="290" t="s">
        <v>591</v>
      </c>
    </row>
    <row r="34" spans="1:13" x14ac:dyDescent="0.25">
      <c r="A34" s="6"/>
      <c r="C34" s="191"/>
      <c r="D34" s="193"/>
      <c r="E34" s="229"/>
      <c r="F34" s="193"/>
      <c r="G34" s="193"/>
      <c r="H34" s="194"/>
      <c r="I34" s="194"/>
      <c r="J34" s="194"/>
      <c r="K34" s="193"/>
      <c r="M34" s="159"/>
    </row>
    <row r="36" spans="1:13" x14ac:dyDescent="0.25">
      <c r="B36" s="102" t="s">
        <v>459</v>
      </c>
      <c r="C36" s="101"/>
    </row>
    <row r="37" spans="1:13" x14ac:dyDescent="0.25">
      <c r="B37" s="26" t="s">
        <v>84</v>
      </c>
      <c r="C37" s="54">
        <f>COUNTIF(C5:C35,"Yes")</f>
        <v>0</v>
      </c>
      <c r="K37" s="1"/>
      <c r="L37" s="1"/>
      <c r="M37" s="1"/>
    </row>
    <row r="38" spans="1:13" x14ac:dyDescent="0.25">
      <c r="B38" s="26" t="s">
        <v>85</v>
      </c>
      <c r="C38" s="54">
        <f>COUNTIF(C5:C35,"No")</f>
        <v>0</v>
      </c>
      <c r="K38" s="1"/>
      <c r="L38" s="1"/>
      <c r="M38" s="1"/>
    </row>
    <row r="39" spans="1:13" x14ac:dyDescent="0.25">
      <c r="B39" s="26" t="s">
        <v>86</v>
      </c>
      <c r="C39" s="54">
        <f>COUNTIF(C5:C35,"NA")</f>
        <v>0</v>
      </c>
      <c r="K39" s="1"/>
      <c r="L39" s="1"/>
      <c r="M39" s="1"/>
    </row>
    <row r="40" spans="1:13" x14ac:dyDescent="0.25">
      <c r="B40" s="26" t="s">
        <v>87</v>
      </c>
      <c r="C40" s="54">
        <f>COUNTIF(C5:C35,"Unknown")</f>
        <v>0</v>
      </c>
      <c r="K40" s="1"/>
      <c r="L40" s="1"/>
      <c r="M40" s="1"/>
    </row>
    <row r="41" spans="1:13" x14ac:dyDescent="0.25">
      <c r="B41" s="6"/>
    </row>
    <row r="42" spans="1:13" x14ac:dyDescent="0.25">
      <c r="B42" s="102" t="s">
        <v>288</v>
      </c>
      <c r="C42" s="103"/>
      <c r="D42" s="96"/>
      <c r="E42" s="97"/>
    </row>
    <row r="43" spans="1:13" x14ac:dyDescent="0.25">
      <c r="B43" s="361" t="s">
        <v>284</v>
      </c>
      <c r="C43" s="361"/>
      <c r="D43" s="361"/>
      <c r="E43" s="345">
        <f>COUNTIF(E5:E35,"Critical")</f>
        <v>0</v>
      </c>
      <c r="L43" s="6"/>
      <c r="M43" s="6"/>
    </row>
    <row r="44" spans="1:13" x14ac:dyDescent="0.25">
      <c r="B44" s="366" t="s">
        <v>285</v>
      </c>
      <c r="C44" s="367"/>
      <c r="D44" s="368"/>
      <c r="E44" s="71">
        <f>COUNTIF(E5:E35,"High")</f>
        <v>0</v>
      </c>
      <c r="L44" s="6"/>
      <c r="M44" s="6"/>
    </row>
    <row r="45" spans="1:13" x14ac:dyDescent="0.25">
      <c r="B45" s="373" t="s">
        <v>286</v>
      </c>
      <c r="C45" s="373"/>
      <c r="D45" s="373"/>
      <c r="E45" s="66">
        <f>COUNTIF(E5:E35,"Medium")</f>
        <v>0</v>
      </c>
      <c r="L45" s="6"/>
      <c r="M45" s="6"/>
    </row>
    <row r="46" spans="1:13" x14ac:dyDescent="0.25">
      <c r="B46" s="372" t="s">
        <v>287</v>
      </c>
      <c r="C46" s="372"/>
      <c r="D46" s="372"/>
      <c r="E46" s="67">
        <f>COUNTIF(E5:E35,"Low")</f>
        <v>0</v>
      </c>
      <c r="L46" s="6"/>
      <c r="M46" s="6"/>
    </row>
    <row r="47" spans="1:13" x14ac:dyDescent="0.25">
      <c r="B47" s="6"/>
    </row>
    <row r="48" spans="1:13" x14ac:dyDescent="0.25">
      <c r="B48" s="102" t="s">
        <v>283</v>
      </c>
      <c r="C48" s="103"/>
      <c r="D48" s="96"/>
      <c r="E48" s="95"/>
      <c r="F48" s="104"/>
    </row>
    <row r="49" spans="1:15" x14ac:dyDescent="0.25">
      <c r="B49" s="358" t="s">
        <v>99</v>
      </c>
      <c r="C49" s="359"/>
      <c r="D49" s="359"/>
      <c r="E49" s="360"/>
      <c r="F49" s="43">
        <f>COUNTIF(F5:F35,"Immediate")</f>
        <v>0</v>
      </c>
      <c r="L49" s="6"/>
      <c r="M49" s="6"/>
    </row>
    <row r="50" spans="1:15" x14ac:dyDescent="0.25">
      <c r="B50" s="358" t="s">
        <v>100</v>
      </c>
      <c r="C50" s="359"/>
      <c r="D50" s="359"/>
      <c r="E50" s="360"/>
      <c r="F50" s="43">
        <f>COUNTIF(F5:F35,"Intermediate")</f>
        <v>0</v>
      </c>
      <c r="L50" s="6"/>
      <c r="M50" s="6"/>
    </row>
    <row r="51" spans="1:15" x14ac:dyDescent="0.25">
      <c r="B51" s="358" t="s">
        <v>101</v>
      </c>
      <c r="C51" s="359"/>
      <c r="D51" s="359"/>
      <c r="E51" s="360"/>
      <c r="F51" s="43">
        <f>COUNTIF(F5:F35,"Long-Term")</f>
        <v>0</v>
      </c>
      <c r="L51" s="6"/>
      <c r="M51" s="6"/>
    </row>
    <row r="52" spans="1:15" x14ac:dyDescent="0.25">
      <c r="B52" s="6"/>
    </row>
    <row r="53" spans="1:15" x14ac:dyDescent="0.25">
      <c r="B53" s="369" t="s">
        <v>162</v>
      </c>
      <c r="C53" s="370"/>
      <c r="D53" s="370"/>
      <c r="E53" s="370"/>
      <c r="F53" s="370"/>
      <c r="G53" s="371"/>
      <c r="H53" s="98">
        <f>COUNTIF(H5:H35,"Needed")</f>
        <v>0</v>
      </c>
      <c r="L53" s="6"/>
      <c r="M53" s="6"/>
    </row>
    <row r="54" spans="1:15" x14ac:dyDescent="0.25">
      <c r="B54" s="349" t="s">
        <v>168</v>
      </c>
      <c r="C54" s="349"/>
      <c r="D54" s="349"/>
      <c r="E54" s="349"/>
      <c r="F54" s="349"/>
      <c r="G54" s="349"/>
      <c r="H54" s="349"/>
      <c r="I54" s="99">
        <f>COUNTIF(I5:I35,"Needed")</f>
        <v>0</v>
      </c>
      <c r="L54" s="6"/>
      <c r="M54" s="6"/>
    </row>
    <row r="55" spans="1:15" ht="12.75" x14ac:dyDescent="0.25">
      <c r="B55" s="369" t="s">
        <v>657</v>
      </c>
      <c r="C55" s="370"/>
      <c r="D55" s="370"/>
      <c r="E55" s="370"/>
      <c r="F55" s="370"/>
      <c r="G55" s="370"/>
      <c r="H55" s="370"/>
      <c r="I55" s="371"/>
      <c r="J55" s="311">
        <f>SUM(J5:J19, J21:J33)</f>
        <v>0</v>
      </c>
      <c r="L55" s="6"/>
      <c r="M55" s="6"/>
    </row>
    <row r="57" spans="1:15" x14ac:dyDescent="0.25">
      <c r="C57" s="40"/>
    </row>
    <row r="58" spans="1:15" s="12" customFormat="1" ht="12.75" x14ac:dyDescent="0.25">
      <c r="B58" s="398" t="s">
        <v>707</v>
      </c>
      <c r="C58" s="398"/>
      <c r="D58" s="398"/>
      <c r="E58" s="398"/>
      <c r="F58" s="398"/>
      <c r="G58" s="398"/>
      <c r="H58" s="398"/>
      <c r="I58" s="398"/>
      <c r="J58" s="398"/>
      <c r="K58" s="398"/>
      <c r="L58" s="398"/>
      <c r="M58" s="398"/>
      <c r="N58" s="398"/>
      <c r="O58" s="6"/>
    </row>
    <row r="59" spans="1:15" s="12" customFormat="1" ht="12.75" x14ac:dyDescent="0.25">
      <c r="B59" s="4"/>
      <c r="O59" s="6"/>
    </row>
    <row r="60" spans="1:15" customFormat="1" x14ac:dyDescent="0.25">
      <c r="A60" s="35"/>
      <c r="B60" s="362" t="s">
        <v>706</v>
      </c>
      <c r="C60" s="363"/>
      <c r="D60" s="363"/>
      <c r="E60" s="363"/>
      <c r="F60" s="363"/>
      <c r="G60" s="363"/>
      <c r="H60" s="363"/>
      <c r="I60" s="363"/>
      <c r="J60" s="363"/>
      <c r="K60" s="363"/>
      <c r="L60" s="363"/>
      <c r="M60" s="363"/>
      <c r="N60" s="364"/>
    </row>
    <row r="64" spans="1:15" x14ac:dyDescent="0.25">
      <c r="C64" s="41"/>
    </row>
  </sheetData>
  <sheetProtection sort="0" autoFilter="0"/>
  <mergeCells count="5">
    <mergeCell ref="L2:M2"/>
    <mergeCell ref="B58:N58"/>
    <mergeCell ref="A2:A3"/>
    <mergeCell ref="D2:J2"/>
    <mergeCell ref="B1:M1"/>
  </mergeCells>
  <conditionalFormatting sqref="C2:C3">
    <cfRule type="cellIs" dxfId="894" priority="333" operator="equal">
      <formula>"NA"</formula>
    </cfRule>
    <cfRule type="cellIs" dxfId="893" priority="330" operator="equal">
      <formula>"Unknown"</formula>
    </cfRule>
    <cfRule type="cellIs" dxfId="892" priority="329" operator="equal">
      <formula>"NA"</formula>
    </cfRule>
    <cfRule type="cellIs" dxfId="891" priority="334" operator="equal">
      <formula>"Unknown"</formula>
    </cfRule>
  </conditionalFormatting>
  <conditionalFormatting sqref="C5:C19 C47:C48 C52">
    <cfRule type="cellIs" dxfId="890" priority="438" operator="equal">
      <formula>"No"</formula>
    </cfRule>
    <cfRule type="cellIs" dxfId="889" priority="437" operator="equal">
      <formula>"Yes"</formula>
    </cfRule>
    <cfRule type="cellIs" dxfId="888" priority="436" operator="equal">
      <formula>"Unknown"</formula>
    </cfRule>
    <cfRule type="cellIs" dxfId="887" priority="435" operator="equal">
      <formula>"NA"</formula>
    </cfRule>
  </conditionalFormatting>
  <conditionalFormatting sqref="C21:C36">
    <cfRule type="cellIs" dxfId="886" priority="152" operator="equal">
      <formula>"Yes"</formula>
    </cfRule>
    <cfRule type="cellIs" dxfId="885" priority="153" operator="equal">
      <formula>"No"</formula>
    </cfRule>
    <cfRule type="cellIs" dxfId="884" priority="150" operator="equal">
      <formula>"NA"</formula>
    </cfRule>
    <cfRule type="cellIs" dxfId="883" priority="151" operator="equal">
      <formula>"Unknown"</formula>
    </cfRule>
  </conditionalFormatting>
  <conditionalFormatting sqref="C41:C42">
    <cfRule type="cellIs" dxfId="882" priority="232" operator="equal">
      <formula>"No"</formula>
    </cfRule>
    <cfRule type="cellIs" dxfId="881" priority="231" operator="equal">
      <formula>"Yes"</formula>
    </cfRule>
    <cfRule type="cellIs" dxfId="880" priority="230" operator="equal">
      <formula>"Unknown"</formula>
    </cfRule>
    <cfRule type="cellIs" dxfId="879" priority="229" operator="equal">
      <formula>"NA"</formula>
    </cfRule>
  </conditionalFormatting>
  <conditionalFormatting sqref="C56:C59 H56:J1048576">
    <cfRule type="cellIs" dxfId="878" priority="25" operator="equal">
      <formula>"Unknown"</formula>
    </cfRule>
  </conditionalFormatting>
  <conditionalFormatting sqref="C56:C59 H58:J1048576">
    <cfRule type="cellIs" dxfId="877" priority="24" operator="equal">
      <formula>"NA"</formula>
    </cfRule>
  </conditionalFormatting>
  <conditionalFormatting sqref="C56:C1048576">
    <cfRule type="cellIs" dxfId="876" priority="20" operator="equal">
      <formula>"NA"</formula>
    </cfRule>
    <cfRule type="cellIs" dxfId="875" priority="21" operator="equal">
      <formula>"Unknown"</formula>
    </cfRule>
    <cfRule type="cellIs" dxfId="874" priority="22" operator="equal">
      <formula>"Yes"</formula>
    </cfRule>
    <cfRule type="cellIs" dxfId="873" priority="23" operator="equal">
      <formula>"No"</formula>
    </cfRule>
  </conditionalFormatting>
  <conditionalFormatting sqref="C61:C1048576 I53:J53 J54">
    <cfRule type="cellIs" dxfId="872" priority="468" operator="equal">
      <formula>"Unknown"</formula>
    </cfRule>
  </conditionalFormatting>
  <conditionalFormatting sqref="C2:E3">
    <cfRule type="cellIs" dxfId="871" priority="252" operator="equal">
      <formula>"No"</formula>
    </cfRule>
    <cfRule type="cellIs" dxfId="870" priority="251" operator="equal">
      <formula>"Yes"</formula>
    </cfRule>
  </conditionalFormatting>
  <conditionalFormatting sqref="C60:E60">
    <cfRule type="cellIs" dxfId="869" priority="43" operator="equal">
      <formula>"No"</formula>
    </cfRule>
    <cfRule type="cellIs" dxfId="868" priority="40" operator="equal">
      <formula>"NA"</formula>
    </cfRule>
    <cfRule type="cellIs" dxfId="867" priority="41" operator="equal">
      <formula>"Unknown"</formula>
    </cfRule>
    <cfRule type="cellIs" dxfId="866" priority="42" operator="equal">
      <formula>"Yes"</formula>
    </cfRule>
  </conditionalFormatting>
  <conditionalFormatting sqref="D2:E3">
    <cfRule type="cellIs" dxfId="865" priority="249" operator="equal">
      <formula>"NA"</formula>
    </cfRule>
    <cfRule type="cellIs" dxfId="864" priority="246" operator="equal">
      <formula>"Long-Term"</formula>
    </cfRule>
    <cfRule type="cellIs" dxfId="863" priority="247" operator="equal">
      <formula>"Intermediate"</formula>
    </cfRule>
    <cfRule type="cellIs" dxfId="862" priority="248" operator="equal">
      <formula>"Immediate"</formula>
    </cfRule>
    <cfRule type="cellIs" dxfId="861" priority="250" operator="equal">
      <formula>"Unknown"</formula>
    </cfRule>
  </conditionalFormatting>
  <conditionalFormatting sqref="D41:E42">
    <cfRule type="cellIs" dxfId="860" priority="222" operator="equal">
      <formula>"Immediate"</formula>
    </cfRule>
    <cfRule type="cellIs" dxfId="859" priority="221" operator="equal">
      <formula>"Intermediate"</formula>
    </cfRule>
    <cfRule type="cellIs" dxfId="858" priority="220" operator="equal">
      <formula>"Long-Term"</formula>
    </cfRule>
  </conditionalFormatting>
  <conditionalFormatting sqref="D47:E48 D52:E52">
    <cfRule type="cellIs" dxfId="857" priority="288" operator="equal">
      <formula>"Immediate"</formula>
    </cfRule>
    <cfRule type="cellIs" dxfId="856" priority="287" operator="equal">
      <formula>"Intermediate"</formula>
    </cfRule>
    <cfRule type="cellIs" dxfId="855" priority="286" operator="equal">
      <formula>"Long-Term"</formula>
    </cfRule>
  </conditionalFormatting>
  <conditionalFormatting sqref="D4:F19">
    <cfRule type="cellIs" dxfId="854" priority="50" operator="equal">
      <formula>"Long-Term"</formula>
    </cfRule>
    <cfRule type="cellIs" dxfId="853" priority="51" operator="equal">
      <formula>"Intermediate"</formula>
    </cfRule>
    <cfRule type="cellIs" dxfId="852" priority="52" operator="equal">
      <formula>"Immediate"</formula>
    </cfRule>
  </conditionalFormatting>
  <conditionalFormatting sqref="D20:G40">
    <cfRule type="cellIs" dxfId="851" priority="89" operator="equal">
      <formula>"Long-Term"</formula>
    </cfRule>
    <cfRule type="cellIs" dxfId="850" priority="90" operator="equal">
      <formula>"Intermediate"</formula>
    </cfRule>
    <cfRule type="cellIs" dxfId="849" priority="91" operator="equal">
      <formula>"Immediate"</formula>
    </cfRule>
  </conditionalFormatting>
  <conditionalFormatting sqref="D56:G59">
    <cfRule type="cellIs" dxfId="848" priority="13" operator="equal">
      <formula>"Immediate"</formula>
    </cfRule>
    <cfRule type="cellIs" dxfId="847" priority="11" operator="equal">
      <formula>"Long-Term"</formula>
    </cfRule>
    <cfRule type="cellIs" dxfId="846" priority="12" operator="equal">
      <formula>"Intermediate"</formula>
    </cfRule>
  </conditionalFormatting>
  <conditionalFormatting sqref="D61:G1048576">
    <cfRule type="cellIs" dxfId="845" priority="307" operator="equal">
      <formula>"Long-Term"</formula>
    </cfRule>
    <cfRule type="cellIs" dxfId="844" priority="308" operator="equal">
      <formula>"Intermediate"</formula>
    </cfRule>
    <cfRule type="cellIs" dxfId="843" priority="309" operator="equal">
      <formula>"Immediate"</formula>
    </cfRule>
  </conditionalFormatting>
  <conditionalFormatting sqref="E2:E12">
    <cfRule type="cellIs" dxfId="842" priority="49" operator="equal">
      <formula>"High"</formula>
    </cfRule>
  </conditionalFormatting>
  <conditionalFormatting sqref="E2:E52">
    <cfRule type="cellIs" dxfId="841" priority="47" operator="equal">
      <formula>"Critical"</formula>
    </cfRule>
    <cfRule type="cellIs" dxfId="840" priority="45" operator="equal">
      <formula>"Low"</formula>
    </cfRule>
    <cfRule type="cellIs" dxfId="839" priority="44" operator="equal">
      <formula>"Medium"</formula>
    </cfRule>
    <cfRule type="cellIs" dxfId="838" priority="48" operator="equal">
      <formula>"High"</formula>
    </cfRule>
  </conditionalFormatting>
  <conditionalFormatting sqref="E5:E19">
    <cfRule type="cellIs" dxfId="837" priority="46" operator="equal">
      <formula>"High"</formula>
    </cfRule>
  </conditionalFormatting>
  <conditionalFormatting sqref="E13:E42">
    <cfRule type="cellIs" dxfId="836" priority="88" operator="equal">
      <formula>"High"</formula>
    </cfRule>
  </conditionalFormatting>
  <conditionalFormatting sqref="E21:E34">
    <cfRule type="cellIs" dxfId="835" priority="85" operator="equal">
      <formula>"High"</formula>
    </cfRule>
  </conditionalFormatting>
  <conditionalFormatting sqref="E56:E57 E61:E1048576 E47:E48 E52">
    <cfRule type="cellIs" dxfId="834" priority="244" operator="equal">
      <formula>"High"</formula>
    </cfRule>
  </conditionalFormatting>
  <conditionalFormatting sqref="E56:E57 E61:E1048576">
    <cfRule type="cellIs" dxfId="833" priority="207" operator="equal">
      <formula>"High"</formula>
    </cfRule>
  </conditionalFormatting>
  <conditionalFormatting sqref="E56:E59">
    <cfRule type="cellIs" dxfId="832" priority="4" operator="equal">
      <formula>"Medium"</formula>
    </cfRule>
    <cfRule type="cellIs" dxfId="831" priority="5" operator="equal">
      <formula>"Low"</formula>
    </cfRule>
  </conditionalFormatting>
  <conditionalFormatting sqref="E56:E1048576">
    <cfRule type="cellIs" dxfId="830" priority="7" operator="equal">
      <formula>"Critical"</formula>
    </cfRule>
  </conditionalFormatting>
  <conditionalFormatting sqref="E58:E60">
    <cfRule type="cellIs" dxfId="829" priority="6" operator="equal">
      <formula>"High"</formula>
    </cfRule>
    <cfRule type="cellIs" dxfId="828" priority="10" operator="equal">
      <formula>"High"</formula>
    </cfRule>
  </conditionalFormatting>
  <conditionalFormatting sqref="E60">
    <cfRule type="cellIs" dxfId="827" priority="28" operator="equal">
      <formula>"Medium"</formula>
    </cfRule>
    <cfRule type="cellIs" dxfId="826" priority="29" operator="equal">
      <formula>"Low"</formula>
    </cfRule>
  </conditionalFormatting>
  <conditionalFormatting sqref="E61:E1048576">
    <cfRule type="cellIs" dxfId="825" priority="188" operator="equal">
      <formula>"Low"</formula>
    </cfRule>
    <cfRule type="cellIs" dxfId="824" priority="187" operator="equal">
      <formula>"Medium"</formula>
    </cfRule>
  </conditionalFormatting>
  <conditionalFormatting sqref="F3">
    <cfRule type="cellIs" dxfId="823" priority="243" operator="equal">
      <formula>"Immediate"</formula>
    </cfRule>
    <cfRule type="cellIs" dxfId="822" priority="241" operator="equal">
      <formula>"Long-Term"</formula>
    </cfRule>
    <cfRule type="cellIs" dxfId="821" priority="242" operator="equal">
      <formula>"Intermediate"</formula>
    </cfRule>
  </conditionalFormatting>
  <conditionalFormatting sqref="F58:F59">
    <cfRule type="cellIs" dxfId="820" priority="9" operator="equal">
      <formula>"Critical"</formula>
    </cfRule>
    <cfRule type="cellIs" dxfId="819" priority="8" operator="equal">
      <formula>"High"</formula>
    </cfRule>
  </conditionalFormatting>
  <conditionalFormatting sqref="F41:G52">
    <cfRule type="cellIs" dxfId="818" priority="210" operator="equal">
      <formula>"Immediate"</formula>
    </cfRule>
    <cfRule type="cellIs" dxfId="817" priority="209" operator="equal">
      <formula>"Intermediate"</formula>
    </cfRule>
    <cfRule type="cellIs" dxfId="816" priority="208" operator="equal">
      <formula>"Long-Term"</formula>
    </cfRule>
  </conditionalFormatting>
  <conditionalFormatting sqref="F60:G60">
    <cfRule type="cellIs" dxfId="815" priority="35" operator="equal">
      <formula>"Immediate"</formula>
    </cfRule>
    <cfRule type="cellIs" dxfId="814" priority="34" operator="equal">
      <formula>"Intermediate"</formula>
    </cfRule>
    <cfRule type="cellIs" dxfId="813" priority="33" operator="equal">
      <formula>"Long-Term"</formula>
    </cfRule>
  </conditionalFormatting>
  <conditionalFormatting sqref="F3:J3">
    <cfRule type="cellIs" dxfId="812" priority="240" operator="equal">
      <formula>"No"</formula>
    </cfRule>
    <cfRule type="cellIs" dxfId="811" priority="237" operator="equal">
      <formula>"NA"</formula>
    </cfRule>
    <cfRule type="cellIs" dxfId="810" priority="238" operator="equal">
      <formula>"Unknown"</formula>
    </cfRule>
    <cfRule type="cellIs" dxfId="809" priority="239" operator="equal">
      <formula>"Yes"</formula>
    </cfRule>
  </conditionalFormatting>
  <conditionalFormatting sqref="G3:G19">
    <cfRule type="cellIs" dxfId="808" priority="168" operator="equal">
      <formula>"Long-Term"</formula>
    </cfRule>
    <cfRule type="cellIs" dxfId="807" priority="169" operator="equal">
      <formula>"Intermediate"</formula>
    </cfRule>
    <cfRule type="cellIs" dxfId="806" priority="170" operator="equal">
      <formula>"Immediate"</formula>
    </cfRule>
  </conditionalFormatting>
  <conditionalFormatting sqref="H53">
    <cfRule type="cellIs" dxfId="805" priority="120" operator="equal">
      <formula>"Immediate"</formula>
    </cfRule>
    <cfRule type="cellIs" dxfId="804" priority="119" operator="equal">
      <formula>"Intermediate"</formula>
    </cfRule>
    <cfRule type="cellIs" dxfId="803" priority="118" operator="equal">
      <formula>"Long-Term"</formula>
    </cfRule>
  </conditionalFormatting>
  <conditionalFormatting sqref="H5:J52">
    <cfRule type="cellIs" dxfId="802" priority="178" operator="equal">
      <formula>"NA"</formula>
    </cfRule>
    <cfRule type="cellIs" dxfId="801" priority="179" operator="equal">
      <formula>"Unknown"</formula>
    </cfRule>
    <cfRule type="cellIs" dxfId="800" priority="180" operator="equal">
      <formula>"Yes"</formula>
    </cfRule>
    <cfRule type="cellIs" dxfId="799" priority="181" operator="equal">
      <formula>"No"</formula>
    </cfRule>
  </conditionalFormatting>
  <conditionalFormatting sqref="H56:J57 C61:C1048576 I53:J53 J54">
    <cfRule type="cellIs" dxfId="798" priority="467" operator="equal">
      <formula>"NA"</formula>
    </cfRule>
  </conditionalFormatting>
  <conditionalFormatting sqref="H56:J1048576">
    <cfRule type="cellIs" dxfId="797" priority="27" operator="equal">
      <formula>"No"</formula>
    </cfRule>
    <cfRule type="cellIs" dxfId="796" priority="26" operator="equal">
      <formula>"Yes"</formula>
    </cfRule>
  </conditionalFormatting>
  <conditionalFormatting sqref="H57:J57">
    <cfRule type="cellIs" dxfId="795" priority="393" operator="equal">
      <formula>"NA"</formula>
    </cfRule>
    <cfRule type="cellIs" dxfId="794" priority="394" operator="equal">
      <formula>"NA"</formula>
    </cfRule>
  </conditionalFormatting>
  <conditionalFormatting sqref="I54">
    <cfRule type="cellIs" dxfId="793" priority="382" operator="equal">
      <formula>"Long-Term"</formula>
    </cfRule>
    <cfRule type="cellIs" dxfId="792" priority="383" operator="equal">
      <formula>"Intermediate"</formula>
    </cfRule>
    <cfRule type="cellIs" dxfId="791" priority="384" operator="equal">
      <formula>"Immediate"</formula>
    </cfRule>
  </conditionalFormatting>
  <conditionalFormatting sqref="I53:J53 J54">
    <cfRule type="cellIs" dxfId="790" priority="469" operator="equal">
      <formula>"Yes"</formula>
    </cfRule>
    <cfRule type="cellIs" dxfId="789" priority="470" operator="equal">
      <formula>"No"</formula>
    </cfRule>
  </conditionalFormatting>
  <conditionalFormatting sqref="J55">
    <cfRule type="cellIs" dxfId="788" priority="2" operator="equal">
      <formula>"Intermediate"</formula>
    </cfRule>
    <cfRule type="cellIs" dxfId="787" priority="3" operator="equal">
      <formula>"Immediate"</formula>
    </cfRule>
    <cfRule type="cellIs" dxfId="786" priority="1" operator="equal">
      <formula>"Long-Term"</formula>
    </cfRule>
  </conditionalFormatting>
  <dataValidations count="3">
    <dataValidation type="list" allowBlank="1" showInputMessage="1" showErrorMessage="1" sqref="C21:C34 C5:C19" xr:uid="{0913A5A3-093A-4996-BB7D-B8939F18A780}">
      <formula1>"Yes, No, NA, Unknown"</formula1>
    </dataValidation>
    <dataValidation type="list" allowBlank="1" showInputMessage="1" showErrorMessage="1" sqref="E21:E34 E5:E19" xr:uid="{43230C26-203E-4359-AE96-68DA55E21A03}">
      <formula1>"High, Medium, Low"</formula1>
    </dataValidation>
    <dataValidation type="list" allowBlank="1" showInputMessage="1" showErrorMessage="1" sqref="F21:F34 F5:F19" xr:uid="{5C771007-ED2F-474D-B6CC-B79430957521}">
      <formula1>"Immediate, Intermediate, Long-Term"</formula1>
    </dataValidation>
  </dataValidations>
  <hyperlinks>
    <hyperlink ref="L6" r:id="rId1" xr:uid="{E3865FED-68B1-489B-84B4-D1237291E49F}"/>
    <hyperlink ref="M21" r:id="rId2" display="https://www.nps.gov/subjects/museums/upload/MHI_Ch5_BiologicalInfestations.pdf" xr:uid="{0041D98C-A6CE-44C5-BFAE-4021E593DD37}"/>
    <hyperlink ref="L7" r:id="rId3" xr:uid="{37EC0557-2250-411B-B192-7F6C72F8EB27}"/>
    <hyperlink ref="L8" r:id="rId4" xr:uid="{949EE090-6018-4849-B2FA-59B5BC57D38B}"/>
    <hyperlink ref="L9" r:id="rId5" xr:uid="{A0F6065A-E985-4D24-BAA0-A0A698E0C70C}"/>
    <hyperlink ref="L13" r:id="rId6" xr:uid="{245564F4-F919-4248-8576-026CC42D7CAE}"/>
    <hyperlink ref="L16" r:id="rId7" xr:uid="{9229AAAB-BC4F-4FDD-AEF3-90976B869708}"/>
    <hyperlink ref="L17" r:id="rId8" xr:uid="{70AC81B6-E3B1-4DF1-9A82-19988AA7FA0A}"/>
    <hyperlink ref="L18" r:id="rId9" xr:uid="{AFC66FD2-1F90-4466-BB44-D7B53E70BD45}"/>
    <hyperlink ref="L19" r:id="rId10" xr:uid="{20FF1529-A1F0-4E48-9EB4-14CA55D05D1A}"/>
    <hyperlink ref="M22" r:id="rId11" display="https://www.nps.gov/subjects/museums/upload/MHI_Ch5_BiologicalInfestations.pdf" xr:uid="{4DDFF4A0-682F-4A56-90D2-CDDBC3AC6AEE}"/>
    <hyperlink ref="M23" r:id="rId12" display="https://www.nps.gov/subjects/museums/upload/MHI_Ch5_BiologicalInfestations.pdf" xr:uid="{2E12A2D2-8471-4FC5-8F4D-810D5018EC09}"/>
    <hyperlink ref="M24" r:id="rId13" display="https://www.nps.gov/subjects/museums/upload/MHI_Ch5_BiologicalInfestations.pdf" xr:uid="{7E805BE5-6B13-4FC7-9A4A-F537FBA83950}"/>
    <hyperlink ref="M25" r:id="rId14" display="https://www.nps.gov/subjects/museums/upload/MHI_Ch5_BiologicalInfestations.pdf" xr:uid="{2E0C1777-BF60-4AE5-B5FC-B6CC0D39A23D}"/>
    <hyperlink ref="M26" r:id="rId15" display="https://www.nps.gov/subjects/museums/upload/MHI_Ch5_BiologicalInfestations.pdf" xr:uid="{051C5C96-83D3-4633-B005-D62EB94B0D98}"/>
    <hyperlink ref="M27" r:id="rId16" display="https://www.nps.gov/subjects/museums/upload/MHI_Ch5_BiologicalInfestations.pdf" xr:uid="{B81B6788-B1F0-440A-A461-0F4B979DD50E}"/>
    <hyperlink ref="M28" r:id="rId17" display="https://www.nps.gov/subjects/museums/upload/MHI_Ch5_BiologicalInfestations.pdf" xr:uid="{C55473C1-5368-40EA-B271-B5142E3300C5}"/>
    <hyperlink ref="M29" r:id="rId18" display="https://www.nps.gov/subjects/museums/upload/MHI_Ch5_BiologicalInfestations.pdf" xr:uid="{04FDDCE7-31DF-496B-8249-7BBF5253A353}"/>
    <hyperlink ref="M30" r:id="rId19" display="https://www.nps.gov/subjects/museums/upload/MHI_Ch5_BiologicalInfestations.pdf" xr:uid="{1741F6B5-8702-46D6-A2E0-44D9768BCD63}"/>
    <hyperlink ref="M31" r:id="rId20" display="https://www.nps.gov/subjects/museums/upload/MHI_Ch5_BiologicalInfestations.pdf" xr:uid="{0DA8A514-6265-4A01-A2C3-EAC00B68D435}"/>
    <hyperlink ref="M33" r:id="rId21" display="https://www.nps.gov/subjects/museums/upload/MHI_Ch5_BiologicalInfestations.pdf" xr:uid="{8CA72DCE-FD43-49A9-983D-E5822860C7AF}"/>
    <hyperlink ref="M32" r:id="rId22" display="https://www.nps.gov/subjects/museums/upload/MHI_Ch5_BiologicalInfestations.pdf" xr:uid="{E8513339-A6B1-49BC-B4BD-5A9FB38381FE}"/>
    <hyperlink ref="M5" r:id="rId23" xr:uid="{780BFC32-8F29-4503-AAC2-8A186D1AD3BA}"/>
    <hyperlink ref="M6" r:id="rId24" xr:uid="{D63F315A-BB86-4263-A066-DA27A7B76711}"/>
    <hyperlink ref="M7" r:id="rId25" xr:uid="{1C1E07CD-A438-4039-BB33-EA3F89F4A08D}"/>
    <hyperlink ref="M10" r:id="rId26" xr:uid="{A0179BBE-BE0F-46F5-BC9B-E21364185612}"/>
    <hyperlink ref="M11" r:id="rId27" xr:uid="{568D223D-E77E-4383-9746-DEDD9870E3FC}"/>
    <hyperlink ref="M13" r:id="rId28" xr:uid="{E7848678-4447-4A1C-A0D7-1F41D1A78ABB}"/>
    <hyperlink ref="M14" r:id="rId29" xr:uid="{2AAD839C-0B05-4106-9356-6F20F291F641}"/>
    <hyperlink ref="M8" r:id="rId30" xr:uid="{51336603-C188-4C67-BDC0-B9A39E49719D}"/>
    <hyperlink ref="M9" r:id="rId31" xr:uid="{B201BA37-53D1-45CA-86EB-9A06CA74CC25}"/>
    <hyperlink ref="M12" r:id="rId32" xr:uid="{874527D1-A498-41B2-A9A3-4D0EDA1BADAE}"/>
    <hyperlink ref="M18" r:id="rId33" xr:uid="{61B54683-ABEF-4B73-983F-414AE8BE1EED}"/>
    <hyperlink ref="M15" r:id="rId34" xr:uid="{DBAA47C5-1424-4A51-A59C-08144384D67A}"/>
    <hyperlink ref="M16" r:id="rId35" xr:uid="{375702D3-21BE-4A11-A040-8D0FCC0F9B2D}"/>
    <hyperlink ref="M17" r:id="rId36" xr:uid="{6958484D-A844-49F5-B4F8-0B2EA3C4D338}"/>
    <hyperlink ref="M19" r:id="rId37" xr:uid="{79703AC4-4035-4ABE-AC3A-BEDD1BB4A674}"/>
  </hyperlinks>
  <pageMargins left="0.7" right="0.7" top="0.75" bottom="0.75" header="0.3" footer="0.3"/>
  <pageSetup orientation="portrait" horizontalDpi="1200" verticalDpi="1200" r:id="rId3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7E054-25E4-442A-A5F6-6CB620342DE5}">
  <sheetPr codeName="Sheet7"/>
  <dimension ref="A1:O58"/>
  <sheetViews>
    <sheetView zoomScaleNormal="100" workbookViewId="0">
      <pane xSplit="1" ySplit="3" topLeftCell="B35" activePane="bottomRight" state="frozen"/>
      <selection pane="topRight" activeCell="B1" sqref="B1"/>
      <selection pane="bottomLeft" activeCell="A4" sqref="A4"/>
      <selection pane="bottomRight" activeCell="B50" sqref="B50:I50"/>
    </sheetView>
  </sheetViews>
  <sheetFormatPr defaultColWidth="8.85546875" defaultRowHeight="15" x14ac:dyDescent="0.25"/>
  <cols>
    <col min="1" max="1" width="3" style="34" customWidth="1"/>
    <col min="2" max="2" width="91" style="6" customWidth="1"/>
    <col min="3" max="3" width="8.140625" style="6" customWidth="1"/>
    <col min="4" max="4" width="29.85546875" style="6" customWidth="1"/>
    <col min="5" max="5" width="9.140625" style="18" customWidth="1"/>
    <col min="6" max="6" width="11.140625" style="6" customWidth="1"/>
    <col min="7" max="7" width="14.140625" style="6" customWidth="1"/>
    <col min="8" max="8" width="9.5703125" style="1" bestFit="1" customWidth="1"/>
    <col min="9" max="9" width="11.5703125" style="1" bestFit="1" customWidth="1"/>
    <col min="10" max="10" width="8.140625" bestFit="1" customWidth="1"/>
    <col min="11" max="11" width="29" style="18" customWidth="1"/>
    <col min="12" max="12" width="8.85546875" style="18"/>
    <col min="13" max="13" width="22.85546875" style="18" bestFit="1" customWidth="1"/>
    <col min="14" max="14" width="22.85546875" style="6" bestFit="1" customWidth="1"/>
    <col min="15" max="16384" width="8.85546875" style="6"/>
  </cols>
  <sheetData>
    <row r="1" spans="1:14" s="12" customFormat="1" ht="28.7" customHeight="1" thickBot="1" x14ac:dyDescent="0.3">
      <c r="B1" s="483" t="s">
        <v>422</v>
      </c>
      <c r="C1" s="391"/>
      <c r="D1" s="391"/>
      <c r="E1" s="391"/>
      <c r="F1" s="391"/>
      <c r="G1" s="391"/>
      <c r="H1" s="391"/>
      <c r="I1" s="391"/>
      <c r="J1" s="391"/>
      <c r="K1" s="391"/>
      <c r="L1" s="391"/>
      <c r="M1" s="391"/>
      <c r="N1" s="392"/>
    </row>
    <row r="2" spans="1:14" s="23" customFormat="1" ht="12.6" customHeight="1" thickBot="1" x14ac:dyDescent="0.25">
      <c r="A2" s="484" t="s">
        <v>349</v>
      </c>
      <c r="B2" s="237" t="s">
        <v>470</v>
      </c>
      <c r="C2" s="279" t="s">
        <v>77</v>
      </c>
      <c r="D2" s="387" t="s">
        <v>76</v>
      </c>
      <c r="E2" s="388"/>
      <c r="F2" s="388"/>
      <c r="G2" s="388"/>
      <c r="H2" s="388"/>
      <c r="I2" s="388"/>
      <c r="J2" s="389"/>
      <c r="K2" s="350" t="s">
        <v>170</v>
      </c>
      <c r="L2" s="396" t="s">
        <v>75</v>
      </c>
      <c r="M2" s="482"/>
      <c r="N2" s="397"/>
    </row>
    <row r="3" spans="1:14" s="23" customFormat="1" ht="48.75" thickBot="1" x14ac:dyDescent="0.25">
      <c r="A3" s="485"/>
      <c r="B3" s="281" t="str">
        <f>_xlfn.CONCAT("Facility Name: ",'Cover Sheet'!C48)</f>
        <v xml:space="preserve">Facility Name: </v>
      </c>
      <c r="C3" s="280" t="s">
        <v>78</v>
      </c>
      <c r="D3" s="92" t="s">
        <v>175</v>
      </c>
      <c r="E3" s="92" t="s">
        <v>179</v>
      </c>
      <c r="F3" s="92" t="s">
        <v>181</v>
      </c>
      <c r="G3" s="92" t="s">
        <v>176</v>
      </c>
      <c r="H3" s="92" t="s">
        <v>177</v>
      </c>
      <c r="I3" s="93" t="s">
        <v>178</v>
      </c>
      <c r="J3" s="49" t="s">
        <v>51</v>
      </c>
      <c r="K3" s="351"/>
      <c r="L3" s="157" t="s">
        <v>233</v>
      </c>
      <c r="M3" s="157" t="s">
        <v>359</v>
      </c>
      <c r="N3" s="158" t="s">
        <v>360</v>
      </c>
    </row>
    <row r="4" spans="1:14" customFormat="1" ht="15.75" thickBot="1" x14ac:dyDescent="0.3">
      <c r="A4" s="35"/>
      <c r="B4" s="374" t="s">
        <v>94</v>
      </c>
      <c r="C4" s="375"/>
      <c r="D4" s="375"/>
      <c r="E4" s="375"/>
      <c r="F4" s="375"/>
      <c r="G4" s="375"/>
      <c r="H4" s="375"/>
      <c r="I4" s="375"/>
      <c r="J4" s="375"/>
      <c r="K4" s="375"/>
      <c r="L4" s="375"/>
      <c r="M4" s="375"/>
      <c r="N4" s="376"/>
    </row>
    <row r="5" spans="1:14" ht="27" customHeight="1" thickBot="1" x14ac:dyDescent="0.3">
      <c r="A5" s="145">
        <v>1</v>
      </c>
      <c r="B5" s="142" t="s">
        <v>315</v>
      </c>
      <c r="C5" s="183"/>
      <c r="D5" s="256"/>
      <c r="E5" s="152" t="str">
        <f t="shared" ref="E5:E6" si="0">IF(C5="No","Critical","")</f>
        <v/>
      </c>
      <c r="F5" s="185"/>
      <c r="G5" s="251"/>
      <c r="H5" s="262"/>
      <c r="I5" s="262"/>
      <c r="J5" s="316"/>
      <c r="K5" s="207"/>
      <c r="L5" s="119" t="s">
        <v>7</v>
      </c>
      <c r="M5" s="287" t="s">
        <v>618</v>
      </c>
      <c r="N5" s="295"/>
    </row>
    <row r="6" spans="1:14" ht="27.6" customHeight="1" thickBot="1" x14ac:dyDescent="0.3">
      <c r="A6" s="145">
        <v>2</v>
      </c>
      <c r="B6" s="143" t="s">
        <v>266</v>
      </c>
      <c r="C6" s="206"/>
      <c r="D6" s="259"/>
      <c r="E6" s="151" t="str">
        <f t="shared" si="0"/>
        <v/>
      </c>
      <c r="F6" s="261"/>
      <c r="G6" s="255"/>
      <c r="H6" s="263"/>
      <c r="I6" s="263"/>
      <c r="J6" s="317"/>
      <c r="K6" s="208"/>
      <c r="L6" s="153"/>
      <c r="M6" s="287" t="s">
        <v>619</v>
      </c>
      <c r="N6" s="291" t="s">
        <v>670</v>
      </c>
    </row>
    <row r="7" spans="1:14" ht="39" thickBot="1" x14ac:dyDescent="0.3">
      <c r="A7" s="145">
        <v>3</v>
      </c>
      <c r="B7" s="142" t="s">
        <v>267</v>
      </c>
      <c r="C7" s="187"/>
      <c r="D7" s="257"/>
      <c r="E7" s="189"/>
      <c r="F7" s="189"/>
      <c r="G7" s="252"/>
      <c r="H7" s="264"/>
      <c r="I7" s="264"/>
      <c r="J7" s="315"/>
      <c r="K7" s="204"/>
      <c r="L7" s="94"/>
      <c r="M7" s="285" t="s">
        <v>618</v>
      </c>
      <c r="N7" s="292"/>
    </row>
    <row r="8" spans="1:14" ht="39" thickBot="1" x14ac:dyDescent="0.3">
      <c r="A8" s="145">
        <v>4</v>
      </c>
      <c r="B8" s="143" t="s">
        <v>215</v>
      </c>
      <c r="C8" s="187"/>
      <c r="D8" s="257"/>
      <c r="E8" s="189"/>
      <c r="F8" s="189"/>
      <c r="G8" s="252"/>
      <c r="H8" s="264"/>
      <c r="I8" s="264"/>
      <c r="J8" s="315"/>
      <c r="K8" s="204"/>
      <c r="L8" s="94"/>
      <c r="M8" s="285" t="s">
        <v>583</v>
      </c>
      <c r="N8" s="292"/>
    </row>
    <row r="9" spans="1:14" ht="39" thickBot="1" x14ac:dyDescent="0.3">
      <c r="A9" s="145">
        <v>5</v>
      </c>
      <c r="B9" s="143" t="s">
        <v>216</v>
      </c>
      <c r="C9" s="187"/>
      <c r="D9" s="257"/>
      <c r="E9" s="189"/>
      <c r="F9" s="189"/>
      <c r="G9" s="252"/>
      <c r="H9" s="264"/>
      <c r="I9" s="264"/>
      <c r="J9" s="315"/>
      <c r="K9" s="204"/>
      <c r="L9" s="94"/>
      <c r="M9" s="285" t="s">
        <v>578</v>
      </c>
      <c r="N9" s="292"/>
    </row>
    <row r="10" spans="1:14" ht="39" thickBot="1" x14ac:dyDescent="0.3">
      <c r="A10" s="145">
        <v>6</v>
      </c>
      <c r="B10" s="143" t="s">
        <v>217</v>
      </c>
      <c r="C10" s="187"/>
      <c r="D10" s="257"/>
      <c r="E10" s="189"/>
      <c r="F10" s="189"/>
      <c r="G10" s="252"/>
      <c r="H10" s="264"/>
      <c r="I10" s="264"/>
      <c r="J10" s="315"/>
      <c r="K10" s="204"/>
      <c r="L10" s="94"/>
      <c r="M10" s="285" t="s">
        <v>584</v>
      </c>
      <c r="N10" s="292"/>
    </row>
    <row r="11" spans="1:14" ht="39" thickBot="1" x14ac:dyDescent="0.3">
      <c r="A11" s="145">
        <v>7</v>
      </c>
      <c r="B11" s="143" t="s">
        <v>218</v>
      </c>
      <c r="C11" s="187"/>
      <c r="D11" s="257"/>
      <c r="E11" s="189"/>
      <c r="F11" s="189"/>
      <c r="G11" s="252"/>
      <c r="H11" s="264"/>
      <c r="I11" s="264"/>
      <c r="J11" s="315"/>
      <c r="K11" s="204"/>
      <c r="L11" s="94"/>
      <c r="M11" s="285" t="s">
        <v>620</v>
      </c>
      <c r="N11" s="292"/>
    </row>
    <row r="12" spans="1:14" ht="39" thickBot="1" x14ac:dyDescent="0.3">
      <c r="A12" s="145">
        <v>8</v>
      </c>
      <c r="B12" s="143" t="s">
        <v>202</v>
      </c>
      <c r="C12" s="187"/>
      <c r="D12" s="257"/>
      <c r="E12" s="189"/>
      <c r="F12" s="189"/>
      <c r="G12" s="252"/>
      <c r="H12" s="264"/>
      <c r="I12" s="264"/>
      <c r="J12" s="315"/>
      <c r="K12" s="204"/>
      <c r="L12" s="94"/>
      <c r="M12" s="285" t="s">
        <v>620</v>
      </c>
      <c r="N12" s="292"/>
    </row>
    <row r="13" spans="1:14" ht="39" thickBot="1" x14ac:dyDescent="0.3">
      <c r="A13" s="145">
        <v>9</v>
      </c>
      <c r="B13" s="143" t="s">
        <v>479</v>
      </c>
      <c r="C13" s="187"/>
      <c r="D13" s="257"/>
      <c r="E13" s="189"/>
      <c r="F13" s="189"/>
      <c r="G13" s="252"/>
      <c r="H13" s="264"/>
      <c r="I13" s="264"/>
      <c r="J13" s="315"/>
      <c r="K13" s="204"/>
      <c r="L13" s="94"/>
      <c r="M13" s="285" t="s">
        <v>620</v>
      </c>
      <c r="N13" s="292"/>
    </row>
    <row r="14" spans="1:14" ht="39" thickBot="1" x14ac:dyDescent="0.3">
      <c r="A14" s="145">
        <v>10</v>
      </c>
      <c r="B14" s="142" t="s">
        <v>269</v>
      </c>
      <c r="C14" s="187"/>
      <c r="D14" s="257"/>
      <c r="E14" s="189"/>
      <c r="F14" s="189"/>
      <c r="G14" s="252"/>
      <c r="H14" s="264"/>
      <c r="I14" s="264"/>
      <c r="J14" s="315"/>
      <c r="K14" s="205"/>
      <c r="L14" s="100"/>
      <c r="M14" s="285" t="s">
        <v>620</v>
      </c>
      <c r="N14" s="292"/>
    </row>
    <row r="15" spans="1:14" ht="39" thickBot="1" x14ac:dyDescent="0.3">
      <c r="A15" s="145">
        <v>11</v>
      </c>
      <c r="B15" s="143" t="s">
        <v>203</v>
      </c>
      <c r="C15" s="187"/>
      <c r="D15" s="257"/>
      <c r="E15" s="189"/>
      <c r="F15" s="189"/>
      <c r="G15" s="252"/>
      <c r="H15" s="252"/>
      <c r="I15" s="252"/>
      <c r="J15" s="304"/>
      <c r="K15" s="204"/>
      <c r="L15" s="94"/>
      <c r="M15" s="285" t="s">
        <v>620</v>
      </c>
      <c r="N15" s="292"/>
    </row>
    <row r="16" spans="1:14" ht="39" thickBot="1" x14ac:dyDescent="0.3">
      <c r="A16" s="145">
        <v>12</v>
      </c>
      <c r="B16" s="143" t="s">
        <v>467</v>
      </c>
      <c r="C16" s="187"/>
      <c r="D16" s="257"/>
      <c r="E16" s="189"/>
      <c r="F16" s="189"/>
      <c r="G16" s="252"/>
      <c r="H16" s="252"/>
      <c r="I16" s="252"/>
      <c r="J16" s="304"/>
      <c r="K16" s="203"/>
      <c r="L16" s="94"/>
      <c r="M16" s="285" t="s">
        <v>585</v>
      </c>
      <c r="N16" s="292"/>
    </row>
    <row r="17" spans="1:14" ht="39" thickBot="1" x14ac:dyDescent="0.3">
      <c r="A17" s="145">
        <v>13</v>
      </c>
      <c r="B17" s="143" t="s">
        <v>219</v>
      </c>
      <c r="C17" s="187"/>
      <c r="D17" s="257"/>
      <c r="E17" s="189"/>
      <c r="F17" s="189"/>
      <c r="G17" s="252"/>
      <c r="H17" s="252"/>
      <c r="I17" s="252"/>
      <c r="J17" s="304"/>
      <c r="K17" s="204"/>
      <c r="L17" s="94"/>
      <c r="M17" s="285" t="s">
        <v>586</v>
      </c>
      <c r="N17" s="292"/>
    </row>
    <row r="18" spans="1:14" ht="39" thickBot="1" x14ac:dyDescent="0.3">
      <c r="A18" s="145">
        <v>14</v>
      </c>
      <c r="B18" s="143" t="s">
        <v>200</v>
      </c>
      <c r="C18" s="187"/>
      <c r="D18" s="257"/>
      <c r="E18" s="189"/>
      <c r="F18" s="189"/>
      <c r="G18" s="252"/>
      <c r="H18" s="252"/>
      <c r="I18" s="252"/>
      <c r="J18" s="304"/>
      <c r="K18" s="204"/>
      <c r="L18" s="94"/>
      <c r="M18" s="285" t="s">
        <v>586</v>
      </c>
      <c r="N18" s="292"/>
    </row>
    <row r="19" spans="1:14" ht="39" thickBot="1" x14ac:dyDescent="0.3">
      <c r="A19" s="145">
        <v>15</v>
      </c>
      <c r="B19" s="143" t="s">
        <v>201</v>
      </c>
      <c r="C19" s="187"/>
      <c r="D19" s="257"/>
      <c r="E19" s="189"/>
      <c r="F19" s="189"/>
      <c r="G19" s="252"/>
      <c r="H19" s="252"/>
      <c r="I19" s="252"/>
      <c r="J19" s="304"/>
      <c r="K19" s="204"/>
      <c r="L19" s="94"/>
      <c r="M19" s="285" t="s">
        <v>586</v>
      </c>
      <c r="N19" s="292"/>
    </row>
    <row r="20" spans="1:14" ht="39" thickBot="1" x14ac:dyDescent="0.3">
      <c r="A20" s="145">
        <v>16</v>
      </c>
      <c r="B20" s="143" t="s">
        <v>468</v>
      </c>
      <c r="C20" s="187"/>
      <c r="D20" s="257"/>
      <c r="E20" s="189"/>
      <c r="F20" s="189"/>
      <c r="G20" s="252"/>
      <c r="H20" s="252"/>
      <c r="I20" s="252"/>
      <c r="J20" s="304"/>
      <c r="K20" s="204"/>
      <c r="L20" s="94"/>
      <c r="M20" s="285" t="s">
        <v>586</v>
      </c>
      <c r="N20" s="292"/>
    </row>
    <row r="21" spans="1:14" ht="39" thickBot="1" x14ac:dyDescent="0.3">
      <c r="A21" s="145">
        <v>17</v>
      </c>
      <c r="B21" s="143" t="s">
        <v>480</v>
      </c>
      <c r="C21" s="187"/>
      <c r="D21" s="257"/>
      <c r="E21" s="189"/>
      <c r="F21" s="189"/>
      <c r="G21" s="252"/>
      <c r="H21" s="252"/>
      <c r="I21" s="252"/>
      <c r="J21" s="304"/>
      <c r="K21" s="204"/>
      <c r="L21" s="118" t="s">
        <v>18</v>
      </c>
      <c r="M21" s="285" t="s">
        <v>586</v>
      </c>
      <c r="N21" s="292"/>
    </row>
    <row r="22" spans="1:14" ht="39" thickBot="1" x14ac:dyDescent="0.3">
      <c r="A22" s="145">
        <v>18</v>
      </c>
      <c r="B22" s="143" t="s">
        <v>481</v>
      </c>
      <c r="C22" s="187"/>
      <c r="D22" s="257"/>
      <c r="E22" s="189"/>
      <c r="F22" s="189"/>
      <c r="G22" s="252"/>
      <c r="H22" s="252"/>
      <c r="I22" s="252"/>
      <c r="J22" s="304"/>
      <c r="K22" s="204"/>
      <c r="L22" s="94"/>
      <c r="M22" s="285" t="s">
        <v>587</v>
      </c>
      <c r="N22" s="292"/>
    </row>
    <row r="23" spans="1:14" ht="39" thickBot="1" x14ac:dyDescent="0.3">
      <c r="A23" s="145">
        <v>19</v>
      </c>
      <c r="B23" s="143" t="s">
        <v>225</v>
      </c>
      <c r="C23" s="187"/>
      <c r="D23" s="257"/>
      <c r="E23" s="189"/>
      <c r="F23" s="189"/>
      <c r="G23" s="252"/>
      <c r="H23" s="252"/>
      <c r="I23" s="252"/>
      <c r="J23" s="304"/>
      <c r="K23" s="204"/>
      <c r="L23" s="94"/>
      <c r="M23" s="285" t="s">
        <v>585</v>
      </c>
      <c r="N23" s="292"/>
    </row>
    <row r="24" spans="1:14" ht="39" thickBot="1" x14ac:dyDescent="0.3">
      <c r="A24" s="145">
        <v>20</v>
      </c>
      <c r="B24" s="143" t="s">
        <v>226</v>
      </c>
      <c r="C24" s="187"/>
      <c r="D24" s="257"/>
      <c r="E24" s="189"/>
      <c r="F24" s="189"/>
      <c r="G24" s="252"/>
      <c r="H24" s="252"/>
      <c r="I24" s="252"/>
      <c r="J24" s="304"/>
      <c r="K24" s="204"/>
      <c r="L24" s="94"/>
      <c r="M24" s="285" t="s">
        <v>585</v>
      </c>
      <c r="N24" s="292"/>
    </row>
    <row r="25" spans="1:14" ht="39" thickBot="1" x14ac:dyDescent="0.3">
      <c r="A25" s="145">
        <v>21</v>
      </c>
      <c r="B25" s="143" t="s">
        <v>268</v>
      </c>
      <c r="C25" s="187"/>
      <c r="D25" s="257"/>
      <c r="E25" s="189"/>
      <c r="F25" s="189"/>
      <c r="G25" s="252"/>
      <c r="H25" s="252"/>
      <c r="I25" s="252"/>
      <c r="J25" s="304"/>
      <c r="K25" s="204"/>
      <c r="L25" s="94"/>
      <c r="M25" s="285" t="s">
        <v>588</v>
      </c>
      <c r="N25" s="292"/>
    </row>
    <row r="26" spans="1:14" ht="39" thickBot="1" x14ac:dyDescent="0.3">
      <c r="A26" s="145">
        <v>22</v>
      </c>
      <c r="B26" s="143" t="s">
        <v>223</v>
      </c>
      <c r="C26" s="187"/>
      <c r="D26" s="257"/>
      <c r="E26" s="189"/>
      <c r="F26" s="189"/>
      <c r="G26" s="252"/>
      <c r="H26" s="252"/>
      <c r="I26" s="252"/>
      <c r="J26" s="304"/>
      <c r="K26" s="204"/>
      <c r="L26" s="94"/>
      <c r="M26" s="285" t="s">
        <v>589</v>
      </c>
      <c r="N26" s="292"/>
    </row>
    <row r="27" spans="1:14" ht="39" thickBot="1" x14ac:dyDescent="0.3">
      <c r="A27" s="145">
        <v>23</v>
      </c>
      <c r="B27" s="143" t="s">
        <v>224</v>
      </c>
      <c r="C27" s="187"/>
      <c r="D27" s="257"/>
      <c r="E27" s="189"/>
      <c r="F27" s="189"/>
      <c r="G27" s="252"/>
      <c r="H27" s="252"/>
      <c r="I27" s="252"/>
      <c r="J27" s="304"/>
      <c r="K27" s="204"/>
      <c r="L27" s="94"/>
      <c r="M27" s="293" t="s">
        <v>590</v>
      </c>
      <c r="N27" s="292"/>
    </row>
    <row r="28" spans="1:14" ht="51.75" thickBot="1" x14ac:dyDescent="0.3">
      <c r="A28" s="145">
        <v>24</v>
      </c>
      <c r="B28" s="143" t="s">
        <v>469</v>
      </c>
      <c r="C28" s="187"/>
      <c r="D28" s="257"/>
      <c r="E28" s="189"/>
      <c r="F28" s="189"/>
      <c r="G28" s="252"/>
      <c r="H28" s="252"/>
      <c r="I28" s="252"/>
      <c r="J28" s="304"/>
      <c r="K28" s="204"/>
      <c r="L28" s="94"/>
      <c r="M28" s="287" t="s">
        <v>671</v>
      </c>
      <c r="N28" s="290" t="s">
        <v>621</v>
      </c>
    </row>
    <row r="30" spans="1:14" x14ac:dyDescent="0.25">
      <c r="C30" s="18"/>
    </row>
    <row r="31" spans="1:14" x14ac:dyDescent="0.25">
      <c r="B31" s="102" t="s">
        <v>459</v>
      </c>
      <c r="C31" s="97"/>
    </row>
    <row r="32" spans="1:14" x14ac:dyDescent="0.25">
      <c r="B32" s="26" t="s">
        <v>84</v>
      </c>
      <c r="C32" s="31">
        <f>COUNTIF(C5:C29,"Yes")</f>
        <v>0</v>
      </c>
    </row>
    <row r="33" spans="2:8" x14ac:dyDescent="0.25">
      <c r="B33" s="26" t="s">
        <v>85</v>
      </c>
      <c r="C33" s="31">
        <f>COUNTIF(C5:C29,"No")</f>
        <v>0</v>
      </c>
    </row>
    <row r="34" spans="2:8" x14ac:dyDescent="0.25">
      <c r="B34" s="26" t="s">
        <v>86</v>
      </c>
      <c r="C34" s="31">
        <f>COUNTIF(C5:C29,"NA")</f>
        <v>0</v>
      </c>
    </row>
    <row r="35" spans="2:8" x14ac:dyDescent="0.25">
      <c r="B35" s="26" t="s">
        <v>87</v>
      </c>
      <c r="C35" s="32">
        <f>COUNTIF(C5:C29,"Unknown")</f>
        <v>0</v>
      </c>
    </row>
    <row r="37" spans="2:8" x14ac:dyDescent="0.25">
      <c r="B37" s="102" t="s">
        <v>288</v>
      </c>
      <c r="C37" s="96"/>
      <c r="D37" s="96"/>
      <c r="E37" s="97"/>
    </row>
    <row r="38" spans="2:8" x14ac:dyDescent="0.25">
      <c r="B38" s="361" t="s">
        <v>284</v>
      </c>
      <c r="C38" s="361"/>
      <c r="D38" s="361"/>
      <c r="E38" s="345">
        <f>COUNTIF(E5:E29,"Critical")</f>
        <v>0</v>
      </c>
    </row>
    <row r="39" spans="2:8" x14ac:dyDescent="0.25">
      <c r="B39" s="366" t="s">
        <v>285</v>
      </c>
      <c r="C39" s="367"/>
      <c r="D39" s="368"/>
      <c r="E39" s="71">
        <f>COUNTIF(E5:E29,"High")</f>
        <v>0</v>
      </c>
    </row>
    <row r="40" spans="2:8" x14ac:dyDescent="0.25">
      <c r="B40" s="373" t="s">
        <v>286</v>
      </c>
      <c r="C40" s="373"/>
      <c r="D40" s="373"/>
      <c r="E40" s="66">
        <f>COUNTIF(E5:E29,"Medium")</f>
        <v>0</v>
      </c>
    </row>
    <row r="41" spans="2:8" x14ac:dyDescent="0.25">
      <c r="B41" s="372" t="s">
        <v>287</v>
      </c>
      <c r="C41" s="372"/>
      <c r="D41" s="372"/>
      <c r="E41" s="67">
        <f>COUNTIF(E5:E29,"Low")</f>
        <v>0</v>
      </c>
    </row>
    <row r="43" spans="2:8" x14ac:dyDescent="0.25">
      <c r="B43" s="102" t="s">
        <v>283</v>
      </c>
      <c r="C43" s="96"/>
      <c r="D43" s="96"/>
      <c r="E43" s="95"/>
      <c r="F43" s="104"/>
    </row>
    <row r="44" spans="2:8" x14ac:dyDescent="0.25">
      <c r="B44" s="358" t="s">
        <v>99</v>
      </c>
      <c r="C44" s="359"/>
      <c r="D44" s="359"/>
      <c r="E44" s="360"/>
      <c r="F44" s="43">
        <f>COUNTIF(F5:F29,"Immediate")</f>
        <v>0</v>
      </c>
    </row>
    <row r="45" spans="2:8" x14ac:dyDescent="0.25">
      <c r="B45" s="358" t="s">
        <v>100</v>
      </c>
      <c r="C45" s="359"/>
      <c r="D45" s="359"/>
      <c r="E45" s="360"/>
      <c r="F45" s="43">
        <f>COUNTIF(F5:F29,"Intermediate")</f>
        <v>0</v>
      </c>
    </row>
    <row r="46" spans="2:8" x14ac:dyDescent="0.25">
      <c r="B46" s="358" t="s">
        <v>101</v>
      </c>
      <c r="C46" s="359"/>
      <c r="D46" s="359"/>
      <c r="E46" s="360"/>
      <c r="F46" s="43">
        <f>COUNTIF(F5:F29,"Long-Term")</f>
        <v>0</v>
      </c>
    </row>
    <row r="48" spans="2:8" x14ac:dyDescent="0.25">
      <c r="B48" s="386" t="s">
        <v>162</v>
      </c>
      <c r="C48" s="386"/>
      <c r="D48" s="386"/>
      <c r="E48" s="386"/>
      <c r="F48" s="386"/>
      <c r="G48" s="386"/>
      <c r="H48" s="98">
        <f>COUNTIF(H5:H29,"Needed")</f>
        <v>0</v>
      </c>
    </row>
    <row r="49" spans="1:15" x14ac:dyDescent="0.25">
      <c r="B49" s="349" t="s">
        <v>168</v>
      </c>
      <c r="C49" s="349"/>
      <c r="D49" s="349"/>
      <c r="E49" s="349"/>
      <c r="F49" s="349"/>
      <c r="G49" s="349"/>
      <c r="H49" s="349"/>
      <c r="I49" s="99">
        <f>COUNTIF(I5:I29,"Needed")</f>
        <v>0</v>
      </c>
    </row>
    <row r="50" spans="1:15" ht="12.75" x14ac:dyDescent="0.25">
      <c r="B50" s="369" t="s">
        <v>657</v>
      </c>
      <c r="C50" s="370"/>
      <c r="D50" s="370"/>
      <c r="E50" s="370"/>
      <c r="F50" s="370"/>
      <c r="G50" s="370"/>
      <c r="H50" s="370"/>
      <c r="I50" s="371"/>
      <c r="J50" s="311">
        <f>SUM(J5:J28)</f>
        <v>0</v>
      </c>
    </row>
    <row r="51" spans="1:15" x14ac:dyDescent="0.25">
      <c r="C51" s="17"/>
    </row>
    <row r="53" spans="1:15" s="12" customFormat="1" ht="12.75" x14ac:dyDescent="0.25">
      <c r="B53" s="398" t="s">
        <v>707</v>
      </c>
      <c r="C53" s="398"/>
      <c r="D53" s="398"/>
      <c r="E53" s="398"/>
      <c r="F53" s="398"/>
      <c r="G53" s="398"/>
      <c r="H53" s="398"/>
      <c r="I53" s="398"/>
      <c r="J53" s="398"/>
      <c r="K53" s="398"/>
      <c r="L53" s="398"/>
      <c r="M53" s="398"/>
      <c r="N53" s="398"/>
      <c r="O53" s="6"/>
    </row>
    <row r="54" spans="1:15" s="12" customFormat="1" ht="12.75" x14ac:dyDescent="0.25">
      <c r="B54" s="4"/>
      <c r="O54" s="6"/>
    </row>
    <row r="55" spans="1:15" customFormat="1" x14ac:dyDescent="0.25">
      <c r="A55" s="35"/>
      <c r="B55" s="393" t="s">
        <v>706</v>
      </c>
      <c r="C55" s="394"/>
      <c r="D55" s="394"/>
      <c r="E55" s="394"/>
      <c r="F55" s="394"/>
      <c r="G55" s="394"/>
      <c r="H55" s="394"/>
      <c r="I55" s="394"/>
      <c r="J55" s="394"/>
      <c r="K55" s="394"/>
      <c r="L55" s="394"/>
      <c r="M55" s="394"/>
      <c r="N55" s="395"/>
    </row>
    <row r="58" spans="1:15" x14ac:dyDescent="0.25">
      <c r="C58" s="15"/>
    </row>
  </sheetData>
  <sheetProtection sort="0" autoFilter="0"/>
  <mergeCells count="7">
    <mergeCell ref="B1:N1"/>
    <mergeCell ref="A2:A3"/>
    <mergeCell ref="D2:J2"/>
    <mergeCell ref="L2:N2"/>
    <mergeCell ref="B55:N55"/>
    <mergeCell ref="B48:G48"/>
    <mergeCell ref="B53:N53"/>
  </mergeCells>
  <conditionalFormatting sqref="C2:C3">
    <cfRule type="cellIs" dxfId="785" priority="295" operator="equal">
      <formula>"NA"</formula>
    </cfRule>
    <cfRule type="cellIs" dxfId="784" priority="296" operator="equal">
      <formula>"Unknown"</formula>
    </cfRule>
    <cfRule type="cellIs" dxfId="783" priority="299" operator="equal">
      <formula>"NA"</formula>
    </cfRule>
    <cfRule type="cellIs" dxfId="782" priority="300" operator="equal">
      <formula>"Unknown"</formula>
    </cfRule>
  </conditionalFormatting>
  <conditionalFormatting sqref="C5:C29 C42:C43 C47">
    <cfRule type="cellIs" dxfId="781" priority="439" operator="equal">
      <formula>"NA"</formula>
    </cfRule>
    <cfRule type="cellIs" dxfId="780" priority="440" operator="equal">
      <formula>"Unknown"</formula>
    </cfRule>
    <cfRule type="cellIs" dxfId="779" priority="441" operator="equal">
      <formula>"Yes"</formula>
    </cfRule>
    <cfRule type="cellIs" dxfId="778" priority="442" operator="equal">
      <formula>"No"</formula>
    </cfRule>
  </conditionalFormatting>
  <conditionalFormatting sqref="C35:C37">
    <cfRule type="cellIs" dxfId="777" priority="156" operator="equal">
      <formula>"NA"</formula>
    </cfRule>
    <cfRule type="cellIs" dxfId="776" priority="157" operator="equal">
      <formula>"Unknown"</formula>
    </cfRule>
    <cfRule type="cellIs" dxfId="775" priority="159" operator="equal">
      <formula>"No"</formula>
    </cfRule>
    <cfRule type="cellIs" dxfId="774" priority="158" operator="equal">
      <formula>"Yes"</formula>
    </cfRule>
  </conditionalFormatting>
  <conditionalFormatting sqref="C47 C56:C1048576 I48:J48 J49">
    <cfRule type="cellIs" dxfId="773" priority="448" operator="equal">
      <formula>"Unknown"</formula>
    </cfRule>
  </conditionalFormatting>
  <conditionalFormatting sqref="C47 L6 L14 H42:J47 C56:C1048576 I48:J48 J49">
    <cfRule type="cellIs" dxfId="772" priority="447" operator="equal">
      <formula>"NA"</formula>
    </cfRule>
  </conditionalFormatting>
  <conditionalFormatting sqref="C51:C54 H51:J1048576">
    <cfRule type="cellIs" dxfId="771" priority="25" operator="equal">
      <formula>"Unknown"</formula>
    </cfRule>
    <cfRule type="cellIs" dxfId="770" priority="24" operator="equal">
      <formula>"NA"</formula>
    </cfRule>
  </conditionalFormatting>
  <conditionalFormatting sqref="C51:C1048576">
    <cfRule type="cellIs" dxfId="769" priority="23" operator="equal">
      <formula>"No"</formula>
    </cfRule>
    <cfRule type="cellIs" dxfId="768" priority="22" operator="equal">
      <formula>"Yes"</formula>
    </cfRule>
    <cfRule type="cellIs" dxfId="767" priority="21" operator="equal">
      <formula>"Unknown"</formula>
    </cfRule>
    <cfRule type="cellIs" dxfId="766" priority="20" operator="equal">
      <formula>"NA"</formula>
    </cfRule>
  </conditionalFormatting>
  <conditionalFormatting sqref="C2:E3">
    <cfRule type="cellIs" dxfId="765" priority="247" operator="equal">
      <formula>"Yes"</formula>
    </cfRule>
    <cfRule type="cellIs" dxfId="764" priority="248" operator="equal">
      <formula>"No"</formula>
    </cfRule>
  </conditionalFormatting>
  <conditionalFormatting sqref="C55:E55">
    <cfRule type="cellIs" dxfId="763" priority="40" operator="equal">
      <formula>"NA"</formula>
    </cfRule>
    <cfRule type="cellIs" dxfId="762" priority="41" operator="equal">
      <formula>"Unknown"</formula>
    </cfRule>
    <cfRule type="cellIs" dxfId="761" priority="42" operator="equal">
      <formula>"Yes"</formula>
    </cfRule>
    <cfRule type="cellIs" dxfId="760" priority="43" operator="equal">
      <formula>"No"</formula>
    </cfRule>
  </conditionalFormatting>
  <conditionalFormatting sqref="D2:E3">
    <cfRule type="cellIs" dxfId="759" priority="242" operator="equal">
      <formula>"Long-Term"</formula>
    </cfRule>
    <cfRule type="cellIs" dxfId="758" priority="243" operator="equal">
      <formula>"Intermediate"</formula>
    </cfRule>
    <cfRule type="cellIs" dxfId="757" priority="244" operator="equal">
      <formula>"Immediate"</formula>
    </cfRule>
    <cfRule type="cellIs" dxfId="756" priority="245" operator="equal">
      <formula>"NA"</formula>
    </cfRule>
    <cfRule type="cellIs" dxfId="755" priority="246" operator="equal">
      <formula>"Unknown"</formula>
    </cfRule>
  </conditionalFormatting>
  <conditionalFormatting sqref="D36:E37">
    <cfRule type="cellIs" dxfId="754" priority="149" operator="equal">
      <formula>"Immediate"</formula>
    </cfRule>
    <cfRule type="cellIs" dxfId="753" priority="148" operator="equal">
      <formula>"Intermediate"</formula>
    </cfRule>
    <cfRule type="cellIs" dxfId="752" priority="147" operator="equal">
      <formula>"Long-Term"</formula>
    </cfRule>
  </conditionalFormatting>
  <conditionalFormatting sqref="D42:E43">
    <cfRule type="cellIs" dxfId="751" priority="254" operator="equal">
      <formula>"Immediate"</formula>
    </cfRule>
    <cfRule type="cellIs" dxfId="750" priority="253" operator="equal">
      <formula>"Intermediate"</formula>
    </cfRule>
    <cfRule type="cellIs" dxfId="749" priority="252" operator="equal">
      <formula>"Long-Term"</formula>
    </cfRule>
  </conditionalFormatting>
  <conditionalFormatting sqref="D47:E47 H48 I49">
    <cfRule type="cellIs" dxfId="748" priority="355" operator="equal">
      <formula>"Long-Term"</formula>
    </cfRule>
    <cfRule type="cellIs" dxfId="747" priority="356" operator="equal">
      <formula>"Intermediate"</formula>
    </cfRule>
    <cfRule type="cellIs" dxfId="746" priority="357" operator="equal">
      <formula>"Immediate"</formula>
    </cfRule>
  </conditionalFormatting>
  <conditionalFormatting sqref="D5:G35">
    <cfRule type="cellIs" dxfId="745" priority="51" operator="equal">
      <formula>"Intermediate"</formula>
    </cfRule>
    <cfRule type="cellIs" dxfId="744" priority="52" operator="equal">
      <formula>"Immediate"</formula>
    </cfRule>
    <cfRule type="cellIs" dxfId="743" priority="50" operator="equal">
      <formula>"Long-Term"</formula>
    </cfRule>
  </conditionalFormatting>
  <conditionalFormatting sqref="D51:G54">
    <cfRule type="cellIs" dxfId="742" priority="12" operator="equal">
      <formula>"Intermediate"</formula>
    </cfRule>
    <cfRule type="cellIs" dxfId="741" priority="11" operator="equal">
      <formula>"Long-Term"</formula>
    </cfRule>
    <cfRule type="cellIs" dxfId="740" priority="13" operator="equal">
      <formula>"Immediate"</formula>
    </cfRule>
  </conditionalFormatting>
  <conditionalFormatting sqref="D56:G1048576">
    <cfRule type="cellIs" dxfId="739" priority="275" operator="equal">
      <formula>"Immediate"</formula>
    </cfRule>
    <cfRule type="cellIs" dxfId="738" priority="274" operator="equal">
      <formula>"Intermediate"</formula>
    </cfRule>
    <cfRule type="cellIs" dxfId="737" priority="273" operator="equal">
      <formula>"Long-Term"</formula>
    </cfRule>
  </conditionalFormatting>
  <conditionalFormatting sqref="E1">
    <cfRule type="cellIs" dxfId="736" priority="71" operator="equal">
      <formula>"High"</formula>
    </cfRule>
    <cfRule type="cellIs" dxfId="735" priority="73" operator="equal">
      <formula>"High"</formula>
    </cfRule>
  </conditionalFormatting>
  <conditionalFormatting sqref="E1:E3">
    <cfRule type="cellIs" dxfId="734" priority="70" operator="equal">
      <formula>"Low"</formula>
    </cfRule>
    <cfRule type="cellIs" dxfId="733" priority="69" operator="equal">
      <formula>"Medium"</formula>
    </cfRule>
    <cfRule type="cellIs" dxfId="732" priority="72" operator="equal">
      <formula>"Critical"</formula>
    </cfRule>
  </conditionalFormatting>
  <conditionalFormatting sqref="E2:E3 E29:E47 E51:E52 E56:E1048576">
    <cfRule type="cellIs" dxfId="731" priority="133" operator="equal">
      <formula>"High"</formula>
    </cfRule>
  </conditionalFormatting>
  <conditionalFormatting sqref="E2:E3 E51:E52 E56:E1048576 E42:E43 E47">
    <cfRule type="cellIs" dxfId="730" priority="207" operator="equal">
      <formula>"High"</formula>
    </cfRule>
  </conditionalFormatting>
  <conditionalFormatting sqref="E2:E3 E51:E52 E56:E1048576">
    <cfRule type="cellIs" dxfId="729" priority="135" operator="equal">
      <formula>"High"</formula>
    </cfRule>
  </conditionalFormatting>
  <conditionalFormatting sqref="E5:E7">
    <cfRule type="cellIs" dxfId="728" priority="46" operator="equal">
      <formula>"High"</formula>
    </cfRule>
    <cfRule type="cellIs" dxfId="727" priority="48" operator="equal">
      <formula>"High"</formula>
    </cfRule>
    <cfRule type="cellIs" dxfId="726" priority="49" operator="equal">
      <formula>"High"</formula>
    </cfRule>
  </conditionalFormatting>
  <conditionalFormatting sqref="E5:E47">
    <cfRule type="cellIs" dxfId="725" priority="47" operator="equal">
      <formula>"Critical"</formula>
    </cfRule>
    <cfRule type="cellIs" dxfId="724" priority="45" operator="equal">
      <formula>"Low"</formula>
    </cfRule>
    <cfRule type="cellIs" dxfId="723" priority="44" operator="equal">
      <formula>"Medium"</formula>
    </cfRule>
  </conditionalFormatting>
  <conditionalFormatting sqref="E8:E28">
    <cfRule type="cellIs" dxfId="722" priority="111" operator="equal">
      <formula>"High"</formula>
    </cfRule>
  </conditionalFormatting>
  <conditionalFormatting sqref="E8:E37">
    <cfRule type="cellIs" dxfId="721" priority="146" operator="equal">
      <formula>"High"</formula>
    </cfRule>
  </conditionalFormatting>
  <conditionalFormatting sqref="E8:E47">
    <cfRule type="cellIs" dxfId="720" priority="113" operator="equal">
      <formula>"High"</formula>
    </cfRule>
  </conditionalFormatting>
  <conditionalFormatting sqref="E14">
    <cfRule type="cellIs" dxfId="719" priority="87" operator="equal">
      <formula>"High"</formula>
    </cfRule>
    <cfRule type="cellIs" dxfId="718" priority="88" operator="equal">
      <formula>"High"</formula>
    </cfRule>
    <cfRule type="cellIs" dxfId="717" priority="85" operator="equal">
      <formula>"High"</formula>
    </cfRule>
  </conditionalFormatting>
  <conditionalFormatting sqref="E51:E54">
    <cfRule type="cellIs" dxfId="716" priority="4" operator="equal">
      <formula>"Medium"</formula>
    </cfRule>
    <cfRule type="cellIs" dxfId="715" priority="5" operator="equal">
      <formula>"Low"</formula>
    </cfRule>
  </conditionalFormatting>
  <conditionalFormatting sqref="E51:E1048576">
    <cfRule type="cellIs" dxfId="714" priority="7" operator="equal">
      <formula>"Critical"</formula>
    </cfRule>
  </conditionalFormatting>
  <conditionalFormatting sqref="E53:E55">
    <cfRule type="cellIs" dxfId="713" priority="6" operator="equal">
      <formula>"High"</formula>
    </cfRule>
    <cfRule type="cellIs" dxfId="712" priority="10" operator="equal">
      <formula>"High"</formula>
    </cfRule>
  </conditionalFormatting>
  <conditionalFormatting sqref="E55">
    <cfRule type="cellIs" dxfId="711" priority="29" operator="equal">
      <formula>"Low"</formula>
    </cfRule>
    <cfRule type="cellIs" dxfId="710" priority="28" operator="equal">
      <formula>"Medium"</formula>
    </cfRule>
  </conditionalFormatting>
  <conditionalFormatting sqref="E56:E1048576">
    <cfRule type="cellIs" dxfId="709" priority="123" operator="equal">
      <formula>"Low"</formula>
    </cfRule>
    <cfRule type="cellIs" dxfId="708" priority="122" operator="equal">
      <formula>"Medium"</formula>
    </cfRule>
  </conditionalFormatting>
  <conditionalFormatting sqref="F53:F54">
    <cfRule type="cellIs" dxfId="707" priority="9" operator="equal">
      <formula>"Critical"</formula>
    </cfRule>
    <cfRule type="cellIs" dxfId="706" priority="8" operator="equal">
      <formula>"High"</formula>
    </cfRule>
  </conditionalFormatting>
  <conditionalFormatting sqref="F3:G3">
    <cfRule type="cellIs" dxfId="705" priority="204" operator="equal">
      <formula>"Long-Term"</formula>
    </cfRule>
    <cfRule type="cellIs" dxfId="704" priority="205" operator="equal">
      <formula>"Intermediate"</formula>
    </cfRule>
    <cfRule type="cellIs" dxfId="703" priority="206" operator="equal">
      <formula>"Immediate"</formula>
    </cfRule>
  </conditionalFormatting>
  <conditionalFormatting sqref="F36:G47">
    <cfRule type="cellIs" dxfId="702" priority="136" operator="equal">
      <formula>"Long-Term"</formula>
    </cfRule>
    <cfRule type="cellIs" dxfId="701" priority="137" operator="equal">
      <formula>"Intermediate"</formula>
    </cfRule>
    <cfRule type="cellIs" dxfId="700" priority="138" operator="equal">
      <formula>"Immediate"</formula>
    </cfRule>
  </conditionalFormatting>
  <conditionalFormatting sqref="F55:G55">
    <cfRule type="cellIs" dxfId="699" priority="33" operator="equal">
      <formula>"Long-Term"</formula>
    </cfRule>
    <cfRule type="cellIs" dxfId="698" priority="35" operator="equal">
      <formula>"Immediate"</formula>
    </cfRule>
    <cfRule type="cellIs" dxfId="697" priority="34" operator="equal">
      <formula>"Intermediate"</formula>
    </cfRule>
  </conditionalFormatting>
  <conditionalFormatting sqref="F3:J3">
    <cfRule type="cellIs" dxfId="696" priority="200" operator="equal">
      <formula>"NA"</formula>
    </cfRule>
    <cfRule type="cellIs" dxfId="695" priority="203" operator="equal">
      <formula>"No"</formula>
    </cfRule>
    <cfRule type="cellIs" dxfId="694" priority="202" operator="equal">
      <formula>"Yes"</formula>
    </cfRule>
    <cfRule type="cellIs" dxfId="693" priority="201" operator="equal">
      <formula>"Unknown"</formula>
    </cfRule>
  </conditionalFormatting>
  <conditionalFormatting sqref="H5:J41">
    <cfRule type="cellIs" dxfId="692" priority="142" operator="equal">
      <formula>"NA"</formula>
    </cfRule>
  </conditionalFormatting>
  <conditionalFormatting sqref="H5:J47">
    <cfRule type="cellIs" dxfId="691" priority="145" operator="equal">
      <formula>"No"</formula>
    </cfRule>
    <cfRule type="cellIs" dxfId="690" priority="144" operator="equal">
      <formula>"Yes"</formula>
    </cfRule>
    <cfRule type="cellIs" dxfId="689" priority="143" operator="equal">
      <formula>"Unknown"</formula>
    </cfRule>
  </conditionalFormatting>
  <conditionalFormatting sqref="H51:J1048576">
    <cfRule type="cellIs" dxfId="688" priority="27" operator="equal">
      <formula>"No"</formula>
    </cfRule>
    <cfRule type="cellIs" dxfId="687" priority="26" operator="equal">
      <formula>"Yes"</formula>
    </cfRule>
  </conditionalFormatting>
  <conditionalFormatting sqref="I48:J48 J49">
    <cfRule type="cellIs" dxfId="686" priority="450" operator="equal">
      <formula>"No"</formula>
    </cfRule>
    <cfRule type="cellIs" dxfId="685" priority="449" operator="equal">
      <formula>"Yes"</formula>
    </cfRule>
  </conditionalFormatting>
  <conditionalFormatting sqref="J50">
    <cfRule type="cellIs" dxfId="684" priority="2" operator="equal">
      <formula>"Intermediate"</formula>
    </cfRule>
    <cfRule type="cellIs" dxfId="683" priority="3" operator="equal">
      <formula>"Immediate"</formula>
    </cfRule>
    <cfRule type="cellIs" dxfId="682" priority="1" operator="equal">
      <formula>"Long-Term"</formula>
    </cfRule>
  </conditionalFormatting>
  <conditionalFormatting sqref="L6 L14 H47:J47">
    <cfRule type="cellIs" dxfId="681" priority="412" operator="equal">
      <formula>"NA"</formula>
    </cfRule>
    <cfRule type="cellIs" dxfId="680" priority="413" operator="equal">
      <formula>"NA"</formula>
    </cfRule>
  </conditionalFormatting>
  <conditionalFormatting sqref="L6 L14">
    <cfRule type="cellIs" dxfId="679" priority="414" operator="equal">
      <formula>"Unknown"</formula>
    </cfRule>
    <cfRule type="cellIs" dxfId="678" priority="415" operator="equal">
      <formula>"Yes"</formula>
    </cfRule>
    <cfRule type="cellIs" dxfId="677" priority="416" operator="equal">
      <formula>"No"</formula>
    </cfRule>
  </conditionalFormatting>
  <dataValidations count="3">
    <dataValidation type="list" allowBlank="1" showInputMessage="1" showErrorMessage="1" sqref="C5:C28" xr:uid="{8C04353E-2B49-4D80-82DD-0B72A1E86D47}">
      <formula1>"Yes, No, NA, Unknown"</formula1>
    </dataValidation>
    <dataValidation type="list" allowBlank="1" showInputMessage="1" showErrorMessage="1" sqref="E5:E28" xr:uid="{497718CF-3CF0-48D7-902D-228C84DD9349}">
      <formula1>"High, Medium, Low"</formula1>
    </dataValidation>
    <dataValidation type="list" allowBlank="1" showInputMessage="1" showErrorMessage="1" sqref="F5:F28" xr:uid="{D5B762E2-1753-4617-93A4-53AA2AECD650}">
      <formula1>"Immediate, Intermediate, Long-Term"</formula1>
    </dataValidation>
  </dataValidations>
  <hyperlinks>
    <hyperlink ref="L21" r:id="rId1" xr:uid="{2D98F061-0053-44E9-A4E5-59AD2BC69F92}"/>
    <hyperlink ref="L5" r:id="rId2" xr:uid="{11407165-DD19-42EA-BA47-0BD89460B5FE}"/>
    <hyperlink ref="N6" r:id="rId3" display="https://www.nps.gov/subjects/museums/upload/01-12_508.pdf" xr:uid="{B90D6535-63C8-46B9-BDB6-A5F1C678A77F}"/>
    <hyperlink ref="M28" r:id="rId4" display="https://www.nps.gov/subjects/museums/upload/MHI_AppM_CelluloseNitrate.pdf" xr:uid="{69ECF36A-98F7-4367-A003-D45211693430}"/>
    <hyperlink ref="N28" r:id="rId5" display="https://www.nps.gov/articles/000/conserve-o-gram-20-2-handling-shipping-cellulose-nitrate.htm" xr:uid="{8156F1E5-79C2-475E-8885-57B1185BBCC2}"/>
    <hyperlink ref="M5" r:id="rId6" xr:uid="{74E07863-9DEE-4F7C-9FD3-429811EA9C67}"/>
    <hyperlink ref="M6" r:id="rId7" xr:uid="{12845957-684F-4601-87A1-3D9B24F3C8CD}"/>
    <hyperlink ref="M8" r:id="rId8" xr:uid="{574C1A21-D674-42C5-B826-177EDA7C700F}"/>
    <hyperlink ref="M9" r:id="rId9" xr:uid="{6F14208C-F6F7-4DAF-8CC9-ABC8F23636C6}"/>
    <hyperlink ref="M10" r:id="rId10" xr:uid="{982B2A22-8669-47C7-87B0-C542A781AF85}"/>
    <hyperlink ref="M11" r:id="rId11" xr:uid="{3A067C64-AE4B-498A-8050-89C6FE976879}"/>
    <hyperlink ref="M7" r:id="rId12" xr:uid="{7B06FA41-CC5C-4B1E-97BA-554FCD94620F}"/>
    <hyperlink ref="M12" r:id="rId13" xr:uid="{FBF5E0C9-8C9D-408E-8239-949C07199C0F}"/>
    <hyperlink ref="M13" r:id="rId14" xr:uid="{3B865028-147B-40DA-9B66-B803C191B6B2}"/>
    <hyperlink ref="M14" r:id="rId15" xr:uid="{6CFF42CB-471A-422A-959F-1B9B2A96006D}"/>
    <hyperlink ref="M15" r:id="rId16" xr:uid="{9AA27406-10E3-44CE-8E1B-5F8509856F89}"/>
    <hyperlink ref="M16" r:id="rId17" display="6.C.2_x000a_Handling, Packing &amp; Shipping" xr:uid="{04453793-8E96-48F6-B926-C8C3058C9B00}"/>
    <hyperlink ref="M17" r:id="rId18" display="6.C.2_x000a_Handling, Packing &amp; Shipping" xr:uid="{DB2313FB-6808-4852-95CE-FEE489A111B7}"/>
    <hyperlink ref="M18" r:id="rId19" display="6.C.2_x000a_Handling, Packing &amp; Shipping" xr:uid="{A1FB4A11-7239-4CC6-931A-C7E424820D3F}"/>
    <hyperlink ref="M19" r:id="rId20" display="6.C.2_x000a_Handling, Packing &amp; Shipping" xr:uid="{467581B6-09B9-4B8A-9F3B-0B221B9F37E8}"/>
    <hyperlink ref="M20" r:id="rId21" display="6.C.2_x000a_Handling, Packing &amp; Shipping" xr:uid="{9BC4571D-CAA4-48A5-B2A6-A31E09122A07}"/>
    <hyperlink ref="M21" r:id="rId22" display="6.C.2_x000a_Handling, Packing &amp; Shipping" xr:uid="{AD2B2E84-D8DF-480A-B387-1C5ABEA01976}"/>
    <hyperlink ref="M23" r:id="rId23" display="6.C.2_x000a_Handling, Packing &amp; Shipping" xr:uid="{F6D6C2E4-177A-4AFB-B5C8-D8A7A40A41AE}"/>
    <hyperlink ref="M24" r:id="rId24" display="6.C.2_x000a_Handling, Packing &amp; Shipping" xr:uid="{28B5E6A1-5220-4919-A741-9E52464E119B}"/>
    <hyperlink ref="M22" r:id="rId25" xr:uid="{BB7EC055-2476-4CBE-AF4B-A152C84714BF}"/>
    <hyperlink ref="M25" r:id="rId26" xr:uid="{69B88355-E389-479E-8F72-88C775CD5FDA}"/>
    <hyperlink ref="M26" r:id="rId27" xr:uid="{60AB860A-0CAF-40C2-88F3-501D0011F318}"/>
    <hyperlink ref="M27" r:id="rId28" xr:uid="{DEE86AA4-55F6-4429-961D-23B4FBA36A73}"/>
  </hyperlinks>
  <pageMargins left="0.7" right="0.7" top="0.75" bottom="0.75" header="0.3" footer="0.3"/>
  <pageSetup orientation="portrait" horizontalDpi="1200" verticalDpi="1200" r:id="rId2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886CD-D253-472E-9C0E-FDCC0546593E}">
  <sheetPr codeName="Sheet8"/>
  <dimension ref="A1:O60"/>
  <sheetViews>
    <sheetView zoomScaleNormal="100" workbookViewId="0">
      <pane xSplit="1" ySplit="3" topLeftCell="B38" activePane="bottomRight" state="frozen"/>
      <selection pane="topRight" activeCell="B1" sqref="B1"/>
      <selection pane="bottomLeft" activeCell="A4" sqref="A4"/>
      <selection pane="bottomRight" activeCell="D53" sqref="D53"/>
    </sheetView>
  </sheetViews>
  <sheetFormatPr defaultColWidth="8.85546875" defaultRowHeight="15" x14ac:dyDescent="0.25"/>
  <cols>
    <col min="1" max="1" width="2.85546875" style="34" customWidth="1"/>
    <col min="2" max="2" width="105" style="6" customWidth="1"/>
    <col min="3" max="3" width="8.140625" style="6" bestFit="1" customWidth="1"/>
    <col min="4" max="4" width="20" style="6" customWidth="1"/>
    <col min="5" max="5" width="9.85546875" style="18" customWidth="1"/>
    <col min="6" max="6" width="11.42578125" style="6" customWidth="1"/>
    <col min="7" max="7" width="14.140625" style="6" customWidth="1"/>
    <col min="8" max="8" width="9.5703125" style="1" bestFit="1" customWidth="1"/>
    <col min="9" max="9" width="11.5703125" style="1" bestFit="1" customWidth="1"/>
    <col min="10" max="10" width="8.140625" bestFit="1" customWidth="1"/>
    <col min="11" max="11" width="31" style="20" customWidth="1"/>
    <col min="12" max="12" width="8.85546875" style="18"/>
    <col min="13" max="13" width="21.140625" style="18" bestFit="1" customWidth="1"/>
    <col min="14" max="14" width="19.5703125" style="18" bestFit="1" customWidth="1"/>
    <col min="15" max="15" width="8.85546875" style="20" customWidth="1"/>
    <col min="16" max="16384" width="8.85546875" style="20"/>
  </cols>
  <sheetData>
    <row r="1" spans="1:14" s="12" customFormat="1" ht="28.7" customHeight="1" thickBot="1" x14ac:dyDescent="0.3">
      <c r="B1" s="500" t="s">
        <v>422</v>
      </c>
      <c r="C1" s="501"/>
      <c r="D1" s="501"/>
      <c r="E1" s="501"/>
      <c r="F1" s="501"/>
      <c r="G1" s="501"/>
      <c r="H1" s="501"/>
      <c r="I1" s="501"/>
      <c r="J1" s="501"/>
      <c r="K1" s="501"/>
      <c r="L1" s="501"/>
      <c r="M1" s="501"/>
      <c r="N1" s="502"/>
    </row>
    <row r="2" spans="1:14" s="23" customFormat="1" ht="13.7" customHeight="1" thickBot="1" x14ac:dyDescent="0.25">
      <c r="A2" s="385" t="s">
        <v>349</v>
      </c>
      <c r="B2" s="237" t="s">
        <v>473</v>
      </c>
      <c r="C2" s="72" t="s">
        <v>77</v>
      </c>
      <c r="D2" s="387" t="s">
        <v>76</v>
      </c>
      <c r="E2" s="388"/>
      <c r="F2" s="388"/>
      <c r="G2" s="388"/>
      <c r="H2" s="388"/>
      <c r="I2" s="388"/>
      <c r="J2" s="389"/>
      <c r="K2" s="350" t="s">
        <v>170</v>
      </c>
      <c r="L2" s="396" t="s">
        <v>75</v>
      </c>
      <c r="M2" s="482"/>
      <c r="N2" s="397"/>
    </row>
    <row r="3" spans="1:14" s="23" customFormat="1" ht="48.75" thickBot="1" x14ac:dyDescent="0.25">
      <c r="A3" s="385"/>
      <c r="B3" s="281" t="str">
        <f>_xlfn.CONCAT("Facility Name: ",'Cover Sheet'!C48)</f>
        <v xml:space="preserve">Facility Name: </v>
      </c>
      <c r="C3" s="56" t="s">
        <v>78</v>
      </c>
      <c r="D3" s="92" t="s">
        <v>175</v>
      </c>
      <c r="E3" s="92" t="s">
        <v>179</v>
      </c>
      <c r="F3" s="92" t="s">
        <v>181</v>
      </c>
      <c r="G3" s="92" t="s">
        <v>176</v>
      </c>
      <c r="H3" s="92" t="s">
        <v>177</v>
      </c>
      <c r="I3" s="93" t="s">
        <v>178</v>
      </c>
      <c r="J3" s="49" t="s">
        <v>51</v>
      </c>
      <c r="K3" s="351"/>
      <c r="L3" s="57" t="s">
        <v>233</v>
      </c>
      <c r="M3" s="486" t="s">
        <v>314</v>
      </c>
      <c r="N3" s="487"/>
    </row>
    <row r="4" spans="1:14" customFormat="1" ht="15.75" thickBot="1" x14ac:dyDescent="0.3">
      <c r="A4" s="35"/>
      <c r="B4" s="352" t="s">
        <v>94</v>
      </c>
      <c r="C4" s="353"/>
      <c r="D4" s="353"/>
      <c r="E4" s="353"/>
      <c r="F4" s="353"/>
      <c r="G4" s="353"/>
      <c r="H4" s="353"/>
      <c r="I4" s="353"/>
      <c r="J4" s="353"/>
      <c r="K4" s="353"/>
      <c r="L4" s="353"/>
      <c r="M4" s="353"/>
      <c r="N4" s="354"/>
    </row>
    <row r="5" spans="1:14" s="6" customFormat="1" ht="39" thickBot="1" x14ac:dyDescent="0.3">
      <c r="A5" s="145">
        <v>1</v>
      </c>
      <c r="B5" s="143" t="s">
        <v>270</v>
      </c>
      <c r="C5" s="209"/>
      <c r="D5" s="258"/>
      <c r="E5" s="282" t="str">
        <f t="shared" ref="E5:E21" si="0">IF(C5="No","Critical","")</f>
        <v/>
      </c>
      <c r="F5" s="229"/>
      <c r="G5" s="253"/>
      <c r="H5" s="253"/>
      <c r="I5" s="253"/>
      <c r="J5" s="314"/>
      <c r="K5" s="210"/>
      <c r="L5" s="119" t="s">
        <v>220</v>
      </c>
      <c r="M5" s="287" t="s">
        <v>510</v>
      </c>
      <c r="N5" s="289" t="s">
        <v>573</v>
      </c>
    </row>
    <row r="6" spans="1:14" ht="39" thickBot="1" x14ac:dyDescent="0.25">
      <c r="A6" s="160">
        <v>2</v>
      </c>
      <c r="B6" s="142" t="s">
        <v>482</v>
      </c>
      <c r="C6" s="187"/>
      <c r="D6" s="257"/>
      <c r="E6" s="18" t="str">
        <f t="shared" si="0"/>
        <v/>
      </c>
      <c r="F6" s="189"/>
      <c r="G6" s="252"/>
      <c r="H6" s="252"/>
      <c r="I6" s="252"/>
      <c r="J6" s="304"/>
      <c r="K6" s="211"/>
      <c r="L6" s="94"/>
      <c r="M6" s="287" t="s">
        <v>510</v>
      </c>
      <c r="N6" s="288"/>
    </row>
    <row r="7" spans="1:14" ht="27.6" customHeight="1" thickBot="1" x14ac:dyDescent="0.25">
      <c r="A7" s="145">
        <v>3</v>
      </c>
      <c r="B7" s="142" t="s">
        <v>484</v>
      </c>
      <c r="C7" s="187"/>
      <c r="D7" s="257"/>
      <c r="E7" s="95" t="str">
        <f t="shared" si="0"/>
        <v/>
      </c>
      <c r="F7" s="189"/>
      <c r="G7" s="252"/>
      <c r="H7" s="252"/>
      <c r="I7" s="252"/>
      <c r="J7" s="304"/>
      <c r="K7" s="211"/>
      <c r="L7" s="118" t="s">
        <v>483</v>
      </c>
      <c r="M7" s="287" t="s">
        <v>574</v>
      </c>
      <c r="N7" s="290" t="s">
        <v>510</v>
      </c>
    </row>
    <row r="8" spans="1:14" ht="39" thickBot="1" x14ac:dyDescent="0.25">
      <c r="A8" s="145">
        <v>4</v>
      </c>
      <c r="B8" s="142" t="s">
        <v>192</v>
      </c>
      <c r="C8" s="187"/>
      <c r="D8" s="257"/>
      <c r="E8" s="189"/>
      <c r="F8" s="189"/>
      <c r="G8" s="252"/>
      <c r="H8" s="252"/>
      <c r="I8" s="252"/>
      <c r="J8" s="304"/>
      <c r="K8" s="211"/>
      <c r="L8" s="118" t="s">
        <v>59</v>
      </c>
      <c r="M8" s="287" t="s">
        <v>510</v>
      </c>
      <c r="N8" s="288"/>
    </row>
    <row r="9" spans="1:14" ht="39" thickBot="1" x14ac:dyDescent="0.25">
      <c r="A9" s="145">
        <v>5</v>
      </c>
      <c r="B9" s="142" t="s">
        <v>485</v>
      </c>
      <c r="C9" s="187"/>
      <c r="D9" s="257"/>
      <c r="E9" s="189"/>
      <c r="F9" s="189"/>
      <c r="G9" s="252"/>
      <c r="H9" s="252"/>
      <c r="I9" s="252"/>
      <c r="J9" s="304"/>
      <c r="K9" s="211"/>
      <c r="L9" s="118" t="s">
        <v>11</v>
      </c>
      <c r="M9" s="287" t="s">
        <v>510</v>
      </c>
      <c r="N9" s="288"/>
    </row>
    <row r="10" spans="1:14" customFormat="1" ht="26.25" thickBot="1" x14ac:dyDescent="0.3">
      <c r="A10" s="145">
        <v>6</v>
      </c>
      <c r="B10" s="143" t="s">
        <v>1</v>
      </c>
      <c r="C10" s="187"/>
      <c r="D10" s="257"/>
      <c r="E10" s="189"/>
      <c r="F10" s="189"/>
      <c r="G10" s="252"/>
      <c r="H10" s="252"/>
      <c r="I10" s="252"/>
      <c r="J10" s="304"/>
      <c r="K10" s="211"/>
      <c r="L10" s="94"/>
      <c r="M10" s="287" t="s">
        <v>515</v>
      </c>
      <c r="N10" s="288"/>
    </row>
    <row r="11" spans="1:14" s="6" customFormat="1" ht="39" thickBot="1" x14ac:dyDescent="0.25">
      <c r="A11" s="145">
        <v>7</v>
      </c>
      <c r="B11" s="142" t="s">
        <v>361</v>
      </c>
      <c r="C11" s="187"/>
      <c r="D11" s="257"/>
      <c r="E11" s="95" t="str">
        <f t="shared" si="0"/>
        <v/>
      </c>
      <c r="F11" s="189"/>
      <c r="G11" s="252"/>
      <c r="H11" s="252"/>
      <c r="I11" s="252"/>
      <c r="J11" s="304"/>
      <c r="K11" s="211"/>
      <c r="L11" s="118" t="s">
        <v>43</v>
      </c>
      <c r="M11" s="287" t="s">
        <v>572</v>
      </c>
      <c r="N11" s="288"/>
    </row>
    <row r="12" spans="1:14" ht="27.6" customHeight="1" thickBot="1" x14ac:dyDescent="0.25">
      <c r="A12" s="145">
        <v>8</v>
      </c>
      <c r="B12" s="142" t="s">
        <v>489</v>
      </c>
      <c r="C12" s="187"/>
      <c r="D12" s="257"/>
      <c r="E12" s="189"/>
      <c r="F12" s="189"/>
      <c r="G12" s="252"/>
      <c r="H12" s="252"/>
      <c r="I12" s="252"/>
      <c r="J12" s="304"/>
      <c r="K12" s="211"/>
      <c r="L12" s="118"/>
      <c r="M12" s="287" t="s">
        <v>575</v>
      </c>
      <c r="N12" s="288"/>
    </row>
    <row r="13" spans="1:14" s="6" customFormat="1" ht="26.25" thickBot="1" x14ac:dyDescent="0.25">
      <c r="A13" s="145">
        <v>9</v>
      </c>
      <c r="B13" s="142" t="s">
        <v>508</v>
      </c>
      <c r="C13" s="187"/>
      <c r="D13" s="257"/>
      <c r="E13" s="189"/>
      <c r="F13" s="189"/>
      <c r="G13" s="252"/>
      <c r="H13" s="252"/>
      <c r="I13" s="252"/>
      <c r="J13" s="304"/>
      <c r="K13" s="211"/>
      <c r="L13" s="118" t="s">
        <v>12</v>
      </c>
      <c r="M13" s="287" t="s">
        <v>576</v>
      </c>
      <c r="N13" s="288"/>
    </row>
    <row r="14" spans="1:14" ht="27.6" customHeight="1" thickBot="1" x14ac:dyDescent="0.25">
      <c r="A14" s="145">
        <v>10</v>
      </c>
      <c r="B14" s="142" t="s">
        <v>488</v>
      </c>
      <c r="C14" s="187"/>
      <c r="D14" s="257"/>
      <c r="E14" s="189"/>
      <c r="F14" s="189"/>
      <c r="G14" s="252"/>
      <c r="H14" s="252"/>
      <c r="I14" s="252"/>
      <c r="J14" s="304"/>
      <c r="K14" s="211"/>
      <c r="L14" s="94"/>
      <c r="M14" s="287" t="s">
        <v>575</v>
      </c>
      <c r="N14" s="288"/>
    </row>
    <row r="15" spans="1:14" s="18" customFormat="1" ht="39" thickBot="1" x14ac:dyDescent="0.25">
      <c r="A15" s="145">
        <v>11</v>
      </c>
      <c r="B15" s="142" t="s">
        <v>271</v>
      </c>
      <c r="C15" s="187"/>
      <c r="D15" s="257"/>
      <c r="E15" s="189"/>
      <c r="F15" s="189"/>
      <c r="G15" s="252"/>
      <c r="H15" s="252"/>
      <c r="I15" s="252"/>
      <c r="J15" s="304"/>
      <c r="K15" s="211"/>
      <c r="L15" s="105"/>
      <c r="M15" s="287" t="s">
        <v>572</v>
      </c>
      <c r="N15" s="288"/>
    </row>
    <row r="16" spans="1:14" ht="39" thickBot="1" x14ac:dyDescent="0.25">
      <c r="A16" s="145">
        <v>12</v>
      </c>
      <c r="B16" s="142" t="s">
        <v>350</v>
      </c>
      <c r="C16" s="187"/>
      <c r="D16" s="257"/>
      <c r="E16" s="189"/>
      <c r="F16" s="189"/>
      <c r="G16" s="252"/>
      <c r="H16" s="252"/>
      <c r="I16" s="252"/>
      <c r="J16" s="304"/>
      <c r="K16" s="211"/>
      <c r="L16" s="118" t="s">
        <v>193</v>
      </c>
      <c r="M16" s="287" t="s">
        <v>572</v>
      </c>
      <c r="N16" s="288"/>
    </row>
    <row r="17" spans="1:14" ht="26.25" thickBot="1" x14ac:dyDescent="0.25">
      <c r="A17" s="145">
        <v>13</v>
      </c>
      <c r="B17" s="142" t="s">
        <v>191</v>
      </c>
      <c r="C17" s="187"/>
      <c r="D17" s="257"/>
      <c r="E17" s="189"/>
      <c r="F17" s="189"/>
      <c r="G17" s="254"/>
      <c r="H17" s="252"/>
      <c r="I17" s="252"/>
      <c r="J17" s="304"/>
      <c r="K17" s="211"/>
      <c r="L17" s="118"/>
      <c r="M17" s="287" t="s">
        <v>545</v>
      </c>
      <c r="N17" s="288"/>
    </row>
    <row r="18" spans="1:14" ht="39" thickBot="1" x14ac:dyDescent="0.25">
      <c r="A18" s="145">
        <v>14</v>
      </c>
      <c r="B18" s="142" t="s">
        <v>221</v>
      </c>
      <c r="C18" s="187"/>
      <c r="D18" s="257"/>
      <c r="E18" s="189"/>
      <c r="F18" s="189"/>
      <c r="G18" s="252"/>
      <c r="H18" s="252"/>
      <c r="I18" s="252"/>
      <c r="J18" s="304"/>
      <c r="K18" s="211"/>
      <c r="L18" s="118" t="s">
        <v>14</v>
      </c>
      <c r="M18" s="287" t="s">
        <v>572</v>
      </c>
      <c r="N18" s="288"/>
    </row>
    <row r="19" spans="1:14" customFormat="1" ht="39" thickBot="1" x14ac:dyDescent="0.3">
      <c r="A19" s="145">
        <v>15</v>
      </c>
      <c r="B19" s="142" t="s">
        <v>362</v>
      </c>
      <c r="C19" s="187"/>
      <c r="D19" s="257"/>
      <c r="E19" s="189"/>
      <c r="F19" s="189"/>
      <c r="G19" s="252"/>
      <c r="H19" s="252"/>
      <c r="I19" s="252"/>
      <c r="J19" s="304"/>
      <c r="K19" s="211"/>
      <c r="L19" s="105"/>
      <c r="M19" s="287" t="s">
        <v>577</v>
      </c>
      <c r="N19" s="288"/>
    </row>
    <row r="20" spans="1:14" ht="39" thickBot="1" x14ac:dyDescent="0.25">
      <c r="A20" s="145">
        <v>16</v>
      </c>
      <c r="B20" s="142" t="s">
        <v>222</v>
      </c>
      <c r="C20" s="187"/>
      <c r="D20" s="257"/>
      <c r="E20" s="189"/>
      <c r="F20" s="189"/>
      <c r="G20" s="252"/>
      <c r="H20" s="252"/>
      <c r="I20" s="252"/>
      <c r="J20" s="304"/>
      <c r="K20" s="211"/>
      <c r="L20" s="118" t="s">
        <v>194</v>
      </c>
      <c r="M20" s="287" t="s">
        <v>572</v>
      </c>
      <c r="N20" s="288"/>
    </row>
    <row r="21" spans="1:14" s="6" customFormat="1" ht="29.45" customHeight="1" thickBot="1" x14ac:dyDescent="0.3">
      <c r="A21" s="145">
        <v>17</v>
      </c>
      <c r="B21" s="143" t="s">
        <v>486</v>
      </c>
      <c r="C21" s="187"/>
      <c r="D21" s="257"/>
      <c r="E21" s="18" t="str">
        <f t="shared" si="0"/>
        <v/>
      </c>
      <c r="F21" s="189"/>
      <c r="G21" s="254"/>
      <c r="H21" s="264"/>
      <c r="I21" s="264"/>
      <c r="J21" s="315"/>
      <c r="K21" s="190"/>
      <c r="L21" s="94"/>
      <c r="M21" s="293" t="s">
        <v>578</v>
      </c>
      <c r="N21" s="292"/>
    </row>
    <row r="22" spans="1:14" s="28" customFormat="1" ht="39" thickBot="1" x14ac:dyDescent="0.25">
      <c r="A22" s="145">
        <v>18</v>
      </c>
      <c r="B22" s="142" t="s">
        <v>463</v>
      </c>
      <c r="C22" s="187"/>
      <c r="D22" s="257"/>
      <c r="E22" s="189"/>
      <c r="F22" s="189"/>
      <c r="G22" s="252"/>
      <c r="H22" s="252"/>
      <c r="I22" s="252"/>
      <c r="J22" s="304"/>
      <c r="K22" s="211"/>
      <c r="L22" s="118" t="s">
        <v>16</v>
      </c>
      <c r="M22" s="287" t="s">
        <v>572</v>
      </c>
      <c r="N22" s="288"/>
    </row>
    <row r="23" spans="1:14" s="18" customFormat="1" ht="39" thickBot="1" x14ac:dyDescent="0.25">
      <c r="A23" s="145">
        <v>19</v>
      </c>
      <c r="B23" s="142" t="s">
        <v>466</v>
      </c>
      <c r="C23" s="187"/>
      <c r="D23" s="257"/>
      <c r="E23" s="189"/>
      <c r="F23" s="189"/>
      <c r="G23" s="252"/>
      <c r="H23" s="252"/>
      <c r="I23" s="252"/>
      <c r="J23" s="304"/>
      <c r="K23" s="211"/>
      <c r="L23" s="118" t="s">
        <v>13</v>
      </c>
      <c r="M23" s="287" t="s">
        <v>579</v>
      </c>
      <c r="N23" s="288"/>
    </row>
    <row r="24" spans="1:14" s="18" customFormat="1" ht="39" thickBot="1" x14ac:dyDescent="0.25">
      <c r="A24" s="145">
        <v>20</v>
      </c>
      <c r="B24" s="142" t="s">
        <v>464</v>
      </c>
      <c r="C24" s="187"/>
      <c r="D24" s="257"/>
      <c r="E24" s="189"/>
      <c r="F24" s="189"/>
      <c r="G24" s="252"/>
      <c r="H24" s="252"/>
      <c r="I24" s="252"/>
      <c r="J24" s="304"/>
      <c r="K24" s="211"/>
      <c r="L24" s="118" t="s">
        <v>15</v>
      </c>
      <c r="M24" s="287" t="s">
        <v>579</v>
      </c>
      <c r="N24" s="288"/>
    </row>
    <row r="25" spans="1:14" s="18" customFormat="1" ht="26.25" thickBot="1" x14ac:dyDescent="0.25">
      <c r="A25" s="145">
        <v>21</v>
      </c>
      <c r="B25" s="142" t="s">
        <v>465</v>
      </c>
      <c r="C25" s="187"/>
      <c r="D25" s="257"/>
      <c r="E25" s="189"/>
      <c r="F25" s="189"/>
      <c r="G25" s="252"/>
      <c r="H25" s="252"/>
      <c r="I25" s="252"/>
      <c r="J25" s="304"/>
      <c r="K25" s="211"/>
      <c r="L25" s="94"/>
      <c r="M25" s="287" t="s">
        <v>512</v>
      </c>
      <c r="N25" s="288"/>
    </row>
    <row r="26" spans="1:14" s="18" customFormat="1" ht="39" thickBot="1" x14ac:dyDescent="0.25">
      <c r="A26" s="145">
        <v>22</v>
      </c>
      <c r="B26" s="142" t="s">
        <v>487</v>
      </c>
      <c r="C26" s="187"/>
      <c r="D26" s="257"/>
      <c r="E26" s="189"/>
      <c r="F26" s="189"/>
      <c r="G26" s="252"/>
      <c r="H26" s="252"/>
      <c r="I26" s="252"/>
      <c r="J26" s="304"/>
      <c r="K26" s="211"/>
      <c r="L26" s="94"/>
      <c r="M26" s="287" t="s">
        <v>580</v>
      </c>
      <c r="N26" s="288"/>
    </row>
    <row r="27" spans="1:14" ht="26.25" thickBot="1" x14ac:dyDescent="0.25">
      <c r="A27" s="95">
        <v>23</v>
      </c>
      <c r="B27" s="142" t="s">
        <v>272</v>
      </c>
      <c r="C27" s="187"/>
      <c r="D27" s="257"/>
      <c r="E27" s="189"/>
      <c r="F27" s="189"/>
      <c r="G27" s="252"/>
      <c r="H27" s="252"/>
      <c r="I27" s="252"/>
      <c r="J27" s="304"/>
      <c r="K27" s="211"/>
      <c r="L27" s="94"/>
      <c r="M27" s="287" t="s">
        <v>581</v>
      </c>
      <c r="N27" s="288"/>
    </row>
    <row r="28" spans="1:14" s="18" customFormat="1" ht="39" thickBot="1" x14ac:dyDescent="0.25">
      <c r="A28" s="95">
        <v>24</v>
      </c>
      <c r="B28" s="144" t="s">
        <v>195</v>
      </c>
      <c r="C28" s="199"/>
      <c r="D28" s="259"/>
      <c r="E28" s="189"/>
      <c r="F28" s="261"/>
      <c r="G28" s="255"/>
      <c r="H28" s="255"/>
      <c r="I28" s="255"/>
      <c r="J28" s="307"/>
      <c r="K28" s="212"/>
      <c r="L28" s="111"/>
      <c r="M28" s="287" t="s">
        <v>582</v>
      </c>
      <c r="N28" s="294"/>
    </row>
    <row r="29" spans="1:14" customFormat="1" ht="15.75" thickBot="1" x14ac:dyDescent="0.3">
      <c r="A29" s="35"/>
      <c r="B29" s="503" t="s">
        <v>98</v>
      </c>
      <c r="C29" s="504"/>
      <c r="D29" s="504"/>
      <c r="E29" s="504"/>
      <c r="F29" s="504"/>
      <c r="G29" s="504"/>
      <c r="H29" s="504"/>
      <c r="I29" s="504"/>
      <c r="J29" s="504"/>
      <c r="K29" s="504"/>
      <c r="L29" s="504"/>
      <c r="M29" s="504"/>
      <c r="N29" s="505"/>
    </row>
    <row r="30" spans="1:14" customFormat="1" ht="39" thickBot="1" x14ac:dyDescent="0.3">
      <c r="A30" s="145">
        <v>25</v>
      </c>
      <c r="B30" s="142" t="s">
        <v>363</v>
      </c>
      <c r="C30" s="183"/>
      <c r="D30" s="256"/>
      <c r="E30" s="189"/>
      <c r="F30" s="185"/>
      <c r="G30" s="251"/>
      <c r="H30" s="251"/>
      <c r="I30" s="251"/>
      <c r="J30" s="308"/>
      <c r="K30" s="213"/>
      <c r="L30" s="156"/>
      <c r="M30" s="287" t="s">
        <v>572</v>
      </c>
      <c r="N30" s="289"/>
    </row>
    <row r="31" spans="1:14" customFormat="1" ht="39" thickBot="1" x14ac:dyDescent="0.3">
      <c r="A31" s="145">
        <v>26</v>
      </c>
      <c r="B31" s="142" t="s">
        <v>364</v>
      </c>
      <c r="C31" s="187"/>
      <c r="D31" s="257"/>
      <c r="E31" s="189"/>
      <c r="F31" s="189"/>
      <c r="G31" s="252"/>
      <c r="H31" s="252"/>
      <c r="I31" s="252"/>
      <c r="J31" s="304"/>
      <c r="K31" s="211"/>
      <c r="L31" s="118" t="s">
        <v>61</v>
      </c>
      <c r="M31" s="287" t="s">
        <v>572</v>
      </c>
      <c r="N31" s="290"/>
    </row>
    <row r="32" spans="1:14" x14ac:dyDescent="0.25">
      <c r="C32" s="20"/>
    </row>
    <row r="33" spans="1:14" x14ac:dyDescent="0.25">
      <c r="C33" s="20"/>
    </row>
    <row r="34" spans="1:14" x14ac:dyDescent="0.25">
      <c r="B34" s="102" t="s">
        <v>459</v>
      </c>
      <c r="C34" s="107"/>
    </row>
    <row r="35" spans="1:14" x14ac:dyDescent="0.25">
      <c r="B35" s="26" t="s">
        <v>84</v>
      </c>
      <c r="C35" s="32">
        <f>COUNTIF(C5:C32,"Yes")</f>
        <v>0</v>
      </c>
    </row>
    <row r="36" spans="1:14" x14ac:dyDescent="0.25">
      <c r="B36" s="26" t="s">
        <v>85</v>
      </c>
      <c r="C36" s="32">
        <f>COUNTIF(C5:C32,"No")</f>
        <v>0</v>
      </c>
    </row>
    <row r="37" spans="1:14" x14ac:dyDescent="0.25">
      <c r="B37" s="26" t="s">
        <v>86</v>
      </c>
      <c r="C37" s="32">
        <f>COUNTIF(C5:C32,"NA")</f>
        <v>0</v>
      </c>
    </row>
    <row r="38" spans="1:14" x14ac:dyDescent="0.25">
      <c r="B38" s="26" t="s">
        <v>87</v>
      </c>
      <c r="C38" s="32">
        <f>COUNTIF(C5:C32,"Unknown")</f>
        <v>0</v>
      </c>
    </row>
    <row r="39" spans="1:14" s="6" customFormat="1" x14ac:dyDescent="0.25">
      <c r="A39" s="34"/>
      <c r="E39" s="18"/>
      <c r="H39" s="1"/>
      <c r="I39" s="1"/>
      <c r="J39"/>
      <c r="K39" s="18"/>
      <c r="L39" s="18"/>
      <c r="M39" s="18"/>
      <c r="N39" s="18"/>
    </row>
    <row r="40" spans="1:14" s="6" customFormat="1" x14ac:dyDescent="0.25">
      <c r="A40" s="34"/>
      <c r="B40" s="102" t="s">
        <v>288</v>
      </c>
      <c r="C40" s="96"/>
      <c r="D40" s="96"/>
      <c r="E40" s="97"/>
      <c r="H40" s="1"/>
      <c r="I40" s="1"/>
      <c r="J40"/>
      <c r="K40" s="18"/>
      <c r="L40" s="18"/>
      <c r="M40" s="18"/>
      <c r="N40" s="18"/>
    </row>
    <row r="41" spans="1:14" s="6" customFormat="1" x14ac:dyDescent="0.25">
      <c r="A41" s="34"/>
      <c r="B41" s="494" t="s">
        <v>284</v>
      </c>
      <c r="C41" s="494"/>
      <c r="D41" s="494"/>
      <c r="E41" s="345">
        <f>COUNTIF(E5:E32,"Critical")</f>
        <v>0</v>
      </c>
      <c r="H41" s="1"/>
      <c r="I41" s="1"/>
      <c r="J41"/>
      <c r="K41" s="18"/>
      <c r="L41" s="18"/>
      <c r="M41" s="18"/>
      <c r="N41" s="18"/>
    </row>
    <row r="42" spans="1:14" s="6" customFormat="1" x14ac:dyDescent="0.25">
      <c r="A42" s="34"/>
      <c r="B42" s="495" t="s">
        <v>285</v>
      </c>
      <c r="C42" s="496"/>
      <c r="D42" s="497"/>
      <c r="E42" s="71">
        <f>COUNTIF(E5:E32,"High")</f>
        <v>0</v>
      </c>
      <c r="H42" s="1"/>
      <c r="I42" s="1"/>
      <c r="J42"/>
      <c r="K42" s="18"/>
      <c r="L42" s="18"/>
      <c r="M42" s="18"/>
      <c r="N42" s="18"/>
    </row>
    <row r="43" spans="1:14" s="6" customFormat="1" x14ac:dyDescent="0.25">
      <c r="A43" s="34"/>
      <c r="B43" s="498" t="s">
        <v>286</v>
      </c>
      <c r="C43" s="498"/>
      <c r="D43" s="498"/>
      <c r="E43" s="66">
        <f>COUNTIF(E5:E32,"Medium")</f>
        <v>0</v>
      </c>
      <c r="H43" s="1"/>
      <c r="I43" s="1"/>
      <c r="J43"/>
      <c r="K43" s="18"/>
      <c r="L43" s="18"/>
      <c r="M43" s="18"/>
      <c r="N43" s="18"/>
    </row>
    <row r="44" spans="1:14" s="6" customFormat="1" x14ac:dyDescent="0.25">
      <c r="A44" s="34"/>
      <c r="B44" s="499" t="s">
        <v>287</v>
      </c>
      <c r="C44" s="499"/>
      <c r="D44" s="499"/>
      <c r="E44" s="67">
        <f>COUNTIF(E5:E32,"Low")</f>
        <v>0</v>
      </c>
      <c r="H44" s="1"/>
      <c r="I44" s="1"/>
      <c r="J44"/>
      <c r="K44" s="18"/>
      <c r="L44" s="18"/>
      <c r="M44" s="18"/>
      <c r="N44" s="18"/>
    </row>
    <row r="46" spans="1:14" x14ac:dyDescent="0.25">
      <c r="B46" s="102" t="s">
        <v>283</v>
      </c>
      <c r="C46" s="96"/>
      <c r="D46" s="96"/>
      <c r="E46" s="95"/>
      <c r="F46" s="104"/>
    </row>
    <row r="47" spans="1:14" x14ac:dyDescent="0.25">
      <c r="B47" s="509" t="s">
        <v>99</v>
      </c>
      <c r="C47" s="510"/>
      <c r="D47" s="510"/>
      <c r="E47" s="511"/>
      <c r="F47" s="43">
        <f>COUNTIF(F5:F32,"Immediate")</f>
        <v>0</v>
      </c>
      <c r="L47" s="121"/>
      <c r="M47" s="20"/>
      <c r="N47" s="20"/>
    </row>
    <row r="48" spans="1:14" x14ac:dyDescent="0.25">
      <c r="B48" s="509" t="s">
        <v>100</v>
      </c>
      <c r="C48" s="510"/>
      <c r="D48" s="510"/>
      <c r="E48" s="511"/>
      <c r="F48" s="43">
        <f>COUNTIF(F5:F32,"Intermediate")</f>
        <v>0</v>
      </c>
      <c r="L48" s="121"/>
      <c r="M48" s="20"/>
      <c r="N48" s="20"/>
    </row>
    <row r="49" spans="1:15" x14ac:dyDescent="0.25">
      <c r="B49" s="509" t="s">
        <v>101</v>
      </c>
      <c r="C49" s="510"/>
      <c r="D49" s="510"/>
      <c r="E49" s="511"/>
      <c r="F49" s="43">
        <f>COUNTIF(F5:F32,"Long-Term")</f>
        <v>0</v>
      </c>
      <c r="L49" s="121"/>
      <c r="M49" s="20"/>
      <c r="N49" s="20"/>
    </row>
    <row r="51" spans="1:15" x14ac:dyDescent="0.25">
      <c r="B51" s="349" t="s">
        <v>162</v>
      </c>
      <c r="C51" s="349"/>
      <c r="D51" s="349"/>
      <c r="E51" s="349"/>
      <c r="F51" s="349"/>
      <c r="G51" s="349"/>
      <c r="H51" s="98">
        <f>COUNTIF(H5:H32,"Needed")</f>
        <v>0</v>
      </c>
      <c r="L51" s="121"/>
      <c r="M51" s="20"/>
      <c r="N51" s="20"/>
    </row>
    <row r="52" spans="1:15" x14ac:dyDescent="0.25">
      <c r="B52" s="349" t="s">
        <v>168</v>
      </c>
      <c r="C52" s="349"/>
      <c r="D52" s="349"/>
      <c r="E52" s="349"/>
      <c r="F52" s="349"/>
      <c r="G52" s="349"/>
      <c r="H52" s="349"/>
      <c r="I52" s="99">
        <f>COUNTIF(I5:I32,"Needed")</f>
        <v>0</v>
      </c>
      <c r="L52" s="121"/>
      <c r="M52" s="20"/>
      <c r="N52" s="20"/>
    </row>
    <row r="53" spans="1:15" ht="12.75" x14ac:dyDescent="0.2">
      <c r="B53" s="506" t="s">
        <v>657</v>
      </c>
      <c r="C53" s="507"/>
      <c r="D53" s="507"/>
      <c r="E53" s="507"/>
      <c r="F53" s="507"/>
      <c r="G53" s="507"/>
      <c r="H53" s="507"/>
      <c r="I53" s="508"/>
      <c r="J53" s="311">
        <f>SUM(J5:J28, J30:J31)</f>
        <v>0</v>
      </c>
      <c r="L53" s="121"/>
      <c r="M53" s="20"/>
      <c r="N53" s="20"/>
    </row>
    <row r="56" spans="1:15" s="12" customFormat="1" ht="12.75" x14ac:dyDescent="0.25">
      <c r="B56" s="398" t="s">
        <v>707</v>
      </c>
      <c r="C56" s="398"/>
      <c r="D56" s="398"/>
      <c r="E56" s="398"/>
      <c r="F56" s="398"/>
      <c r="G56" s="398"/>
      <c r="H56" s="398"/>
      <c r="I56" s="398"/>
      <c r="J56" s="398"/>
      <c r="K56" s="398"/>
      <c r="L56" s="398"/>
      <c r="M56" s="398"/>
      <c r="N56" s="398"/>
      <c r="O56" s="6"/>
    </row>
    <row r="57" spans="1:15" s="12" customFormat="1" ht="12.75" x14ac:dyDescent="0.25">
      <c r="B57" s="4"/>
      <c r="O57" s="6"/>
    </row>
    <row r="58" spans="1:15" customFormat="1" x14ac:dyDescent="0.25">
      <c r="A58" s="35"/>
      <c r="B58" s="393" t="s">
        <v>706</v>
      </c>
      <c r="C58" s="394"/>
      <c r="D58" s="394"/>
      <c r="E58" s="394"/>
      <c r="F58" s="394"/>
      <c r="G58" s="394"/>
      <c r="H58" s="394"/>
      <c r="I58" s="394"/>
      <c r="J58" s="394"/>
      <c r="K58" s="394"/>
      <c r="L58" s="394"/>
      <c r="M58" s="394"/>
      <c r="N58" s="395"/>
    </row>
    <row r="60" spans="1:15" x14ac:dyDescent="0.25">
      <c r="C60" s="15"/>
    </row>
  </sheetData>
  <sheetProtection sort="0" autoFilter="0"/>
  <mergeCells count="6">
    <mergeCell ref="A2:A3"/>
    <mergeCell ref="L2:N2"/>
    <mergeCell ref="D2:J2"/>
    <mergeCell ref="M3:N3"/>
    <mergeCell ref="B58:N58"/>
    <mergeCell ref="B56:N56"/>
  </mergeCells>
  <conditionalFormatting sqref="C2:C3">
    <cfRule type="cellIs" dxfId="676" priority="423" operator="equal">
      <formula>"Unknown"</formula>
    </cfRule>
    <cfRule type="cellIs" dxfId="675" priority="418" operator="equal">
      <formula>"NA"</formula>
    </cfRule>
    <cfRule type="cellIs" dxfId="674" priority="419" operator="equal">
      <formula>"Unknown"</formula>
    </cfRule>
    <cfRule type="cellIs" dxfId="673" priority="422" operator="equal">
      <formula>"NA"</formula>
    </cfRule>
  </conditionalFormatting>
  <conditionalFormatting sqref="C5:C31">
    <cfRule type="cellIs" dxfId="672" priority="86" operator="equal">
      <formula>"No"</formula>
    </cfRule>
    <cfRule type="cellIs" dxfId="671" priority="85" operator="equal">
      <formula>"Yes"</formula>
    </cfRule>
    <cfRule type="cellIs" dxfId="670" priority="84" operator="equal">
      <formula>"Unknown"</formula>
    </cfRule>
    <cfRule type="cellIs" dxfId="669" priority="83" operator="equal">
      <formula>"NA"</formula>
    </cfRule>
  </conditionalFormatting>
  <conditionalFormatting sqref="C37:C40">
    <cfRule type="cellIs" dxfId="668" priority="265" operator="equal">
      <formula>"No"</formula>
    </cfRule>
    <cfRule type="cellIs" dxfId="667" priority="263" operator="equal">
      <formula>"Unknown"</formula>
    </cfRule>
    <cfRule type="cellIs" dxfId="666" priority="262" operator="equal">
      <formula>"NA"</formula>
    </cfRule>
    <cfRule type="cellIs" dxfId="665" priority="264" operator="equal">
      <formula>"Yes"</formula>
    </cfRule>
  </conditionalFormatting>
  <conditionalFormatting sqref="C45:C46 C50">
    <cfRule type="cellIs" dxfId="664" priority="532" operator="equal">
      <formula>"No"</formula>
    </cfRule>
    <cfRule type="cellIs" dxfId="663" priority="531" operator="equal">
      <formula>"Yes"</formula>
    </cfRule>
    <cfRule type="cellIs" dxfId="662" priority="530" operator="equal">
      <formula>"Unknown"</formula>
    </cfRule>
    <cfRule type="cellIs" dxfId="661" priority="529" operator="equal">
      <formula>"NA"</formula>
    </cfRule>
  </conditionalFormatting>
  <conditionalFormatting sqref="C50 C59:C1048576 J52">
    <cfRule type="cellIs" dxfId="660" priority="538" operator="equal">
      <formula>"Unknown"</formula>
    </cfRule>
  </conditionalFormatting>
  <conditionalFormatting sqref="C50 I51:J51 C59:C1048576 J52">
    <cfRule type="cellIs" dxfId="659" priority="537" operator="equal">
      <formula>"NA"</formula>
    </cfRule>
  </conditionalFormatting>
  <conditionalFormatting sqref="C54:C57 H54:J1048576">
    <cfRule type="cellIs" dxfId="658" priority="24" operator="equal">
      <formula>"NA"</formula>
    </cfRule>
    <cfRule type="cellIs" dxfId="657" priority="25" operator="equal">
      <formula>"Unknown"</formula>
    </cfRule>
  </conditionalFormatting>
  <conditionalFormatting sqref="C54:C1048576">
    <cfRule type="cellIs" dxfId="656" priority="21" operator="equal">
      <formula>"Unknown"</formula>
    </cfRule>
    <cfRule type="cellIs" dxfId="655" priority="23" operator="equal">
      <formula>"No"</formula>
    </cfRule>
    <cfRule type="cellIs" dxfId="654" priority="22" operator="equal">
      <formula>"Yes"</formula>
    </cfRule>
    <cfRule type="cellIs" dxfId="653" priority="20" operator="equal">
      <formula>"NA"</formula>
    </cfRule>
  </conditionalFormatting>
  <conditionalFormatting sqref="C2:E3">
    <cfRule type="cellIs" dxfId="652" priority="304" operator="equal">
      <formula>"No"</formula>
    </cfRule>
    <cfRule type="cellIs" dxfId="651" priority="303" operator="equal">
      <formula>"Yes"</formula>
    </cfRule>
  </conditionalFormatting>
  <conditionalFormatting sqref="C58:E58">
    <cfRule type="cellIs" dxfId="650" priority="40" operator="equal">
      <formula>"NA"</formula>
    </cfRule>
    <cfRule type="cellIs" dxfId="649" priority="41" operator="equal">
      <formula>"Unknown"</formula>
    </cfRule>
    <cfRule type="cellIs" dxfId="648" priority="43" operator="equal">
      <formula>"No"</formula>
    </cfRule>
    <cfRule type="cellIs" dxfId="647" priority="42" operator="equal">
      <formula>"Yes"</formula>
    </cfRule>
  </conditionalFormatting>
  <conditionalFormatting sqref="D2:E3">
    <cfRule type="cellIs" dxfId="646" priority="302" operator="equal">
      <formula>"Unknown"</formula>
    </cfRule>
    <cfRule type="cellIs" dxfId="645" priority="301" operator="equal">
      <formula>"NA"</formula>
    </cfRule>
    <cfRule type="cellIs" dxfId="644" priority="300" operator="equal">
      <formula>"Immediate"</formula>
    </cfRule>
    <cfRule type="cellIs" dxfId="643" priority="299" operator="equal">
      <formula>"Intermediate"</formula>
    </cfRule>
    <cfRule type="cellIs" dxfId="642" priority="298" operator="equal">
      <formula>"Long-Term"</formula>
    </cfRule>
  </conditionalFormatting>
  <conditionalFormatting sqref="D39:E40">
    <cfRule type="cellIs" dxfId="641" priority="254" operator="equal">
      <formula>"Intermediate"</formula>
    </cfRule>
    <cfRule type="cellIs" dxfId="640" priority="255" operator="equal">
      <formula>"Immediate"</formula>
    </cfRule>
    <cfRule type="cellIs" dxfId="639" priority="253" operator="equal">
      <formula>"Long-Term"</formula>
    </cfRule>
  </conditionalFormatting>
  <conditionalFormatting sqref="D45:E46 D50:E50 H51 I52">
    <cfRule type="cellIs" dxfId="638" priority="474" operator="equal">
      <formula>"Immediate"</formula>
    </cfRule>
    <cfRule type="cellIs" dxfId="637" priority="472" operator="equal">
      <formula>"Long-Term"</formula>
    </cfRule>
    <cfRule type="cellIs" dxfId="636" priority="473" operator="equal">
      <formula>"Intermediate"</formula>
    </cfRule>
  </conditionalFormatting>
  <conditionalFormatting sqref="D4:G38">
    <cfRule type="cellIs" dxfId="635" priority="50" operator="equal">
      <formula>"Long-Term"</formula>
    </cfRule>
    <cfRule type="cellIs" dxfId="634" priority="51" operator="equal">
      <formula>"Intermediate"</formula>
    </cfRule>
    <cfRule type="cellIs" dxfId="633" priority="52" operator="equal">
      <formula>"Immediate"</formula>
    </cfRule>
  </conditionalFormatting>
  <conditionalFormatting sqref="D54:G57">
    <cfRule type="cellIs" dxfId="632" priority="11" operator="equal">
      <formula>"Long-Term"</formula>
    </cfRule>
    <cfRule type="cellIs" dxfId="631" priority="13" operator="equal">
      <formula>"Immediate"</formula>
    </cfRule>
    <cfRule type="cellIs" dxfId="630" priority="12" operator="equal">
      <formula>"Intermediate"</formula>
    </cfRule>
  </conditionalFormatting>
  <conditionalFormatting sqref="D59:G1048576">
    <cfRule type="cellIs" dxfId="629" priority="398" operator="equal">
      <formula>"Immediate"</formula>
    </cfRule>
    <cfRule type="cellIs" dxfId="628" priority="397" operator="equal">
      <formula>"Intermediate"</formula>
    </cfRule>
    <cfRule type="cellIs" dxfId="627" priority="396" operator="equal">
      <formula>"Long-Term"</formula>
    </cfRule>
  </conditionalFormatting>
  <conditionalFormatting sqref="E1:E28">
    <cfRule type="cellIs" dxfId="626" priority="49" operator="equal">
      <formula>"High"</formula>
    </cfRule>
  </conditionalFormatting>
  <conditionalFormatting sqref="E1:E50">
    <cfRule type="cellIs" dxfId="625" priority="44" operator="equal">
      <formula>"Medium"</formula>
    </cfRule>
    <cfRule type="cellIs" dxfId="624" priority="47" operator="equal">
      <formula>"Critical"</formula>
    </cfRule>
    <cfRule type="cellIs" dxfId="623" priority="46" operator="equal">
      <formula>"High"</formula>
    </cfRule>
    <cfRule type="cellIs" dxfId="622" priority="45" operator="equal">
      <formula>"Low"</formula>
    </cfRule>
  </conditionalFormatting>
  <conditionalFormatting sqref="E5:E28">
    <cfRule type="cellIs" dxfId="621" priority="48" operator="equal">
      <formula>"High"</formula>
    </cfRule>
  </conditionalFormatting>
  <conditionalFormatting sqref="E29:E40">
    <cfRule type="cellIs" dxfId="620" priority="129" operator="equal">
      <formula>"High"</formula>
    </cfRule>
  </conditionalFormatting>
  <conditionalFormatting sqref="E30:E31">
    <cfRule type="cellIs" dxfId="619" priority="128" operator="equal">
      <formula>"High"</formula>
    </cfRule>
  </conditionalFormatting>
  <conditionalFormatting sqref="E45:E46 E50">
    <cfRule type="cellIs" dxfId="618" priority="331" operator="equal">
      <formula>"High"</formula>
    </cfRule>
  </conditionalFormatting>
  <conditionalFormatting sqref="E54:E57">
    <cfRule type="cellIs" dxfId="617" priority="4" operator="equal">
      <formula>"Medium"</formula>
    </cfRule>
    <cfRule type="cellIs" dxfId="616" priority="5" operator="equal">
      <formula>"Low"</formula>
    </cfRule>
  </conditionalFormatting>
  <conditionalFormatting sqref="E54:E1048576">
    <cfRule type="cellIs" dxfId="615" priority="6" operator="equal">
      <formula>"High"</formula>
    </cfRule>
    <cfRule type="cellIs" dxfId="614" priority="7" operator="equal">
      <formula>"Critical"</formula>
    </cfRule>
    <cfRule type="cellIs" dxfId="613" priority="10" operator="equal">
      <formula>"High"</formula>
    </cfRule>
  </conditionalFormatting>
  <conditionalFormatting sqref="E58">
    <cfRule type="cellIs" dxfId="612" priority="28" operator="equal">
      <formula>"Medium"</formula>
    </cfRule>
    <cfRule type="cellIs" dxfId="611" priority="29" operator="equal">
      <formula>"Low"</formula>
    </cfRule>
  </conditionalFormatting>
  <conditionalFormatting sqref="E59:E1048576 E2:E4 E29 E32:E50 E54:E55">
    <cfRule type="cellIs" dxfId="610" priority="238" operator="equal">
      <formula>"Medium"</formula>
    </cfRule>
  </conditionalFormatting>
  <conditionalFormatting sqref="E59:E1048576">
    <cfRule type="cellIs" dxfId="609" priority="236" operator="equal">
      <formula>"Low"</formula>
    </cfRule>
    <cfRule type="cellIs" dxfId="608" priority="237" operator="equal">
      <formula>"Medium"</formula>
    </cfRule>
  </conditionalFormatting>
  <conditionalFormatting sqref="F56:F57">
    <cfRule type="cellIs" dxfId="607" priority="9" operator="equal">
      <formula>"Critical"</formula>
    </cfRule>
    <cfRule type="cellIs" dxfId="606" priority="8" operator="equal">
      <formula>"High"</formula>
    </cfRule>
  </conditionalFormatting>
  <conditionalFormatting sqref="F3:G3">
    <cfRule type="cellIs" dxfId="605" priority="296" operator="equal">
      <formula>"Immediate"</formula>
    </cfRule>
    <cfRule type="cellIs" dxfId="604" priority="295" operator="equal">
      <formula>"Intermediate"</formula>
    </cfRule>
    <cfRule type="cellIs" dxfId="603" priority="294" operator="equal">
      <formula>"Long-Term"</formula>
    </cfRule>
  </conditionalFormatting>
  <conditionalFormatting sqref="F39:G50">
    <cfRule type="cellIs" dxfId="602" priority="241" operator="equal">
      <formula>"Long-Term"</formula>
    </cfRule>
    <cfRule type="cellIs" dxfId="601" priority="243" operator="equal">
      <formula>"Immediate"</formula>
    </cfRule>
    <cfRule type="cellIs" dxfId="600" priority="242" operator="equal">
      <formula>"Intermediate"</formula>
    </cfRule>
  </conditionalFormatting>
  <conditionalFormatting sqref="F58:G58">
    <cfRule type="cellIs" dxfId="599" priority="34" operator="equal">
      <formula>"Intermediate"</formula>
    </cfRule>
    <cfRule type="cellIs" dxfId="598" priority="35" operator="equal">
      <formula>"Immediate"</formula>
    </cfRule>
    <cfRule type="cellIs" dxfId="597" priority="33" operator="equal">
      <formula>"Long-Term"</formula>
    </cfRule>
  </conditionalFormatting>
  <conditionalFormatting sqref="F3:J3">
    <cfRule type="cellIs" dxfId="596" priority="292" operator="equal">
      <formula>"Yes"</formula>
    </cfRule>
    <cfRule type="cellIs" dxfId="595" priority="291" operator="equal">
      <formula>"Unknown"</formula>
    </cfRule>
    <cfRule type="cellIs" dxfId="594" priority="290" operator="equal">
      <formula>"NA"</formula>
    </cfRule>
    <cfRule type="cellIs" dxfId="593" priority="293" operator="equal">
      <formula>"No"</formula>
    </cfRule>
  </conditionalFormatting>
  <conditionalFormatting sqref="G12">
    <cfRule type="cellIs" dxfId="592" priority="175" operator="equal">
      <formula>"Long-Term"</formula>
    </cfRule>
    <cfRule type="cellIs" dxfId="591" priority="177" operator="equal">
      <formula>"Immediate"</formula>
    </cfRule>
    <cfRule type="cellIs" dxfId="590" priority="176" operator="equal">
      <formula>"Intermediate"</formula>
    </cfRule>
  </conditionalFormatting>
  <conditionalFormatting sqref="G14">
    <cfRule type="cellIs" dxfId="589" priority="393" operator="equal">
      <formula>"Long-Term"</formula>
    </cfRule>
    <cfRule type="cellIs" dxfId="588" priority="394" operator="equal">
      <formula>"Intermediate"</formula>
    </cfRule>
    <cfRule type="cellIs" dxfId="587" priority="395" operator="equal">
      <formula>"Immediate"</formula>
    </cfRule>
  </conditionalFormatting>
  <conditionalFormatting sqref="H28">
    <cfRule type="cellIs" dxfId="586" priority="338" operator="equal">
      <formula>"Intermediate"</formula>
    </cfRule>
    <cfRule type="cellIs" dxfId="585" priority="339" operator="equal">
      <formula>"Immediate"</formula>
    </cfRule>
    <cfRule type="cellIs" dxfId="584" priority="337" operator="equal">
      <formula>"Long-Term"</formula>
    </cfRule>
  </conditionalFormatting>
  <conditionalFormatting sqref="H5:J26">
    <cfRule type="cellIs" dxfId="583" priority="93" operator="equal">
      <formula>"No"</formula>
    </cfRule>
    <cfRule type="cellIs" dxfId="582" priority="91" operator="equal">
      <formula>"Unknown"</formula>
    </cfRule>
    <cfRule type="cellIs" dxfId="581" priority="90" operator="equal">
      <formula>"NA"</formula>
    </cfRule>
    <cfRule type="cellIs" dxfId="580" priority="92" operator="equal">
      <formula>"Yes"</formula>
    </cfRule>
  </conditionalFormatting>
  <conditionalFormatting sqref="H29:J50">
    <cfRule type="cellIs" dxfId="579" priority="248" operator="equal">
      <formula>"Unknown"</formula>
    </cfRule>
    <cfRule type="cellIs" dxfId="578" priority="249" operator="equal">
      <formula>"Yes"</formula>
    </cfRule>
    <cfRule type="cellIs" dxfId="577" priority="250" operator="equal">
      <formula>"No"</formula>
    </cfRule>
    <cfRule type="cellIs" dxfId="576" priority="247" operator="equal">
      <formula>"NA"</formula>
    </cfRule>
  </conditionalFormatting>
  <conditionalFormatting sqref="H54:J1048576">
    <cfRule type="cellIs" dxfId="575" priority="27" operator="equal">
      <formula>"No"</formula>
    </cfRule>
    <cfRule type="cellIs" dxfId="574" priority="26" operator="equal">
      <formula>"Yes"</formula>
    </cfRule>
  </conditionalFormatting>
  <conditionalFormatting sqref="I28:J28">
    <cfRule type="cellIs" dxfId="573" priority="347" operator="equal">
      <formula>"NA"</formula>
    </cfRule>
    <cfRule type="cellIs" dxfId="572" priority="349" operator="equal">
      <formula>"Yes"</formula>
    </cfRule>
    <cfRule type="cellIs" dxfId="571" priority="348" operator="equal">
      <formula>"Unknown"</formula>
    </cfRule>
    <cfRule type="cellIs" dxfId="570" priority="350" operator="equal">
      <formula>"No"</formula>
    </cfRule>
  </conditionalFormatting>
  <conditionalFormatting sqref="I51:J51">
    <cfRule type="cellIs" dxfId="569" priority="483" operator="equal">
      <formula>"NA"</formula>
    </cfRule>
    <cfRule type="cellIs" dxfId="568" priority="484" operator="equal">
      <formula>"NA"</formula>
    </cfRule>
    <cfRule type="cellIs" dxfId="567" priority="485" operator="equal">
      <formula>"Unknown"</formula>
    </cfRule>
    <cfRule type="cellIs" dxfId="566" priority="486" operator="equal">
      <formula>"Yes"</formula>
    </cfRule>
    <cfRule type="cellIs" dxfId="565" priority="487" operator="equal">
      <formula>"No"</formula>
    </cfRule>
  </conditionalFormatting>
  <conditionalFormatting sqref="J52">
    <cfRule type="cellIs" dxfId="564" priority="539" operator="equal">
      <formula>"Yes"</formula>
    </cfRule>
    <cfRule type="cellIs" dxfId="563" priority="540" operator="equal">
      <formula>"No"</formula>
    </cfRule>
  </conditionalFormatting>
  <conditionalFormatting sqref="J53">
    <cfRule type="cellIs" dxfId="562" priority="1" operator="equal">
      <formula>"Long-Term"</formula>
    </cfRule>
    <cfRule type="cellIs" dxfId="561" priority="3" operator="equal">
      <formula>"Immediate"</formula>
    </cfRule>
    <cfRule type="cellIs" dxfId="560" priority="2" operator="equal">
      <formula>"Intermediate"</formula>
    </cfRule>
  </conditionalFormatting>
  <dataValidations count="4">
    <dataValidation type="list" allowBlank="1" showInputMessage="1" showErrorMessage="1" sqref="G28" xr:uid="{A60B16F4-F9EB-49FD-9E4E-3BEE63E08C28}">
      <formula1>#REF!</formula1>
    </dataValidation>
    <dataValidation type="list" allowBlank="1" showInputMessage="1" showErrorMessage="1" sqref="C30:C31 C5:C28" xr:uid="{AB93C58D-44BC-4525-80CE-15F5CA56B512}">
      <formula1>"Yes, No, NA, Unknown"</formula1>
    </dataValidation>
    <dataValidation type="list" allowBlank="1" showInputMessage="1" showErrorMessage="1" sqref="E30:E31 E5:E28" xr:uid="{CC864B27-B1BB-48BB-96CD-2F2716E7ADC2}">
      <formula1>"High, Medium, Low"</formula1>
    </dataValidation>
    <dataValidation type="list" allowBlank="1" showInputMessage="1" showErrorMessage="1" sqref="F30:F31 F5:F28" xr:uid="{F2085C77-30AA-47BF-AD31-D021CA6C5705}">
      <formula1>"Immediate, Intermediate, Long-Term"</formula1>
    </dataValidation>
  </dataValidations>
  <hyperlinks>
    <hyperlink ref="L5" r:id="rId1" xr:uid="{1FA8C54A-740A-4DF3-9C56-26EE2F1A5E14}"/>
    <hyperlink ref="L13" r:id="rId2" xr:uid="{EC5E7A43-FC52-419A-AF9A-7CB89C0F1CF5}"/>
    <hyperlink ref="L16" r:id="rId3" xr:uid="{78AEA55A-3FEA-47D6-920F-E9E893E5EF68}"/>
    <hyperlink ref="L18" r:id="rId4" xr:uid="{182B2C45-BF8C-48F2-97A0-9850BCB6EC18}"/>
    <hyperlink ref="L20" r:id="rId5" xr:uid="{EDBF4465-4F4E-48FB-A329-02EC91D3322B}"/>
    <hyperlink ref="L22" r:id="rId6" xr:uid="{D6317276-DCDC-424A-AECA-28F67E53306E}"/>
    <hyperlink ref="L23" r:id="rId7" xr:uid="{3112ECD4-0C90-4A7B-981E-67D9668CB973}"/>
    <hyperlink ref="L24" r:id="rId8" xr:uid="{45448AC2-0405-4FF8-9AC8-09E3ED33D087}"/>
    <hyperlink ref="L31" r:id="rId9" xr:uid="{4688DF75-4F27-4B9C-9F5F-AC82429C00E6}"/>
    <hyperlink ref="M30" r:id="rId10" display="https://www.nps.gov/subjects/museums/upload/MHI_Ch7_Storage.pdf" xr:uid="{F9446041-BB11-499C-8857-97683A8B39A3}"/>
    <hyperlink ref="L7" r:id="rId11" xr:uid="{4D66F037-4E32-45C6-8ACD-710EF9D190C0}"/>
    <hyperlink ref="L8" r:id="rId12" xr:uid="{745E9C91-E664-4996-81BF-9A327F9CB752}"/>
    <hyperlink ref="L9" r:id="rId13" xr:uid="{26D6749E-C1F2-4060-84BE-9C69846A23AC}"/>
    <hyperlink ref="L11" r:id="rId14" xr:uid="{3E428646-CCA2-445A-9EF6-8847754CA37B}"/>
    <hyperlink ref="M31" r:id="rId15" display="https://www.nps.gov/subjects/museums/upload/MHI_Ch7_Storage.pdf" xr:uid="{8129BD36-DE8D-4C25-A811-A72F2FA62E55}"/>
    <hyperlink ref="M22" r:id="rId16" display="https://www.nps.gov/subjects/museums/upload/MHI_Ch7_Storage.pdf" xr:uid="{934CFFDE-5570-4B28-BCCD-D619DF513842}"/>
    <hyperlink ref="M20" r:id="rId17" display="https://www.nps.gov/subjects/museums/upload/MHI_Ch7_Storage.pdf" xr:uid="{137F8D91-6D46-443F-9638-50253C8B0D19}"/>
    <hyperlink ref="M15" r:id="rId18" display="https://www.nps.gov/subjects/museums/upload/MHI_Ch7_Storage.pdf" xr:uid="{DAC66573-DCA5-42E1-AD36-784F825B2C9C}"/>
    <hyperlink ref="M16" r:id="rId19" display="https://www.nps.gov/subjects/museums/upload/MHI_Ch7_Storage.pdf" xr:uid="{33864C77-7CB8-400E-B751-8E6979E05A50}"/>
    <hyperlink ref="M18" r:id="rId20" display="https://www.nps.gov/subjects/museums/upload/MHI_Ch7_Storage.pdf" xr:uid="{BC98F388-5096-4068-A9F2-294F8B1AB0E6}"/>
    <hyperlink ref="M11" r:id="rId21" display="https://www.nps.gov/subjects/museums/upload/MHI_Ch7_Storage.pdf" xr:uid="{9726DA4E-94CE-4BA8-8CAF-24EF2F497337}"/>
    <hyperlink ref="M12" r:id="rId22" display="https://www.nps.gov/subjects/museums/upload/MHI_Ch7_Storage.pdf" xr:uid="{54A1C6E2-D8C2-437F-BD13-4AEFCF809843}"/>
    <hyperlink ref="M14" r:id="rId23" display="https://www.nps.gov/subjects/museums/upload/MHI_Ch7_Storage.pdf" xr:uid="{6394180C-516B-41BA-AB72-810E34C2B592}"/>
    <hyperlink ref="M27" r:id="rId24" display="4.A.4_x000a_Museum Environment" xr:uid="{182D5B22-7317-4765-B4E5-9E6C59BDED8B}"/>
    <hyperlink ref="M5" r:id="rId25" display="7.B.1_x000a_Museum Collection Storage, " xr:uid="{F4C34D66-D6B8-4683-9DEC-A05D51EF9FC9}"/>
    <hyperlink ref="M19" r:id="rId26" xr:uid="{9D2AD66D-A81B-444A-9EEE-6F4142C5F1BB}"/>
    <hyperlink ref="M23" r:id="rId27" xr:uid="{01214532-F48D-491E-94B1-E7A4B305989E}"/>
    <hyperlink ref="M24" r:id="rId28" xr:uid="{67A4EF00-0650-46F7-8C9D-ACAD8CBCD315}"/>
    <hyperlink ref="M21" r:id="rId29" display="6.E.6_x000a_Handling, Packing &amp; Shipping" xr:uid="{D80C7A6A-72DB-443F-BC53-A95378702000}"/>
    <hyperlink ref="M26" r:id="rId30" xr:uid="{E1852A9C-93C7-4601-9B72-EAD4AA100082}"/>
    <hyperlink ref="M28" r:id="rId31" xr:uid="{0CC8CA43-913B-4B4D-99BA-BB34B713EA29}"/>
    <hyperlink ref="M13" r:id="rId32" xr:uid="{724F59E9-DDC6-44B9-B90C-69B57A881AA8}"/>
    <hyperlink ref="M10" r:id="rId33" xr:uid="{561D57BB-CDA9-4882-9C54-1AE77BD844B7}"/>
    <hyperlink ref="M17" r:id="rId34" xr:uid="{2023941F-F4D1-42C6-A3CB-CA5D58D07099}"/>
    <hyperlink ref="M25" r:id="rId35" xr:uid="{1E93140B-2381-4AC3-AD89-0C128D3A1EB3}"/>
    <hyperlink ref="M7" r:id="rId36" xr:uid="{C71F3492-885C-406C-BEFD-ECAAC9A33DE8}"/>
    <hyperlink ref="N5" r:id="rId37" display="9.E.19_x000a_Museum Fire Protection" xr:uid="{4F857211-0110-4415-932E-E75A21602FDC}"/>
    <hyperlink ref="M6" r:id="rId38" display="7.B.1_x000a_Museum Collection Storage, " xr:uid="{2DB6DDB2-4B02-4E6A-87E1-AC5B5DDE479F}"/>
    <hyperlink ref="M8" r:id="rId39" display="7.B.1_x000a_Museum Collection Storage, " xr:uid="{BA3E30EA-9313-4164-B79F-D8369FA607DE}"/>
    <hyperlink ref="M9" r:id="rId40" display="7.B.1_x000a_Museum Collection Storage, " xr:uid="{67E3EDE2-3BFA-4E08-9E2C-95C7C7A1A16D}"/>
    <hyperlink ref="N7" r:id="rId41" display="7.B.1_x000a_Museum Collection Storage, " xr:uid="{CECA2F69-024E-4A88-BEB6-DA6AEA21716D}"/>
  </hyperlinks>
  <pageMargins left="0.7" right="0.7" top="0.75" bottom="0.75" header="0.3" footer="0.3"/>
  <pageSetup orientation="portrait" horizontalDpi="1200" verticalDpi="1200" r:id="rId4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2D3C7-D8E8-4EEC-BC69-4CF869D256DE}">
  <sheetPr codeName="Sheet9"/>
  <dimension ref="A1:O68"/>
  <sheetViews>
    <sheetView zoomScaleNormal="100" workbookViewId="0">
      <pane xSplit="1" ySplit="3" topLeftCell="B48" activePane="bottomRight" state="frozen"/>
      <selection pane="topRight" activeCell="B1" sqref="B1"/>
      <selection pane="bottomLeft" activeCell="A4" sqref="A4"/>
      <selection pane="bottomRight" activeCell="B63" sqref="B63:I63"/>
    </sheetView>
  </sheetViews>
  <sheetFormatPr defaultColWidth="8.85546875" defaultRowHeight="15" x14ac:dyDescent="0.25"/>
  <cols>
    <col min="1" max="1" width="3" style="37" bestFit="1" customWidth="1"/>
    <col min="2" max="2" width="108.42578125" style="6" customWidth="1"/>
    <col min="3" max="3" width="8.140625" style="16" bestFit="1" customWidth="1"/>
    <col min="4" max="4" width="20" style="6" customWidth="1"/>
    <col min="5" max="5" width="10.5703125" style="39" customWidth="1"/>
    <col min="6" max="6" width="11.140625" style="6" customWidth="1"/>
    <col min="7" max="7" width="14.140625" style="6" customWidth="1"/>
    <col min="8" max="8" width="9.5703125" style="7" bestFit="1" customWidth="1"/>
    <col min="9" max="9" width="11.5703125" style="7" bestFit="1" customWidth="1"/>
    <col min="10" max="10" width="8.140625" style="2" bestFit="1" customWidth="1"/>
    <col min="11" max="11" width="29.42578125" style="6" customWidth="1"/>
    <col min="12" max="12" width="8.85546875" style="19"/>
    <col min="13" max="13" width="19.5703125" style="3" bestFit="1" customWidth="1"/>
    <col min="14" max="16384" width="8.85546875" style="2"/>
  </cols>
  <sheetData>
    <row r="1" spans="1:13" s="12" customFormat="1" ht="28.7" customHeight="1" thickBot="1" x14ac:dyDescent="0.3">
      <c r="B1" s="500" t="s">
        <v>422</v>
      </c>
      <c r="C1" s="501"/>
      <c r="D1" s="501"/>
      <c r="E1" s="501"/>
      <c r="F1" s="501"/>
      <c r="G1" s="501"/>
      <c r="H1" s="501"/>
      <c r="I1" s="501"/>
      <c r="J1" s="501"/>
      <c r="K1" s="501"/>
      <c r="L1" s="501"/>
      <c r="M1" s="502"/>
    </row>
    <row r="2" spans="1:13" s="77" customFormat="1" ht="12.6" customHeight="1" thickBot="1" x14ac:dyDescent="0.3">
      <c r="A2" s="384" t="s">
        <v>349</v>
      </c>
      <c r="B2" s="237" t="s">
        <v>474</v>
      </c>
      <c r="C2" s="72" t="s">
        <v>77</v>
      </c>
      <c r="D2" s="488" t="s">
        <v>76</v>
      </c>
      <c r="E2" s="489"/>
      <c r="F2" s="489"/>
      <c r="G2" s="489"/>
      <c r="H2" s="489"/>
      <c r="I2" s="489"/>
      <c r="J2" s="490"/>
      <c r="K2" s="377" t="s">
        <v>170</v>
      </c>
      <c r="L2" s="396" t="s">
        <v>75</v>
      </c>
      <c r="M2" s="397"/>
    </row>
    <row r="3" spans="1:13" s="77" customFormat="1" ht="48.75" thickBot="1" x14ac:dyDescent="0.3">
      <c r="A3" s="385"/>
      <c r="B3" s="281" t="str">
        <f>_xlfn.CONCAT("Facility Name: ",'Cover Sheet'!C48)</f>
        <v xml:space="preserve">Facility Name: </v>
      </c>
      <c r="C3" s="56" t="s">
        <v>78</v>
      </c>
      <c r="D3" s="92" t="s">
        <v>175</v>
      </c>
      <c r="E3" s="92" t="s">
        <v>179</v>
      </c>
      <c r="F3" s="92" t="s">
        <v>181</v>
      </c>
      <c r="G3" s="92" t="s">
        <v>176</v>
      </c>
      <c r="H3" s="92" t="s">
        <v>177</v>
      </c>
      <c r="I3" s="93" t="s">
        <v>178</v>
      </c>
      <c r="J3" s="49" t="s">
        <v>51</v>
      </c>
      <c r="K3" s="378"/>
      <c r="L3" s="57" t="s">
        <v>233</v>
      </c>
      <c r="M3" s="122" t="s">
        <v>314</v>
      </c>
    </row>
    <row r="4" spans="1:13" ht="15.75" thickBot="1" x14ac:dyDescent="0.3">
      <c r="B4" s="352" t="s">
        <v>94</v>
      </c>
      <c r="C4" s="353"/>
      <c r="D4" s="353"/>
      <c r="E4" s="353"/>
      <c r="F4" s="353"/>
      <c r="G4" s="353"/>
      <c r="H4" s="353"/>
      <c r="I4" s="353"/>
      <c r="J4" s="353"/>
      <c r="K4" s="353"/>
      <c r="L4" s="353"/>
      <c r="M4" s="354"/>
    </row>
    <row r="5" spans="1:13" ht="26.25" thickBot="1" x14ac:dyDescent="0.3">
      <c r="A5" s="150">
        <v>1</v>
      </c>
      <c r="B5" s="142" t="s">
        <v>273</v>
      </c>
      <c r="C5" s="183"/>
      <c r="D5" s="265"/>
      <c r="E5" s="152" t="str">
        <f t="shared" ref="E5:E7" si="0">IF(C5="No","Critical","")</f>
        <v/>
      </c>
      <c r="F5" s="185"/>
      <c r="G5" s="183"/>
      <c r="H5" s="183"/>
      <c r="I5" s="183"/>
      <c r="J5" s="312"/>
      <c r="K5" s="186"/>
      <c r="L5" s="120" t="s">
        <v>172</v>
      </c>
      <c r="M5" s="289" t="s">
        <v>559</v>
      </c>
    </row>
    <row r="6" spans="1:13" ht="26.25" thickBot="1" x14ac:dyDescent="0.3">
      <c r="A6" s="268">
        <v>2</v>
      </c>
      <c r="B6" s="142" t="s">
        <v>490</v>
      </c>
      <c r="C6" s="187"/>
      <c r="D6" s="205"/>
      <c r="E6" s="95" t="str">
        <f t="shared" si="0"/>
        <v/>
      </c>
      <c r="F6" s="189"/>
      <c r="G6" s="187"/>
      <c r="H6" s="187"/>
      <c r="I6" s="187"/>
      <c r="J6" s="313"/>
      <c r="K6" s="190"/>
      <c r="L6" s="120" t="s">
        <v>173</v>
      </c>
      <c r="M6" s="290" t="s">
        <v>511</v>
      </c>
    </row>
    <row r="7" spans="1:13" ht="26.25" thickBot="1" x14ac:dyDescent="0.3">
      <c r="A7" s="267">
        <v>3</v>
      </c>
      <c r="B7" s="142" t="s">
        <v>227</v>
      </c>
      <c r="C7" s="187"/>
      <c r="D7" s="205"/>
      <c r="E7" s="95" t="str">
        <f t="shared" si="0"/>
        <v/>
      </c>
      <c r="F7" s="189"/>
      <c r="G7" s="187"/>
      <c r="H7" s="187"/>
      <c r="I7" s="187"/>
      <c r="J7" s="313"/>
      <c r="K7" s="190"/>
      <c r="L7" s="120" t="s">
        <v>173</v>
      </c>
      <c r="M7" s="290" t="s">
        <v>517</v>
      </c>
    </row>
    <row r="8" spans="1:13" ht="26.25" thickBot="1" x14ac:dyDescent="0.3">
      <c r="A8" s="150">
        <v>4</v>
      </c>
      <c r="B8" s="142" t="s">
        <v>229</v>
      </c>
      <c r="C8" s="187"/>
      <c r="D8" s="205"/>
      <c r="E8" s="189"/>
      <c r="F8" s="189"/>
      <c r="G8" s="187"/>
      <c r="H8" s="187"/>
      <c r="I8" s="187"/>
      <c r="J8" s="313"/>
      <c r="K8" s="190"/>
      <c r="L8" s="120" t="s">
        <v>173</v>
      </c>
      <c r="M8" s="290" t="s">
        <v>517</v>
      </c>
    </row>
    <row r="9" spans="1:13" ht="26.25" thickBot="1" x14ac:dyDescent="0.3">
      <c r="A9" s="150">
        <v>5</v>
      </c>
      <c r="B9" s="142" t="s">
        <v>365</v>
      </c>
      <c r="C9" s="187"/>
      <c r="D9" s="205"/>
      <c r="E9" s="95"/>
      <c r="F9" s="189"/>
      <c r="G9" s="187"/>
      <c r="H9" s="187"/>
      <c r="I9" s="187"/>
      <c r="J9" s="313"/>
      <c r="K9" s="190"/>
      <c r="L9" s="120" t="s">
        <v>44</v>
      </c>
      <c r="M9" s="290" t="s">
        <v>512</v>
      </c>
    </row>
    <row r="10" spans="1:13" ht="26.25" thickBot="1" x14ac:dyDescent="0.3">
      <c r="A10" s="268">
        <v>6</v>
      </c>
      <c r="B10" s="142" t="s">
        <v>491</v>
      </c>
      <c r="C10" s="187"/>
      <c r="D10" s="205"/>
      <c r="E10" s="189"/>
      <c r="F10" s="189"/>
      <c r="G10" s="187"/>
      <c r="H10" s="187"/>
      <c r="I10" s="187"/>
      <c r="J10" s="313"/>
      <c r="K10" s="190"/>
      <c r="L10" s="105"/>
      <c r="M10" s="290" t="s">
        <v>517</v>
      </c>
    </row>
    <row r="11" spans="1:13" ht="26.25" thickBot="1" x14ac:dyDescent="0.3">
      <c r="A11" s="267">
        <v>7</v>
      </c>
      <c r="B11" s="142" t="s">
        <v>366</v>
      </c>
      <c r="C11" s="187"/>
      <c r="D11" s="205"/>
      <c r="E11" s="189"/>
      <c r="F11" s="189"/>
      <c r="G11" s="187"/>
      <c r="H11" s="187"/>
      <c r="I11" s="187"/>
      <c r="J11" s="313"/>
      <c r="K11" s="190"/>
      <c r="L11" s="105"/>
      <c r="M11" s="290" t="s">
        <v>560</v>
      </c>
    </row>
    <row r="12" spans="1:13" ht="26.25" thickBot="1" x14ac:dyDescent="0.3">
      <c r="A12" s="150">
        <v>8</v>
      </c>
      <c r="B12" s="142" t="s">
        <v>292</v>
      </c>
      <c r="C12" s="214"/>
      <c r="D12" s="205"/>
      <c r="E12" s="189"/>
      <c r="F12" s="189"/>
      <c r="G12" s="187"/>
      <c r="H12" s="187"/>
      <c r="I12" s="187"/>
      <c r="J12" s="313"/>
      <c r="K12" s="190"/>
      <c r="L12" s="105"/>
      <c r="M12" s="290" t="s">
        <v>561</v>
      </c>
    </row>
    <row r="13" spans="1:13" ht="26.25" thickBot="1" x14ac:dyDescent="0.3">
      <c r="A13" s="150">
        <v>9</v>
      </c>
      <c r="B13" s="142" t="s">
        <v>367</v>
      </c>
      <c r="C13" s="214"/>
      <c r="D13" s="205"/>
      <c r="E13" s="189"/>
      <c r="F13" s="189"/>
      <c r="G13" s="187"/>
      <c r="H13" s="187"/>
      <c r="I13" s="187"/>
      <c r="J13" s="313"/>
      <c r="K13" s="190"/>
      <c r="L13" s="105"/>
      <c r="M13" s="290" t="s">
        <v>562</v>
      </c>
    </row>
    <row r="14" spans="1:13" s="73" customFormat="1" ht="26.25" thickBot="1" x14ac:dyDescent="0.3">
      <c r="A14" s="268">
        <v>10</v>
      </c>
      <c r="B14" s="142" t="s">
        <v>196</v>
      </c>
      <c r="C14" s="205"/>
      <c r="D14" s="205"/>
      <c r="E14" s="189"/>
      <c r="F14" s="189"/>
      <c r="G14" s="266"/>
      <c r="H14" s="187"/>
      <c r="I14" s="187"/>
      <c r="J14" s="313"/>
      <c r="K14" s="203"/>
      <c r="L14" s="168"/>
      <c r="M14" s="290" t="s">
        <v>563</v>
      </c>
    </row>
    <row r="15" spans="1:13" ht="26.25" thickBot="1" x14ac:dyDescent="0.3">
      <c r="A15" s="267">
        <v>11</v>
      </c>
      <c r="B15" s="142" t="s">
        <v>493</v>
      </c>
      <c r="C15" s="205"/>
      <c r="D15" s="205"/>
      <c r="E15" s="189"/>
      <c r="F15" s="189"/>
      <c r="G15" s="187"/>
      <c r="H15" s="187"/>
      <c r="I15" s="187"/>
      <c r="J15" s="313"/>
      <c r="K15" s="190"/>
      <c r="L15" s="105"/>
      <c r="M15" s="290" t="s">
        <v>564</v>
      </c>
    </row>
    <row r="16" spans="1:13" ht="26.25" thickBot="1" x14ac:dyDescent="0.3">
      <c r="A16" s="150">
        <v>12</v>
      </c>
      <c r="B16" s="142" t="s">
        <v>492</v>
      </c>
      <c r="C16" s="205"/>
      <c r="D16" s="205"/>
      <c r="E16" s="189"/>
      <c r="F16" s="189"/>
      <c r="G16" s="187"/>
      <c r="H16" s="187"/>
      <c r="I16" s="187"/>
      <c r="J16" s="313"/>
      <c r="K16" s="190"/>
      <c r="L16" s="105"/>
      <c r="M16" s="290" t="s">
        <v>564</v>
      </c>
    </row>
    <row r="17" spans="1:13" ht="15.75" thickBot="1" x14ac:dyDescent="0.3">
      <c r="B17" s="503" t="s">
        <v>669</v>
      </c>
      <c r="C17" s="504"/>
      <c r="D17" s="504"/>
      <c r="E17" s="504"/>
      <c r="F17" s="504"/>
      <c r="G17" s="504"/>
      <c r="H17" s="504"/>
      <c r="I17" s="504"/>
      <c r="J17" s="504"/>
      <c r="K17" s="504"/>
      <c r="L17" s="504"/>
      <c r="M17" s="505"/>
    </row>
    <row r="18" spans="1:13" ht="26.45" customHeight="1" thickBot="1" x14ac:dyDescent="0.3">
      <c r="A18" s="150">
        <v>13</v>
      </c>
      <c r="B18" s="142" t="s">
        <v>369</v>
      </c>
      <c r="C18" s="183"/>
      <c r="D18" s="265"/>
      <c r="E18" s="152" t="str">
        <f t="shared" ref="E18:E19" si="1">IF(C18="No","Critical","")</f>
        <v/>
      </c>
      <c r="F18" s="185"/>
      <c r="G18" s="183"/>
      <c r="H18" s="183"/>
      <c r="I18" s="183"/>
      <c r="J18" s="312"/>
      <c r="K18" s="186"/>
      <c r="L18" s="120" t="s">
        <v>45</v>
      </c>
      <c r="M18" s="290" t="s">
        <v>565</v>
      </c>
    </row>
    <row r="19" spans="1:13" ht="26.25" thickBot="1" x14ac:dyDescent="0.3">
      <c r="A19" s="150">
        <v>14</v>
      </c>
      <c r="B19" s="143" t="s">
        <v>299</v>
      </c>
      <c r="C19" s="187"/>
      <c r="D19" s="205"/>
      <c r="E19" s="95" t="str">
        <f t="shared" si="1"/>
        <v/>
      </c>
      <c r="F19" s="189"/>
      <c r="G19" s="187"/>
      <c r="H19" s="187"/>
      <c r="I19" s="187"/>
      <c r="J19" s="313"/>
      <c r="K19" s="190"/>
      <c r="L19" s="168"/>
      <c r="M19" s="290" t="s">
        <v>512</v>
      </c>
    </row>
    <row r="20" spans="1:13" ht="26.25" thickBot="1" x14ac:dyDescent="0.3">
      <c r="A20" s="150">
        <v>15</v>
      </c>
      <c r="B20" s="142" t="s">
        <v>370</v>
      </c>
      <c r="C20" s="187"/>
      <c r="D20" s="205"/>
      <c r="E20" s="189"/>
      <c r="F20" s="189"/>
      <c r="G20" s="187"/>
      <c r="H20" s="187"/>
      <c r="I20" s="187"/>
      <c r="J20" s="313"/>
      <c r="K20" s="190"/>
      <c r="L20" s="105"/>
      <c r="M20" s="290" t="s">
        <v>566</v>
      </c>
    </row>
    <row r="21" spans="1:13" ht="26.25" thickBot="1" x14ac:dyDescent="0.3">
      <c r="A21" s="150">
        <v>16</v>
      </c>
      <c r="B21" s="142" t="s">
        <v>371</v>
      </c>
      <c r="C21" s="187"/>
      <c r="D21" s="205"/>
      <c r="E21" s="189"/>
      <c r="F21" s="189"/>
      <c r="G21" s="187"/>
      <c r="H21" s="187"/>
      <c r="I21" s="187"/>
      <c r="J21" s="313"/>
      <c r="K21" s="190"/>
      <c r="L21" s="105"/>
      <c r="M21" s="290" t="s">
        <v>518</v>
      </c>
    </row>
    <row r="22" spans="1:13" ht="26.25" thickBot="1" x14ac:dyDescent="0.3">
      <c r="A22" s="150">
        <v>17</v>
      </c>
      <c r="B22" s="142" t="s">
        <v>372</v>
      </c>
      <c r="C22" s="187"/>
      <c r="D22" s="205"/>
      <c r="E22" s="189"/>
      <c r="F22" s="189"/>
      <c r="G22" s="187"/>
      <c r="H22" s="187"/>
      <c r="I22" s="187"/>
      <c r="J22" s="313"/>
      <c r="K22" s="190"/>
      <c r="L22" s="105"/>
      <c r="M22" s="290" t="s">
        <v>567</v>
      </c>
    </row>
    <row r="23" spans="1:13" ht="26.25" thickBot="1" x14ac:dyDescent="0.3">
      <c r="A23" s="150">
        <v>18</v>
      </c>
      <c r="B23" s="142" t="s">
        <v>368</v>
      </c>
      <c r="C23" s="205"/>
      <c r="D23" s="205"/>
      <c r="E23" s="189"/>
      <c r="F23" s="189"/>
      <c r="G23" s="187"/>
      <c r="H23" s="187"/>
      <c r="I23" s="187"/>
      <c r="J23" s="313"/>
      <c r="K23" s="190"/>
      <c r="L23" s="105"/>
      <c r="M23" s="290" t="s">
        <v>568</v>
      </c>
    </row>
    <row r="24" spans="1:13" ht="26.25" thickBot="1" x14ac:dyDescent="0.3">
      <c r="A24" s="150">
        <v>19</v>
      </c>
      <c r="B24" s="142" t="s">
        <v>373</v>
      </c>
      <c r="C24" s="187"/>
      <c r="D24" s="205"/>
      <c r="E24" s="189"/>
      <c r="F24" s="189"/>
      <c r="G24" s="187"/>
      <c r="H24" s="187"/>
      <c r="I24" s="187"/>
      <c r="J24" s="313"/>
      <c r="K24" s="190"/>
      <c r="L24" s="105"/>
      <c r="M24" s="290" t="s">
        <v>513</v>
      </c>
    </row>
    <row r="25" spans="1:13" ht="26.25" thickBot="1" x14ac:dyDescent="0.3">
      <c r="A25" s="150">
        <v>20</v>
      </c>
      <c r="B25" s="142" t="s">
        <v>455</v>
      </c>
      <c r="C25" s="187"/>
      <c r="D25" s="205"/>
      <c r="E25" s="189"/>
      <c r="F25" s="189"/>
      <c r="G25" s="187"/>
      <c r="H25" s="187"/>
      <c r="I25" s="187"/>
      <c r="J25" s="313"/>
      <c r="K25" s="190"/>
      <c r="L25" s="105"/>
      <c r="M25" s="290" t="s">
        <v>517</v>
      </c>
    </row>
    <row r="26" spans="1:13" ht="26.25" thickBot="1" x14ac:dyDescent="0.3">
      <c r="A26" s="150">
        <v>21</v>
      </c>
      <c r="B26" s="142" t="s">
        <v>456</v>
      </c>
      <c r="C26" s="187"/>
      <c r="D26" s="205"/>
      <c r="E26" s="189"/>
      <c r="F26" s="189"/>
      <c r="G26" s="187"/>
      <c r="H26" s="187"/>
      <c r="I26" s="187"/>
      <c r="J26" s="313"/>
      <c r="K26" s="190"/>
      <c r="L26" s="105"/>
      <c r="M26" s="290" t="s">
        <v>568</v>
      </c>
    </row>
    <row r="27" spans="1:13" ht="26.25" thickBot="1" x14ac:dyDescent="0.3">
      <c r="A27" s="150">
        <v>22</v>
      </c>
      <c r="B27" s="142" t="s">
        <v>457</v>
      </c>
      <c r="C27" s="187"/>
      <c r="D27" s="205"/>
      <c r="E27" s="189"/>
      <c r="F27" s="189"/>
      <c r="G27" s="187"/>
      <c r="H27" s="187"/>
      <c r="I27" s="187"/>
      <c r="J27" s="313"/>
      <c r="K27" s="190"/>
      <c r="L27" s="105"/>
      <c r="M27" s="290" t="s">
        <v>568</v>
      </c>
    </row>
    <row r="28" spans="1:13" ht="26.25" thickBot="1" x14ac:dyDescent="0.3">
      <c r="A28" s="150">
        <v>23</v>
      </c>
      <c r="B28" s="142" t="s">
        <v>374</v>
      </c>
      <c r="C28" s="187"/>
      <c r="D28" s="205"/>
      <c r="E28" s="189"/>
      <c r="F28" s="189"/>
      <c r="G28" s="187"/>
      <c r="H28" s="187"/>
      <c r="I28" s="187"/>
      <c r="J28" s="313"/>
      <c r="K28" s="190"/>
      <c r="L28" s="105"/>
      <c r="M28" s="290" t="s">
        <v>517</v>
      </c>
    </row>
    <row r="29" spans="1:13" ht="26.25" thickBot="1" x14ac:dyDescent="0.3">
      <c r="A29" s="150">
        <v>24</v>
      </c>
      <c r="B29" s="142" t="s">
        <v>375</v>
      </c>
      <c r="C29" s="187"/>
      <c r="D29" s="205"/>
      <c r="E29" s="189"/>
      <c r="F29" s="189"/>
      <c r="G29" s="187"/>
      <c r="H29" s="187"/>
      <c r="I29" s="187"/>
      <c r="J29" s="313"/>
      <c r="K29" s="190"/>
      <c r="L29" s="105"/>
      <c r="M29" s="290" t="s">
        <v>517</v>
      </c>
    </row>
    <row r="30" spans="1:13" s="6" customFormat="1" ht="26.25" thickBot="1" x14ac:dyDescent="0.3">
      <c r="A30" s="150">
        <v>25</v>
      </c>
      <c r="B30" s="142" t="s">
        <v>376</v>
      </c>
      <c r="C30" s="187"/>
      <c r="D30" s="205"/>
      <c r="E30" s="189"/>
      <c r="F30" s="189"/>
      <c r="G30" s="187"/>
      <c r="H30" s="187"/>
      <c r="I30" s="187"/>
      <c r="J30" s="313"/>
      <c r="K30" s="205"/>
      <c r="L30" s="105"/>
      <c r="M30" s="290" t="s">
        <v>517</v>
      </c>
    </row>
    <row r="31" spans="1:13" ht="26.25" thickBot="1" x14ac:dyDescent="0.3">
      <c r="A31" s="150">
        <v>26</v>
      </c>
      <c r="B31" s="142" t="s">
        <v>377</v>
      </c>
      <c r="C31" s="187"/>
      <c r="D31" s="205"/>
      <c r="E31" s="189"/>
      <c r="F31" s="189"/>
      <c r="G31" s="187"/>
      <c r="H31" s="187"/>
      <c r="I31" s="187"/>
      <c r="J31" s="313"/>
      <c r="K31" s="190"/>
      <c r="L31" s="105"/>
      <c r="M31" s="290" t="s">
        <v>517</v>
      </c>
    </row>
    <row r="32" spans="1:13" ht="26.25" thickBot="1" x14ac:dyDescent="0.3">
      <c r="A32" s="150">
        <v>27</v>
      </c>
      <c r="B32" s="142" t="s">
        <v>378</v>
      </c>
      <c r="C32" s="187"/>
      <c r="D32" s="205"/>
      <c r="E32" s="189"/>
      <c r="F32" s="189"/>
      <c r="G32" s="187"/>
      <c r="H32" s="187"/>
      <c r="I32" s="187"/>
      <c r="J32" s="313"/>
      <c r="K32" s="190"/>
      <c r="L32" s="105"/>
      <c r="M32" s="290" t="s">
        <v>518</v>
      </c>
    </row>
    <row r="33" spans="1:13" s="73" customFormat="1" ht="26.25" thickBot="1" x14ac:dyDescent="0.3">
      <c r="A33" s="150">
        <v>28</v>
      </c>
      <c r="B33" s="142" t="s">
        <v>379</v>
      </c>
      <c r="C33" s="187"/>
      <c r="D33" s="205"/>
      <c r="E33" s="189"/>
      <c r="F33" s="189"/>
      <c r="G33" s="187"/>
      <c r="H33" s="187"/>
      <c r="I33" s="187"/>
      <c r="J33" s="313"/>
      <c r="K33" s="203"/>
      <c r="L33" s="168"/>
      <c r="M33" s="290" t="s">
        <v>568</v>
      </c>
    </row>
    <row r="34" spans="1:13" ht="26.25" thickBot="1" x14ac:dyDescent="0.3">
      <c r="A34" s="150">
        <v>29</v>
      </c>
      <c r="B34" s="142" t="s">
        <v>300</v>
      </c>
      <c r="C34" s="187"/>
      <c r="D34" s="205"/>
      <c r="E34" s="189"/>
      <c r="F34" s="189"/>
      <c r="G34" s="187"/>
      <c r="H34" s="187"/>
      <c r="I34" s="187"/>
      <c r="J34" s="313"/>
      <c r="K34" s="190"/>
      <c r="L34" s="105"/>
      <c r="M34" s="290" t="s">
        <v>568</v>
      </c>
    </row>
    <row r="35" spans="1:13" ht="26.25" thickBot="1" x14ac:dyDescent="0.3">
      <c r="A35" s="150">
        <v>30</v>
      </c>
      <c r="B35" s="142" t="s">
        <v>380</v>
      </c>
      <c r="C35" s="187"/>
      <c r="D35" s="205"/>
      <c r="E35" s="189"/>
      <c r="F35" s="189"/>
      <c r="G35" s="187"/>
      <c r="H35" s="187"/>
      <c r="I35" s="187"/>
      <c r="J35" s="313"/>
      <c r="K35" s="190"/>
      <c r="L35" s="105"/>
      <c r="M35" s="290" t="s">
        <v>517</v>
      </c>
    </row>
    <row r="36" spans="1:13" ht="24.95" customHeight="1" thickBot="1" x14ac:dyDescent="0.3">
      <c r="A36" s="150">
        <v>31</v>
      </c>
      <c r="B36" s="142" t="s">
        <v>381</v>
      </c>
      <c r="C36" s="187"/>
      <c r="D36" s="205"/>
      <c r="E36" s="189"/>
      <c r="F36" s="189"/>
      <c r="G36" s="187"/>
      <c r="H36" s="187"/>
      <c r="I36" s="187"/>
      <c r="J36" s="313"/>
      <c r="K36" s="190"/>
      <c r="L36" s="105"/>
      <c r="M36" s="290" t="s">
        <v>569</v>
      </c>
    </row>
    <row r="37" spans="1:13" ht="26.25" thickBot="1" x14ac:dyDescent="0.3">
      <c r="A37" s="150">
        <v>32</v>
      </c>
      <c r="B37" s="142" t="s">
        <v>382</v>
      </c>
      <c r="C37" s="187"/>
      <c r="D37" s="205"/>
      <c r="E37" s="189"/>
      <c r="F37" s="189"/>
      <c r="G37" s="187"/>
      <c r="H37" s="187"/>
      <c r="I37" s="187"/>
      <c r="J37" s="313"/>
      <c r="K37" s="190"/>
      <c r="L37" s="105"/>
      <c r="M37" s="290" t="s">
        <v>568</v>
      </c>
    </row>
    <row r="38" spans="1:13" ht="26.25" thickBot="1" x14ac:dyDescent="0.3">
      <c r="A38" s="150">
        <v>33</v>
      </c>
      <c r="B38" s="142" t="s">
        <v>383</v>
      </c>
      <c r="C38" s="187"/>
      <c r="D38" s="205"/>
      <c r="E38" s="189"/>
      <c r="F38" s="189"/>
      <c r="G38" s="187"/>
      <c r="H38" s="187"/>
      <c r="I38" s="187"/>
      <c r="J38" s="313"/>
      <c r="K38" s="190"/>
      <c r="L38" s="105"/>
      <c r="M38" s="290" t="s">
        <v>566</v>
      </c>
    </row>
    <row r="39" spans="1:13" ht="26.25" thickBot="1" x14ac:dyDescent="0.3">
      <c r="A39" s="150">
        <v>34</v>
      </c>
      <c r="B39" s="142" t="s">
        <v>90</v>
      </c>
      <c r="C39" s="187"/>
      <c r="D39" s="205"/>
      <c r="E39" s="189"/>
      <c r="F39" s="189"/>
      <c r="G39" s="187"/>
      <c r="H39" s="187"/>
      <c r="I39" s="187"/>
      <c r="J39" s="313"/>
      <c r="K39" s="190"/>
      <c r="L39" s="105"/>
      <c r="M39" s="290" t="s">
        <v>570</v>
      </c>
    </row>
    <row r="40" spans="1:13" s="9" customFormat="1" ht="26.25" thickBot="1" x14ac:dyDescent="0.3">
      <c r="A40" s="150">
        <v>35</v>
      </c>
      <c r="B40" s="142" t="s">
        <v>71</v>
      </c>
      <c r="C40" s="187"/>
      <c r="D40" s="205"/>
      <c r="E40" s="189"/>
      <c r="F40" s="189"/>
      <c r="G40" s="187"/>
      <c r="H40" s="187"/>
      <c r="I40" s="187"/>
      <c r="J40" s="313"/>
      <c r="K40" s="188"/>
      <c r="L40" s="114"/>
      <c r="M40" s="290" t="s">
        <v>571</v>
      </c>
    </row>
    <row r="41" spans="1:13" ht="26.25" thickBot="1" x14ac:dyDescent="0.3">
      <c r="A41" s="150">
        <v>36</v>
      </c>
      <c r="B41" s="142" t="s">
        <v>230</v>
      </c>
      <c r="C41" s="187"/>
      <c r="D41" s="205"/>
      <c r="E41" s="189"/>
      <c r="F41" s="189"/>
      <c r="G41" s="187"/>
      <c r="H41" s="187"/>
      <c r="I41" s="187"/>
      <c r="J41" s="313"/>
      <c r="K41" s="190"/>
      <c r="L41" s="105"/>
      <c r="M41" s="290" t="s">
        <v>518</v>
      </c>
    </row>
    <row r="44" spans="1:13" x14ac:dyDescent="0.25">
      <c r="B44" s="102" t="s">
        <v>459</v>
      </c>
      <c r="C44" s="109"/>
    </row>
    <row r="45" spans="1:13" x14ac:dyDescent="0.25">
      <c r="B45" s="26" t="s">
        <v>84</v>
      </c>
      <c r="C45" s="48">
        <f>COUNTIF(C5:C42,"Yes")</f>
        <v>0</v>
      </c>
    </row>
    <row r="46" spans="1:13" x14ac:dyDescent="0.25">
      <c r="B46" s="26" t="s">
        <v>85</v>
      </c>
      <c r="C46" s="48">
        <f>COUNTIF(C5:C42,"No")</f>
        <v>0</v>
      </c>
    </row>
    <row r="47" spans="1:13" x14ac:dyDescent="0.25">
      <c r="B47" s="26" t="s">
        <v>86</v>
      </c>
      <c r="C47" s="48">
        <f>COUNTIF(C5:C42,"NA")</f>
        <v>0</v>
      </c>
    </row>
    <row r="48" spans="1:13" x14ac:dyDescent="0.25">
      <c r="B48" s="26" t="s">
        <v>87</v>
      </c>
      <c r="C48" s="48">
        <f>COUNTIF(C5:C42,"Unknown")</f>
        <v>0</v>
      </c>
    </row>
    <row r="49" spans="1:13" s="6" customFormat="1" x14ac:dyDescent="0.25">
      <c r="A49" s="34"/>
      <c r="E49" s="39"/>
      <c r="H49" s="7"/>
      <c r="I49" s="7"/>
      <c r="J49" s="2"/>
      <c r="K49" s="39"/>
      <c r="L49" s="18"/>
      <c r="M49" s="39"/>
    </row>
    <row r="50" spans="1:13" s="6" customFormat="1" x14ac:dyDescent="0.25">
      <c r="A50" s="34"/>
      <c r="B50" s="102" t="s">
        <v>288</v>
      </c>
      <c r="C50" s="96"/>
      <c r="D50" s="96"/>
      <c r="E50" s="101"/>
      <c r="H50" s="7"/>
      <c r="I50" s="7"/>
      <c r="J50" s="2"/>
      <c r="K50" s="39"/>
      <c r="L50" s="18"/>
      <c r="M50" s="39"/>
    </row>
    <row r="51" spans="1:13" s="6" customFormat="1" x14ac:dyDescent="0.2">
      <c r="A51" s="34"/>
      <c r="B51" s="494" t="s">
        <v>284</v>
      </c>
      <c r="C51" s="494"/>
      <c r="D51" s="494"/>
      <c r="E51" s="346">
        <f>COUNTIF(E5:E42,"Critical")</f>
        <v>0</v>
      </c>
      <c r="H51" s="7"/>
      <c r="I51" s="7"/>
      <c r="J51" s="2"/>
      <c r="K51" s="39"/>
      <c r="L51" s="18"/>
      <c r="M51" s="39"/>
    </row>
    <row r="52" spans="1:13" s="6" customFormat="1" x14ac:dyDescent="0.2">
      <c r="A52" s="34"/>
      <c r="B52" s="495" t="s">
        <v>285</v>
      </c>
      <c r="C52" s="496"/>
      <c r="D52" s="497"/>
      <c r="E52" s="78">
        <f>COUNTIF(E5:E42,"High")</f>
        <v>0</v>
      </c>
      <c r="H52" s="7"/>
      <c r="I52" s="7"/>
      <c r="J52" s="2"/>
      <c r="K52" s="39"/>
      <c r="L52" s="18"/>
      <c r="M52" s="39"/>
    </row>
    <row r="53" spans="1:13" s="6" customFormat="1" x14ac:dyDescent="0.2">
      <c r="A53" s="34"/>
      <c r="B53" s="498" t="s">
        <v>286</v>
      </c>
      <c r="C53" s="498"/>
      <c r="D53" s="498"/>
      <c r="E53" s="79">
        <f>COUNTIF(E5:E42,"Medium")</f>
        <v>0</v>
      </c>
      <c r="H53" s="7"/>
      <c r="I53" s="7"/>
      <c r="J53" s="2"/>
      <c r="K53" s="39"/>
      <c r="L53" s="18"/>
      <c r="M53" s="39"/>
    </row>
    <row r="54" spans="1:13" s="6" customFormat="1" x14ac:dyDescent="0.2">
      <c r="A54" s="34"/>
      <c r="B54" s="499" t="s">
        <v>287</v>
      </c>
      <c r="C54" s="499"/>
      <c r="D54" s="499"/>
      <c r="E54" s="80">
        <f>COUNTIF(E5:E42,"Low")</f>
        <v>0</v>
      </c>
      <c r="H54" s="7"/>
      <c r="I54" s="7"/>
      <c r="J54" s="2"/>
      <c r="K54" s="39"/>
      <c r="L54" s="18"/>
      <c r="M54" s="39"/>
    </row>
    <row r="56" spans="1:13" x14ac:dyDescent="0.25">
      <c r="B56" s="102" t="s">
        <v>283</v>
      </c>
      <c r="C56" s="110"/>
      <c r="D56" s="96"/>
      <c r="E56" s="103"/>
      <c r="F56" s="104"/>
    </row>
    <row r="57" spans="1:13" x14ac:dyDescent="0.25">
      <c r="B57" s="512" t="s">
        <v>99</v>
      </c>
      <c r="C57" s="382"/>
      <c r="D57" s="382"/>
      <c r="E57" s="383"/>
      <c r="F57" s="44">
        <f>COUNTIF(F5:F42,"Immediate")</f>
        <v>0</v>
      </c>
      <c r="L57" s="121"/>
      <c r="M57" s="6"/>
    </row>
    <row r="58" spans="1:13" x14ac:dyDescent="0.25">
      <c r="B58" s="512" t="s">
        <v>100</v>
      </c>
      <c r="C58" s="513"/>
      <c r="D58" s="513"/>
      <c r="E58" s="514"/>
      <c r="F58" s="44">
        <f>COUNTIF(F5:F42,"Intermediate")</f>
        <v>0</v>
      </c>
      <c r="L58" s="121"/>
      <c r="M58" s="6"/>
    </row>
    <row r="59" spans="1:13" x14ac:dyDescent="0.25">
      <c r="B59" s="512" t="s">
        <v>101</v>
      </c>
      <c r="C59" s="513"/>
      <c r="D59" s="513"/>
      <c r="E59" s="514"/>
      <c r="F59" s="44">
        <f>COUNTIF(F5:F42,"Long-Term")</f>
        <v>0</v>
      </c>
      <c r="L59" s="121"/>
      <c r="M59" s="6"/>
    </row>
    <row r="61" spans="1:13" x14ac:dyDescent="0.25">
      <c r="B61" s="506" t="s">
        <v>162</v>
      </c>
      <c r="C61" s="507"/>
      <c r="D61" s="507"/>
      <c r="E61" s="507"/>
      <c r="F61" s="507"/>
      <c r="G61" s="508"/>
      <c r="H61" s="98">
        <f>COUNTIF(H5:H42,"Needed")</f>
        <v>0</v>
      </c>
      <c r="L61" s="121"/>
      <c r="M61" s="6"/>
    </row>
    <row r="62" spans="1:13" x14ac:dyDescent="0.25">
      <c r="B62" s="379" t="s">
        <v>168</v>
      </c>
      <c r="C62" s="380"/>
      <c r="D62" s="380"/>
      <c r="E62" s="380"/>
      <c r="F62" s="380"/>
      <c r="G62" s="380"/>
      <c r="H62" s="381"/>
      <c r="I62" s="99">
        <f>COUNTIF(I5:I42,"Needed")</f>
        <v>0</v>
      </c>
      <c r="L62" s="121"/>
      <c r="M62" s="6"/>
    </row>
    <row r="63" spans="1:13" x14ac:dyDescent="0.25">
      <c r="B63" s="506" t="s">
        <v>657</v>
      </c>
      <c r="C63" s="507"/>
      <c r="D63" s="507"/>
      <c r="E63" s="507"/>
      <c r="F63" s="507"/>
      <c r="G63" s="507"/>
      <c r="H63" s="507"/>
      <c r="I63" s="508"/>
      <c r="J63" s="311">
        <f>SUM(J5:J16, J18:J41)</f>
        <v>0</v>
      </c>
      <c r="L63" s="121"/>
      <c r="M63" s="6"/>
    </row>
    <row r="66" spans="1:15" s="12" customFormat="1" ht="12.75" x14ac:dyDescent="0.25">
      <c r="B66" s="398" t="s">
        <v>707</v>
      </c>
      <c r="C66" s="398"/>
      <c r="D66" s="398"/>
      <c r="E66" s="398"/>
      <c r="F66" s="398"/>
      <c r="G66" s="398"/>
      <c r="H66" s="398"/>
      <c r="I66" s="398"/>
      <c r="J66" s="398"/>
      <c r="K66" s="398"/>
      <c r="L66" s="398"/>
      <c r="M66" s="398"/>
      <c r="N66" s="398"/>
      <c r="O66" s="6"/>
    </row>
    <row r="67" spans="1:15" s="12" customFormat="1" ht="12.75" x14ac:dyDescent="0.25">
      <c r="B67" s="4"/>
      <c r="O67" s="6"/>
    </row>
    <row r="68" spans="1:15" customFormat="1" x14ac:dyDescent="0.25">
      <c r="A68" s="35"/>
      <c r="B68" s="393" t="s">
        <v>706</v>
      </c>
      <c r="C68" s="394"/>
      <c r="D68" s="394"/>
      <c r="E68" s="394"/>
      <c r="F68" s="394"/>
      <c r="G68" s="394"/>
      <c r="H68" s="394"/>
      <c r="I68" s="394"/>
      <c r="J68" s="394"/>
      <c r="K68" s="394"/>
      <c r="L68" s="394"/>
      <c r="M68" s="394"/>
      <c r="N68" s="395"/>
    </row>
  </sheetData>
  <sheetProtection sort="0" autoFilter="0"/>
  <mergeCells count="5">
    <mergeCell ref="A2:A3"/>
    <mergeCell ref="D2:J2"/>
    <mergeCell ref="L2:M2"/>
    <mergeCell ref="B68:N68"/>
    <mergeCell ref="B66:N66"/>
  </mergeCells>
  <conditionalFormatting sqref="C2:C3">
    <cfRule type="cellIs" dxfId="559" priority="411" operator="equal">
      <formula>"NA"</formula>
    </cfRule>
    <cfRule type="cellIs" dxfId="558" priority="416" operator="equal">
      <formula>"Unknown"</formula>
    </cfRule>
    <cfRule type="cellIs" dxfId="557" priority="415" operator="equal">
      <formula>"NA"</formula>
    </cfRule>
    <cfRule type="cellIs" dxfId="556" priority="412" operator="equal">
      <formula>"Unknown"</formula>
    </cfRule>
  </conditionalFormatting>
  <conditionalFormatting sqref="C5:C50">
    <cfRule type="cellIs" dxfId="555" priority="119" operator="equal">
      <formula>"NA"</formula>
    </cfRule>
    <cfRule type="cellIs" dxfId="554" priority="120" operator="equal">
      <formula>"Unknown"</formula>
    </cfRule>
    <cfRule type="cellIs" dxfId="553" priority="121" operator="equal">
      <formula>"Yes"</formula>
    </cfRule>
    <cfRule type="cellIs" dxfId="552" priority="122" operator="equal">
      <formula>"No"</formula>
    </cfRule>
  </conditionalFormatting>
  <conditionalFormatting sqref="C55:C56 C60 C42:C48 C69:C1048576 I61:J61 J62">
    <cfRule type="cellIs" dxfId="551" priority="564" operator="equal">
      <formula>"Unknown"</formula>
    </cfRule>
  </conditionalFormatting>
  <conditionalFormatting sqref="C55:C56 C60 H17:J48 C42:C48 C69:C1048576 I61:J61 J62">
    <cfRule type="cellIs" dxfId="550" priority="563" operator="equal">
      <formula>"NA"</formula>
    </cfRule>
  </conditionalFormatting>
  <conditionalFormatting sqref="C55:C56 C60">
    <cfRule type="cellIs" dxfId="549" priority="558" operator="equal">
      <formula>"No"</formula>
    </cfRule>
    <cfRule type="cellIs" dxfId="548" priority="557" operator="equal">
      <formula>"Yes"</formula>
    </cfRule>
    <cfRule type="cellIs" dxfId="547" priority="556" operator="equal">
      <formula>"Unknown"</formula>
    </cfRule>
    <cfRule type="cellIs" dxfId="546" priority="555" operator="equal">
      <formula>"NA"</formula>
    </cfRule>
  </conditionalFormatting>
  <conditionalFormatting sqref="C64:C67 H64:J1048576">
    <cfRule type="cellIs" dxfId="545" priority="24" operator="equal">
      <formula>"NA"</formula>
    </cfRule>
    <cfRule type="cellIs" dxfId="544" priority="25" operator="equal">
      <formula>"Unknown"</formula>
    </cfRule>
  </conditionalFormatting>
  <conditionalFormatting sqref="C64:C1048576">
    <cfRule type="cellIs" dxfId="543" priority="20" operator="equal">
      <formula>"NA"</formula>
    </cfRule>
    <cfRule type="cellIs" dxfId="542" priority="21" operator="equal">
      <formula>"Unknown"</formula>
    </cfRule>
    <cfRule type="cellIs" dxfId="541" priority="22" operator="equal">
      <formula>"Yes"</formula>
    </cfRule>
    <cfRule type="cellIs" dxfId="540" priority="23" operator="equal">
      <formula>"No"</formula>
    </cfRule>
  </conditionalFormatting>
  <conditionalFormatting sqref="C2:E3">
    <cfRule type="cellIs" dxfId="539" priority="293" operator="equal">
      <formula>"No"</formula>
    </cfRule>
    <cfRule type="cellIs" dxfId="538" priority="292" operator="equal">
      <formula>"Yes"</formula>
    </cfRule>
  </conditionalFormatting>
  <conditionalFormatting sqref="C68:E68">
    <cfRule type="cellIs" dxfId="537" priority="43" operator="equal">
      <formula>"No"</formula>
    </cfRule>
    <cfRule type="cellIs" dxfId="536" priority="40" operator="equal">
      <formula>"NA"</formula>
    </cfRule>
    <cfRule type="cellIs" dxfId="535" priority="41" operator="equal">
      <formula>"Unknown"</formula>
    </cfRule>
    <cfRule type="cellIs" dxfId="534" priority="42" operator="equal">
      <formula>"Yes"</formula>
    </cfRule>
  </conditionalFormatting>
  <conditionalFormatting sqref="D5:D16 F15:G16">
    <cfRule type="cellIs" dxfId="533" priority="116" operator="equal">
      <formula>"Long-Term"</formula>
    </cfRule>
    <cfRule type="cellIs" dxfId="532" priority="117" operator="equal">
      <formula>"Intermediate"</formula>
    </cfRule>
    <cfRule type="cellIs" dxfId="531" priority="118" operator="equal">
      <formula>"Immediate"</formula>
    </cfRule>
  </conditionalFormatting>
  <conditionalFormatting sqref="D2:E3">
    <cfRule type="cellIs" dxfId="530" priority="287" operator="equal">
      <formula>"Long-Term"</formula>
    </cfRule>
    <cfRule type="cellIs" dxfId="529" priority="289" operator="equal">
      <formula>"Immediate"</formula>
    </cfRule>
    <cfRule type="cellIs" dxfId="528" priority="290" operator="equal">
      <formula>"NA"</formula>
    </cfRule>
    <cfRule type="cellIs" dxfId="527" priority="291" operator="equal">
      <formula>"Unknown"</formula>
    </cfRule>
    <cfRule type="cellIs" dxfId="526" priority="288" operator="equal">
      <formula>"Intermediate"</formula>
    </cfRule>
  </conditionalFormatting>
  <conditionalFormatting sqref="D49:E50">
    <cfRule type="cellIs" dxfId="525" priority="242" operator="equal">
      <formula>"Long-Term"</formula>
    </cfRule>
    <cfRule type="cellIs" dxfId="524" priority="244" operator="equal">
      <formula>"Immediate"</formula>
    </cfRule>
    <cfRule type="cellIs" dxfId="523" priority="243" operator="equal">
      <formula>"Intermediate"</formula>
    </cfRule>
  </conditionalFormatting>
  <conditionalFormatting sqref="D55:E56 D60:E60 D69:G1048576">
    <cfRule type="cellIs" dxfId="522" priority="370" operator="equal">
      <formula>"Immediate"</formula>
    </cfRule>
    <cfRule type="cellIs" dxfId="521" priority="369" operator="equal">
      <formula>"Intermediate"</formula>
    </cfRule>
    <cfRule type="cellIs" dxfId="520" priority="368" operator="equal">
      <formula>"Long-Term"</formula>
    </cfRule>
  </conditionalFormatting>
  <conditionalFormatting sqref="D4:F4 E5:F8 F9:F14 D17:G19 D20 F20:G20 E20:E41 D21:G48">
    <cfRule type="cellIs" dxfId="519" priority="499" operator="equal">
      <formula>"Intermediate"</formula>
    </cfRule>
    <cfRule type="cellIs" dxfId="518" priority="498" operator="equal">
      <formula>"Long-Term"</formula>
    </cfRule>
    <cfRule type="cellIs" dxfId="517" priority="500" operator="equal">
      <formula>"Immediate"</formula>
    </cfRule>
  </conditionalFormatting>
  <conditionalFormatting sqref="D64:G67">
    <cfRule type="cellIs" dxfId="516" priority="11" operator="equal">
      <formula>"Long-Term"</formula>
    </cfRule>
    <cfRule type="cellIs" dxfId="515" priority="12" operator="equal">
      <formula>"Intermediate"</formula>
    </cfRule>
    <cfRule type="cellIs" dxfId="514" priority="13" operator="equal">
      <formula>"Immediate"</formula>
    </cfRule>
  </conditionalFormatting>
  <conditionalFormatting sqref="E2:E10">
    <cfRule type="cellIs" dxfId="513" priority="49" operator="equal">
      <formula>"High"</formula>
    </cfRule>
  </conditionalFormatting>
  <conditionalFormatting sqref="E2:E60">
    <cfRule type="cellIs" dxfId="512" priority="47" operator="equal">
      <formula>"Critical"</formula>
    </cfRule>
    <cfRule type="cellIs" dxfId="511" priority="46" operator="equal">
      <formula>"High"</formula>
    </cfRule>
    <cfRule type="cellIs" dxfId="510" priority="44" operator="equal">
      <formula>"Medium"</formula>
    </cfRule>
    <cfRule type="cellIs" dxfId="509" priority="45" operator="equal">
      <formula>"Low"</formula>
    </cfRule>
  </conditionalFormatting>
  <conditionalFormatting sqref="E5:E16">
    <cfRule type="cellIs" dxfId="508" priority="48" operator="equal">
      <formula>"High"</formula>
    </cfRule>
  </conditionalFormatting>
  <conditionalFormatting sqref="E9:E16">
    <cfRule type="cellIs" dxfId="507" priority="52" operator="equal">
      <formula>"Immediate"</formula>
    </cfRule>
    <cfRule type="cellIs" dxfId="506" priority="51" operator="equal">
      <formula>"Intermediate"</formula>
    </cfRule>
    <cfRule type="cellIs" dxfId="505" priority="50" operator="equal">
      <formula>"Long-Term"</formula>
    </cfRule>
  </conditionalFormatting>
  <conditionalFormatting sqref="E11:E50">
    <cfRule type="cellIs" dxfId="504" priority="241" operator="equal">
      <formula>"High"</formula>
    </cfRule>
  </conditionalFormatting>
  <conditionalFormatting sqref="E18:E41">
    <cfRule type="cellIs" dxfId="503" priority="161" operator="equal">
      <formula>"High"</formula>
    </cfRule>
  </conditionalFormatting>
  <conditionalFormatting sqref="E55:E56 E60">
    <cfRule type="cellIs" dxfId="502" priority="320" operator="equal">
      <formula>"High"</formula>
    </cfRule>
  </conditionalFormatting>
  <conditionalFormatting sqref="E64:E67">
    <cfRule type="cellIs" dxfId="501" priority="4" operator="equal">
      <formula>"Medium"</formula>
    </cfRule>
    <cfRule type="cellIs" dxfId="500" priority="5" operator="equal">
      <formula>"Low"</formula>
    </cfRule>
  </conditionalFormatting>
  <conditionalFormatting sqref="E64:E1048576">
    <cfRule type="cellIs" dxfId="499" priority="6" operator="equal">
      <formula>"High"</formula>
    </cfRule>
    <cfRule type="cellIs" dxfId="498" priority="7" operator="equal">
      <formula>"Critical"</formula>
    </cfRule>
    <cfRule type="cellIs" dxfId="497" priority="10" operator="equal">
      <formula>"High"</formula>
    </cfRule>
  </conditionalFormatting>
  <conditionalFormatting sqref="E68">
    <cfRule type="cellIs" dxfId="496" priority="29" operator="equal">
      <formula>"Low"</formula>
    </cfRule>
    <cfRule type="cellIs" dxfId="495" priority="28" operator="equal">
      <formula>"Medium"</formula>
    </cfRule>
  </conditionalFormatting>
  <conditionalFormatting sqref="E69:E1048576">
    <cfRule type="cellIs" dxfId="494" priority="202" operator="equal">
      <formula>"Medium"</formula>
    </cfRule>
    <cfRule type="cellIs" dxfId="493" priority="203" operator="equal">
      <formula>"Low"</formula>
    </cfRule>
  </conditionalFormatting>
  <conditionalFormatting sqref="F2:F4 F17 F42:F60 F69:F1048576">
    <cfRule type="cellIs" dxfId="492" priority="228" operator="equal">
      <formula>"High"</formula>
    </cfRule>
    <cfRule type="cellIs" dxfId="491" priority="229" operator="equal">
      <formula>"Critical"</formula>
    </cfRule>
  </conditionalFormatting>
  <conditionalFormatting sqref="F3">
    <cfRule type="cellIs" dxfId="490" priority="285" operator="equal">
      <formula>"Immediate"</formula>
    </cfRule>
    <cfRule type="cellIs" dxfId="489" priority="284" operator="equal">
      <formula>"Intermediate"</formula>
    </cfRule>
    <cfRule type="cellIs" dxfId="488" priority="283" operator="equal">
      <formula>"Long-Term"</formula>
    </cfRule>
  </conditionalFormatting>
  <conditionalFormatting sqref="F64:F67">
    <cfRule type="cellIs" dxfId="487" priority="8" operator="equal">
      <formula>"High"</formula>
    </cfRule>
    <cfRule type="cellIs" dxfId="486" priority="9" operator="equal">
      <formula>"Critical"</formula>
    </cfRule>
  </conditionalFormatting>
  <conditionalFormatting sqref="F49:G60">
    <cfRule type="cellIs" dxfId="485" priority="230" operator="equal">
      <formula>"Long-Term"</formula>
    </cfRule>
    <cfRule type="cellIs" dxfId="484" priority="231" operator="equal">
      <formula>"Intermediate"</formula>
    </cfRule>
    <cfRule type="cellIs" dxfId="483" priority="232" operator="equal">
      <formula>"Immediate"</formula>
    </cfRule>
  </conditionalFormatting>
  <conditionalFormatting sqref="F68:G68">
    <cfRule type="cellIs" dxfId="482" priority="33" operator="equal">
      <formula>"Long-Term"</formula>
    </cfRule>
    <cfRule type="cellIs" dxfId="481" priority="34" operator="equal">
      <formula>"Intermediate"</formula>
    </cfRule>
    <cfRule type="cellIs" dxfId="480" priority="35" operator="equal">
      <formula>"Immediate"</formula>
    </cfRule>
  </conditionalFormatting>
  <conditionalFormatting sqref="F3:J3">
    <cfRule type="cellIs" dxfId="479" priority="279" operator="equal">
      <formula>"NA"</formula>
    </cfRule>
    <cfRule type="cellIs" dxfId="478" priority="280" operator="equal">
      <formula>"Unknown"</formula>
    </cfRule>
    <cfRule type="cellIs" dxfId="477" priority="281" operator="equal">
      <formula>"Yes"</formula>
    </cfRule>
    <cfRule type="cellIs" dxfId="476" priority="282" operator="equal">
      <formula>"No"</formula>
    </cfRule>
  </conditionalFormatting>
  <conditionalFormatting sqref="G3:G14">
    <cfRule type="cellIs" dxfId="475" priority="186" operator="equal">
      <formula>"Long-Term"</formula>
    </cfRule>
    <cfRule type="cellIs" dxfId="474" priority="188" operator="equal">
      <formula>"Immediate"</formula>
    </cfRule>
    <cfRule type="cellIs" dxfId="473" priority="187" operator="equal">
      <formula>"Intermediate"</formula>
    </cfRule>
  </conditionalFormatting>
  <conditionalFormatting sqref="H61">
    <cfRule type="cellIs" dxfId="472" priority="136" operator="equal">
      <formula>"Immediate"</formula>
    </cfRule>
    <cfRule type="cellIs" dxfId="471" priority="134" operator="equal">
      <formula>"Long-Term"</formula>
    </cfRule>
    <cfRule type="cellIs" dxfId="470" priority="135" operator="equal">
      <formula>"Intermediate"</formula>
    </cfRule>
  </conditionalFormatting>
  <conditionalFormatting sqref="H5:J16">
    <cfRule type="cellIs" dxfId="469" priority="123" operator="equal">
      <formula>"NA"</formula>
    </cfRule>
  </conditionalFormatting>
  <conditionalFormatting sqref="H5:J60">
    <cfRule type="cellIs" dxfId="468" priority="126" operator="equal">
      <formula>"No"</formula>
    </cfRule>
    <cfRule type="cellIs" dxfId="467" priority="125" operator="equal">
      <formula>"Yes"</formula>
    </cfRule>
    <cfRule type="cellIs" dxfId="466" priority="124" operator="equal">
      <formula>"Unknown"</formula>
    </cfRule>
  </conditionalFormatting>
  <conditionalFormatting sqref="H28:J28">
    <cfRule type="cellIs" dxfId="465" priority="509" operator="equal">
      <formula>"NA"</formula>
    </cfRule>
    <cfRule type="cellIs" dxfId="464" priority="510" operator="equal">
      <formula>"NA"</formula>
    </cfRule>
  </conditionalFormatting>
  <conditionalFormatting sqref="H49:J60">
    <cfRule type="cellIs" dxfId="463" priority="236" operator="equal">
      <formula>"NA"</formula>
    </cfRule>
  </conditionalFormatting>
  <conditionalFormatting sqref="H64:J1048576">
    <cfRule type="cellIs" dxfId="462" priority="27" operator="equal">
      <formula>"No"</formula>
    </cfRule>
    <cfRule type="cellIs" dxfId="461" priority="26" operator="equal">
      <formula>"Yes"</formula>
    </cfRule>
  </conditionalFormatting>
  <conditionalFormatting sqref="I62">
    <cfRule type="cellIs" dxfId="460" priority="133" operator="equal">
      <formula>"Immediate"</formula>
    </cfRule>
    <cfRule type="cellIs" dxfId="459" priority="132" operator="equal">
      <formula>"Intermediate"</formula>
    </cfRule>
    <cfRule type="cellIs" dxfId="458" priority="131" operator="equal">
      <formula>"Long-Term"</formula>
    </cfRule>
  </conditionalFormatting>
  <conditionalFormatting sqref="I61:J61 J62">
    <cfRule type="cellIs" dxfId="457" priority="565" operator="equal">
      <formula>"Yes"</formula>
    </cfRule>
    <cfRule type="cellIs" dxfId="456" priority="566" operator="equal">
      <formula>"No"</formula>
    </cfRule>
  </conditionalFormatting>
  <conditionalFormatting sqref="J63">
    <cfRule type="cellIs" dxfId="455" priority="1" operator="equal">
      <formula>"Long-Term"</formula>
    </cfRule>
    <cfRule type="cellIs" dxfId="454" priority="2" operator="equal">
      <formula>"Intermediate"</formula>
    </cfRule>
    <cfRule type="cellIs" dxfId="453" priority="3" operator="equal">
      <formula>"Immediate"</formula>
    </cfRule>
  </conditionalFormatting>
  <dataValidations count="3">
    <dataValidation type="list" allowBlank="1" showInputMessage="1" showErrorMessage="1" sqref="C5:C16 C18:C41" xr:uid="{C105AB54-2F04-4A27-8619-B7B4F4C94B85}">
      <formula1>"Yes, No, NA, Unknown"</formula1>
    </dataValidation>
    <dataValidation type="list" allowBlank="1" showInputMessage="1" showErrorMessage="1" sqref="E5:E16 E18:E41" xr:uid="{921B3644-A27A-41EC-8935-2704C1590C1C}">
      <formula1>"High, Medium, Low"</formula1>
    </dataValidation>
    <dataValidation type="list" allowBlank="1" showInputMessage="1" showErrorMessage="1" sqref="F5:F16 F18:F41" xr:uid="{20E96840-901C-4D3F-8014-CEB05BF17AFF}">
      <formula1>"Immediate, Intermediate, Long-Term"</formula1>
    </dataValidation>
  </dataValidations>
  <hyperlinks>
    <hyperlink ref="L5" r:id="rId1" xr:uid="{15EC1C58-9891-4371-B1F3-5120A428D6F1}"/>
    <hyperlink ref="L18" r:id="rId2" xr:uid="{6CEF6DF8-C004-4E96-BB65-C9905C67D14F}"/>
    <hyperlink ref="M5" r:id="rId3" display="https://www.nps.gov/subjects/museums/upload/MHI_Ch10_EmergencyPlanning.pdf" xr:uid="{68943023-F827-4D5C-952D-63A034666B9C}"/>
    <hyperlink ref="L6" r:id="rId4" xr:uid="{C9FCCEC6-6426-40A9-9BB4-586E0BB43D3C}"/>
    <hyperlink ref="L9" r:id="rId5" xr:uid="{825CA5E7-1E89-4B95-8225-08C001C75452}"/>
    <hyperlink ref="L7" r:id="rId6" xr:uid="{E55B662C-9B67-489E-8C7C-3306A22D3857}"/>
    <hyperlink ref="L8" r:id="rId7" xr:uid="{D0C597BF-34B4-4ACB-92C3-7CCFFBEE8A3B}"/>
    <hyperlink ref="M6" r:id="rId8" xr:uid="{91FE59EB-1D60-428D-BC68-021D65145BA4}"/>
    <hyperlink ref="M7" r:id="rId9" xr:uid="{8E1ECE37-70C3-41E3-AD29-6B9090AA43A6}"/>
    <hyperlink ref="M9" r:id="rId10" xr:uid="{DB8D8981-B731-4DC5-ADD9-9EDE1012D68E}"/>
    <hyperlink ref="M11" r:id="rId11" xr:uid="{499B78A8-DE79-4EFC-AD78-6961F5424D14}"/>
    <hyperlink ref="M12" r:id="rId12" xr:uid="{B4CA4A93-E375-4334-BE96-E46D54FB178C}"/>
    <hyperlink ref="M13" r:id="rId13" xr:uid="{AAF84F9C-3463-4697-90CA-D633027D7C64}"/>
    <hyperlink ref="M14" r:id="rId14" xr:uid="{DDD593A7-E974-4ABD-B9DF-3AF697B28215}"/>
    <hyperlink ref="M15" r:id="rId15" xr:uid="{D98BFE74-B2F4-41DC-9B65-D46BD0853A19}"/>
    <hyperlink ref="M8" r:id="rId16" xr:uid="{25F732CE-584E-4A51-8134-0AA4A596D9CA}"/>
    <hyperlink ref="M10" r:id="rId17" xr:uid="{E005A2A3-DA50-4798-A709-9A95AC3CDB2B}"/>
    <hyperlink ref="M16" r:id="rId18" xr:uid="{620BAAA5-19BC-4E58-8A6F-686A73B248F8}"/>
    <hyperlink ref="M18" r:id="rId19" display="7.B.1_x000a_Museum Collection Storage, " xr:uid="{E7237AE0-F847-4148-B7AC-2F2D63C7E1F3}"/>
    <hyperlink ref="M25" r:id="rId20" xr:uid="{900FF61F-1395-4E50-9017-BB8CE36823CC}"/>
    <hyperlink ref="M28" r:id="rId21" xr:uid="{13CD6FE1-7171-4026-8A4B-E818C8AAE309}"/>
    <hyperlink ref="M29" r:id="rId22" xr:uid="{8E986011-0424-490C-BE91-8ABDD8293567}"/>
    <hyperlink ref="M30" r:id="rId23" xr:uid="{22C4ABF1-E093-4EE6-8926-29838D8A30A2}"/>
    <hyperlink ref="M31" r:id="rId24" xr:uid="{AA034908-143C-4CD9-9449-36527CC27902}"/>
    <hyperlink ref="M35" r:id="rId25" xr:uid="{A67AD782-547C-44BD-9148-30F667AD3AD6}"/>
    <hyperlink ref="M19" r:id="rId26" xr:uid="{8E458347-2AC7-4CC7-AC8C-E8C2222A464A}"/>
    <hyperlink ref="M20" r:id="rId27" display="10.E.5_x000a_Emergency Planning" xr:uid="{C37A050F-CAF9-46DB-9572-CB38B01EE09D}"/>
    <hyperlink ref="M38" r:id="rId28" display="10.E.5_x000a_Emergency Planning" xr:uid="{65EBE7CC-C0A6-463F-96B2-46F0E1FCD203}"/>
    <hyperlink ref="M21" r:id="rId29" xr:uid="{35811F5E-7116-4F87-86B4-E008C14C6E83}"/>
    <hyperlink ref="M22" r:id="rId30" xr:uid="{9678FF8B-44F2-4EC7-81E8-C3E741C671B7}"/>
    <hyperlink ref="M23" r:id="rId31" display="10.E.10_x000a_Emergency Planning" xr:uid="{31ECE210-8835-4EE1-A16F-CDE4AD133B6A}"/>
    <hyperlink ref="M26" r:id="rId32" display="10.E.10_x000a_Emergency Planning" xr:uid="{F7087D94-28B1-4272-82E8-5010CF8E036A}"/>
    <hyperlink ref="M27" r:id="rId33" display="10.E.10_x000a_Emergency Planning" xr:uid="{50364F4A-0A2D-4F6F-AC51-6DBF28E79044}"/>
    <hyperlink ref="M33" r:id="rId34" display="10.E.10_x000a_Emergency Planning" xr:uid="{B3452708-88EB-4777-BE00-26705823AD67}"/>
    <hyperlink ref="M34" r:id="rId35" display="10.E.10_x000a_Emergency Planning" xr:uid="{47591010-B4BC-4712-8F78-3EE835C220FB}"/>
    <hyperlink ref="M32" r:id="rId36" xr:uid="{1821FFE4-DB39-41B5-9D37-CBEA8AE97655}"/>
    <hyperlink ref="M37" r:id="rId37" display="10.E.10_x000a_Emergency Planning" xr:uid="{89B96E84-B659-4FCE-A1AB-468B1F91B6E6}"/>
    <hyperlink ref="M41" r:id="rId38" xr:uid="{7B121477-3FEF-4DED-AF8A-9C402A3FE2D1}"/>
    <hyperlink ref="M24" r:id="rId39" display="10.E.5_x000a_Emergency Planning" xr:uid="{8E200F99-CA6C-4DFF-9C5D-AE9CAC84BC8C}"/>
    <hyperlink ref="M40" r:id="rId40" xr:uid="{1A20BFCD-BECB-49B6-AD65-11284A1BB965}"/>
    <hyperlink ref="M39" r:id="rId41" xr:uid="{E6F49578-AFC5-4966-8FD8-34AB80CED53F}"/>
    <hyperlink ref="M36" r:id="rId42" display="7.B.1_x000a_Museum Collection Storage, " xr:uid="{C7288102-5107-4512-BE99-DAEE01239C93}"/>
  </hyperlinks>
  <pageMargins left="0.7" right="0.7" top="0.75" bottom="0.75" header="0.3" footer="0.3"/>
  <pageSetup orientation="portrait" horizontalDpi="1200" verticalDpi="1200" r:id="rId4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FCA2D-2EC0-4D48-9AD7-3B87B8C11621}">
  <sheetPr codeName="Sheet10"/>
  <dimension ref="A1:O75"/>
  <sheetViews>
    <sheetView zoomScaleNormal="100" workbookViewId="0">
      <pane xSplit="1" ySplit="3" topLeftCell="B56" activePane="bottomRight" state="frozen"/>
      <selection pane="topRight" activeCell="B1" sqref="B1"/>
      <selection pane="bottomLeft" activeCell="A4" sqref="A4"/>
      <selection pane="bottomRight" activeCell="B66" sqref="B66:E66"/>
    </sheetView>
  </sheetViews>
  <sheetFormatPr defaultColWidth="8.85546875" defaultRowHeight="15" x14ac:dyDescent="0.25"/>
  <cols>
    <col min="1" max="1" width="3" style="34" bestFit="1" customWidth="1"/>
    <col min="2" max="2" width="108.42578125" style="6" customWidth="1"/>
    <col min="3" max="3" width="8.140625" style="68" bestFit="1" customWidth="1"/>
    <col min="4" max="4" width="20" style="6" customWidth="1"/>
    <col min="5" max="5" width="8.85546875" style="18" customWidth="1"/>
    <col min="6" max="6" width="10.5703125" style="6" customWidth="1"/>
    <col min="7" max="7" width="13.140625" style="6" customWidth="1"/>
    <col min="8" max="8" width="9.5703125" style="1" bestFit="1" customWidth="1"/>
    <col min="9" max="9" width="11.5703125" style="1" bestFit="1" customWidth="1"/>
    <col min="10" max="10" width="8.140625" bestFit="1" customWidth="1"/>
    <col min="11" max="11" width="43" style="22" customWidth="1"/>
    <col min="12" max="12" width="8.85546875" style="18"/>
    <col min="13" max="13" width="23.5703125" style="18" bestFit="1" customWidth="1"/>
    <col min="14" max="16384" width="8.85546875" style="6"/>
  </cols>
  <sheetData>
    <row r="1" spans="1:13" s="12" customFormat="1" ht="28.7" customHeight="1" thickBot="1" x14ac:dyDescent="0.3">
      <c r="A1" s="35"/>
      <c r="B1" s="500" t="s">
        <v>422</v>
      </c>
      <c r="C1" s="501"/>
      <c r="D1" s="501"/>
      <c r="E1" s="501"/>
      <c r="F1" s="501"/>
      <c r="G1" s="501"/>
      <c r="H1" s="501"/>
      <c r="I1" s="501"/>
      <c r="J1" s="501"/>
      <c r="K1" s="501"/>
      <c r="L1" s="501"/>
      <c r="M1" s="501"/>
    </row>
    <row r="2" spans="1:13" s="23" customFormat="1" ht="12.6" customHeight="1" thickBot="1" x14ac:dyDescent="0.25">
      <c r="A2" s="384" t="s">
        <v>349</v>
      </c>
      <c r="B2" s="237" t="s">
        <v>475</v>
      </c>
      <c r="C2" s="72" t="s">
        <v>77</v>
      </c>
      <c r="D2" s="387" t="s">
        <v>76</v>
      </c>
      <c r="E2" s="388"/>
      <c r="F2" s="388"/>
      <c r="G2" s="388"/>
      <c r="H2" s="388"/>
      <c r="I2" s="388"/>
      <c r="J2" s="389"/>
      <c r="K2" s="350" t="s">
        <v>170</v>
      </c>
      <c r="L2" s="396" t="s">
        <v>75</v>
      </c>
      <c r="M2" s="397"/>
    </row>
    <row r="3" spans="1:13" s="23" customFormat="1" ht="48.75" thickBot="1" x14ac:dyDescent="0.25">
      <c r="A3" s="385"/>
      <c r="B3" s="281" t="str">
        <f>_xlfn.CONCAT("Facility Name: ",'Cover Sheet'!C48)</f>
        <v xml:space="preserve">Facility Name: </v>
      </c>
      <c r="C3" s="56" t="s">
        <v>78</v>
      </c>
      <c r="D3" s="92" t="s">
        <v>175</v>
      </c>
      <c r="E3" s="92" t="s">
        <v>179</v>
      </c>
      <c r="F3" s="92" t="s">
        <v>181</v>
      </c>
      <c r="G3" s="92" t="s">
        <v>176</v>
      </c>
      <c r="H3" s="92" t="s">
        <v>177</v>
      </c>
      <c r="I3" s="93" t="s">
        <v>178</v>
      </c>
      <c r="J3" s="49" t="s">
        <v>51</v>
      </c>
      <c r="K3" s="351"/>
      <c r="L3" s="57" t="s">
        <v>233</v>
      </c>
      <c r="M3" s="122" t="s">
        <v>314</v>
      </c>
    </row>
    <row r="4" spans="1:13" customFormat="1" ht="15.75" thickBot="1" x14ac:dyDescent="0.3">
      <c r="A4" s="35"/>
      <c r="B4" s="352" t="s">
        <v>94</v>
      </c>
      <c r="C4" s="353"/>
      <c r="D4" s="353"/>
      <c r="E4" s="353"/>
      <c r="F4" s="353"/>
      <c r="G4" s="353"/>
      <c r="H4" s="353"/>
      <c r="I4" s="353"/>
      <c r="J4" s="353"/>
      <c r="K4" s="353"/>
      <c r="L4" s="353"/>
      <c r="M4" s="354"/>
    </row>
    <row r="5" spans="1:13" s="18" customFormat="1" ht="26.25" thickBot="1" x14ac:dyDescent="0.3">
      <c r="A5" s="145">
        <v>1</v>
      </c>
      <c r="B5" s="142" t="s">
        <v>384</v>
      </c>
      <c r="C5" s="215"/>
      <c r="D5" s="256"/>
      <c r="E5" s="152" t="str">
        <f t="shared" ref="E5:E13" si="0">IF(C5="No","Critical","")</f>
        <v/>
      </c>
      <c r="F5" s="185"/>
      <c r="G5" s="251"/>
      <c r="H5" s="251"/>
      <c r="I5" s="251"/>
      <c r="J5" s="308"/>
      <c r="K5" s="216"/>
      <c r="L5" s="154" t="s">
        <v>66</v>
      </c>
      <c r="M5" s="289" t="s">
        <v>536</v>
      </c>
    </row>
    <row r="6" spans="1:13" s="18" customFormat="1" ht="26.25" thickBot="1" x14ac:dyDescent="0.3">
      <c r="A6" s="145">
        <v>2</v>
      </c>
      <c r="B6" s="142" t="s">
        <v>301</v>
      </c>
      <c r="C6" s="183"/>
      <c r="D6" s="256"/>
      <c r="E6" s="152" t="str">
        <f t="shared" si="0"/>
        <v/>
      </c>
      <c r="F6" s="185"/>
      <c r="G6" s="251"/>
      <c r="H6" s="251"/>
      <c r="I6" s="251"/>
      <c r="J6" s="308"/>
      <c r="K6" s="216"/>
      <c r="L6" s="154" t="s">
        <v>66</v>
      </c>
      <c r="M6" s="290" t="s">
        <v>536</v>
      </c>
    </row>
    <row r="7" spans="1:13" ht="26.25" thickBot="1" x14ac:dyDescent="0.3">
      <c r="A7" s="145">
        <v>3</v>
      </c>
      <c r="B7" s="142" t="s">
        <v>708</v>
      </c>
      <c r="C7" s="187"/>
      <c r="D7" s="257"/>
      <c r="E7" s="95" t="str">
        <f t="shared" si="0"/>
        <v/>
      </c>
      <c r="F7" s="189"/>
      <c r="G7" s="252"/>
      <c r="H7" s="252"/>
      <c r="I7" s="252"/>
      <c r="J7" s="304"/>
      <c r="K7" s="217"/>
      <c r="L7" s="154" t="s">
        <v>36</v>
      </c>
      <c r="M7" s="290" t="s">
        <v>537</v>
      </c>
    </row>
    <row r="8" spans="1:13" ht="26.25" thickBot="1" x14ac:dyDescent="0.3">
      <c r="A8" s="145">
        <v>4</v>
      </c>
      <c r="B8" s="142" t="s">
        <v>231</v>
      </c>
      <c r="C8" s="187"/>
      <c r="D8" s="257"/>
      <c r="E8" s="189"/>
      <c r="F8" s="189"/>
      <c r="G8" s="252"/>
      <c r="H8" s="252"/>
      <c r="I8" s="252"/>
      <c r="J8" s="304"/>
      <c r="K8" s="217"/>
      <c r="L8" s="154" t="s">
        <v>63</v>
      </c>
      <c r="M8" s="290" t="s">
        <v>538</v>
      </c>
    </row>
    <row r="9" spans="1:13" ht="26.25" thickBot="1" x14ac:dyDescent="0.3">
      <c r="A9" s="145">
        <v>5</v>
      </c>
      <c r="B9" s="142" t="s">
        <v>302</v>
      </c>
      <c r="C9" s="187"/>
      <c r="D9" s="257"/>
      <c r="E9" s="189"/>
      <c r="F9" s="189"/>
      <c r="G9" s="252"/>
      <c r="H9" s="252"/>
      <c r="I9" s="252"/>
      <c r="J9" s="304"/>
      <c r="K9" s="217"/>
      <c r="L9" s="154" t="s">
        <v>64</v>
      </c>
      <c r="M9" s="290" t="s">
        <v>515</v>
      </c>
    </row>
    <row r="10" spans="1:13" ht="26.25" thickBot="1" x14ac:dyDescent="0.3">
      <c r="A10" s="145">
        <v>6</v>
      </c>
      <c r="B10" s="142" t="s">
        <v>385</v>
      </c>
      <c r="C10" s="187"/>
      <c r="D10" s="257"/>
      <c r="E10" s="95" t="str">
        <f t="shared" si="0"/>
        <v/>
      </c>
      <c r="F10" s="189"/>
      <c r="G10" s="252"/>
      <c r="H10" s="252"/>
      <c r="I10" s="252"/>
      <c r="J10" s="304"/>
      <c r="K10" s="217"/>
      <c r="L10" s="154" t="s">
        <v>62</v>
      </c>
      <c r="M10" s="290" t="s">
        <v>539</v>
      </c>
    </row>
    <row r="11" spans="1:13" s="18" customFormat="1" ht="26.25" thickBot="1" x14ac:dyDescent="0.3">
      <c r="A11" s="145">
        <v>7</v>
      </c>
      <c r="B11" s="142" t="s">
        <v>232</v>
      </c>
      <c r="C11" s="187"/>
      <c r="D11" s="257"/>
      <c r="E11" s="95" t="str">
        <f t="shared" si="0"/>
        <v/>
      </c>
      <c r="F11" s="189"/>
      <c r="G11" s="252"/>
      <c r="H11" s="252"/>
      <c r="I11" s="252"/>
      <c r="J11" s="304"/>
      <c r="K11" s="217"/>
      <c r="L11" s="154" t="s">
        <v>42</v>
      </c>
      <c r="M11" s="290" t="s">
        <v>540</v>
      </c>
    </row>
    <row r="12" spans="1:13" s="18" customFormat="1" ht="26.25" thickBot="1" x14ac:dyDescent="0.3">
      <c r="A12" s="145">
        <v>8</v>
      </c>
      <c r="B12" s="142" t="s">
        <v>494</v>
      </c>
      <c r="C12" s="187"/>
      <c r="D12" s="257"/>
      <c r="E12" s="189"/>
      <c r="F12" s="189"/>
      <c r="G12" s="252"/>
      <c r="H12" s="252"/>
      <c r="I12" s="252"/>
      <c r="J12" s="304"/>
      <c r="K12" s="217"/>
      <c r="L12" s="154" t="s">
        <v>34</v>
      </c>
      <c r="M12" s="290" t="s">
        <v>540</v>
      </c>
    </row>
    <row r="13" spans="1:13" ht="26.25" thickBot="1" x14ac:dyDescent="0.3">
      <c r="A13" s="145">
        <v>9</v>
      </c>
      <c r="B13" s="142" t="s">
        <v>495</v>
      </c>
      <c r="C13" s="187"/>
      <c r="D13" s="257"/>
      <c r="E13" s="95" t="str">
        <f t="shared" si="0"/>
        <v/>
      </c>
      <c r="F13" s="189"/>
      <c r="G13" s="254"/>
      <c r="H13" s="252"/>
      <c r="I13" s="252"/>
      <c r="J13" s="304"/>
      <c r="K13" s="217"/>
      <c r="L13" s="154" t="s">
        <v>60</v>
      </c>
      <c r="M13" s="290" t="s">
        <v>541</v>
      </c>
    </row>
    <row r="14" spans="1:13" s="18" customFormat="1" ht="26.25" thickBot="1" x14ac:dyDescent="0.3">
      <c r="A14" s="145">
        <v>10</v>
      </c>
      <c r="B14" s="142" t="s">
        <v>386</v>
      </c>
      <c r="C14" s="187"/>
      <c r="D14" s="257"/>
      <c r="E14" s="189"/>
      <c r="F14" s="189"/>
      <c r="G14" s="252"/>
      <c r="H14" s="252"/>
      <c r="I14" s="252"/>
      <c r="J14" s="304"/>
      <c r="K14" s="217"/>
      <c r="L14" s="154" t="s">
        <v>40</v>
      </c>
      <c r="M14" s="290" t="s">
        <v>542</v>
      </c>
    </row>
    <row r="15" spans="1:13" ht="26.25" thickBot="1" x14ac:dyDescent="0.3">
      <c r="A15" s="145">
        <v>11</v>
      </c>
      <c r="B15" s="142" t="s">
        <v>303</v>
      </c>
      <c r="C15" s="187"/>
      <c r="D15" s="257"/>
      <c r="E15" s="185"/>
      <c r="F15" s="189"/>
      <c r="G15" s="252"/>
      <c r="H15" s="252"/>
      <c r="I15" s="252"/>
      <c r="J15" s="304"/>
      <c r="K15" s="217"/>
      <c r="L15" s="94"/>
      <c r="M15" s="290" t="s">
        <v>543</v>
      </c>
    </row>
    <row r="16" spans="1:13" ht="51.75" thickBot="1" x14ac:dyDescent="0.3">
      <c r="A16" s="145">
        <v>12</v>
      </c>
      <c r="B16" s="142" t="s">
        <v>387</v>
      </c>
      <c r="C16" s="206"/>
      <c r="D16" s="259"/>
      <c r="E16" s="189"/>
      <c r="F16" s="261"/>
      <c r="G16" s="255"/>
      <c r="H16" s="255"/>
      <c r="I16" s="255"/>
      <c r="J16" s="306"/>
      <c r="K16" s="208"/>
      <c r="L16" s="154" t="s">
        <v>41</v>
      </c>
      <c r="M16" s="290" t="s">
        <v>671</v>
      </c>
    </row>
    <row r="17" spans="1:13" s="18" customFormat="1" ht="26.25" thickBot="1" x14ac:dyDescent="0.3">
      <c r="A17" s="145">
        <v>13</v>
      </c>
      <c r="B17" s="142" t="s">
        <v>388</v>
      </c>
      <c r="C17" s="187"/>
      <c r="D17" s="257"/>
      <c r="E17" s="189"/>
      <c r="F17" s="189"/>
      <c r="G17" s="252"/>
      <c r="H17" s="252"/>
      <c r="I17" s="252"/>
      <c r="J17" s="304"/>
      <c r="K17" s="217"/>
      <c r="L17" s="94"/>
      <c r="M17" s="290" t="s">
        <v>544</v>
      </c>
    </row>
    <row r="18" spans="1:13" s="18" customFormat="1" ht="26.25" thickBot="1" x14ac:dyDescent="0.3">
      <c r="A18" s="145">
        <v>14</v>
      </c>
      <c r="B18" s="142" t="s">
        <v>701</v>
      </c>
      <c r="C18" s="187"/>
      <c r="D18" s="257"/>
      <c r="E18" s="189"/>
      <c r="F18" s="189"/>
      <c r="G18" s="252"/>
      <c r="H18" s="252"/>
      <c r="I18" s="252"/>
      <c r="J18" s="304"/>
      <c r="K18" s="217"/>
      <c r="L18" s="94"/>
      <c r="M18" s="290" t="s">
        <v>542</v>
      </c>
    </row>
    <row r="19" spans="1:13" ht="26.25" thickBot="1" x14ac:dyDescent="0.3">
      <c r="A19" s="145">
        <v>15</v>
      </c>
      <c r="B19" s="142" t="s">
        <v>392</v>
      </c>
      <c r="C19" s="187"/>
      <c r="D19" s="257"/>
      <c r="E19" s="189"/>
      <c r="F19" s="189"/>
      <c r="G19" s="252"/>
      <c r="H19" s="252"/>
      <c r="I19" s="252"/>
      <c r="J19" s="304"/>
      <c r="K19" s="217"/>
      <c r="L19" s="94"/>
      <c r="M19" s="290" t="s">
        <v>556</v>
      </c>
    </row>
    <row r="20" spans="1:13" s="18" customFormat="1" ht="26.25" thickBot="1" x14ac:dyDescent="0.3">
      <c r="A20" s="145">
        <v>16</v>
      </c>
      <c r="B20" s="142" t="s">
        <v>623</v>
      </c>
      <c r="C20" s="187"/>
      <c r="D20" s="257"/>
      <c r="E20" s="189"/>
      <c r="F20" s="189"/>
      <c r="G20" s="252"/>
      <c r="H20" s="252"/>
      <c r="I20" s="252"/>
      <c r="J20" s="304"/>
      <c r="K20" s="217"/>
      <c r="L20" s="94"/>
      <c r="M20" s="290" t="s">
        <v>515</v>
      </c>
    </row>
    <row r="21" spans="1:13" s="18" customFormat="1" ht="26.25" thickBot="1" x14ac:dyDescent="0.3">
      <c r="A21" s="145">
        <v>17</v>
      </c>
      <c r="B21" s="142" t="s">
        <v>496</v>
      </c>
      <c r="C21" s="187"/>
      <c r="D21" s="257"/>
      <c r="E21" s="189"/>
      <c r="F21" s="189"/>
      <c r="G21" s="252"/>
      <c r="H21" s="252"/>
      <c r="I21" s="252"/>
      <c r="J21" s="304"/>
      <c r="K21" s="217"/>
      <c r="L21" s="154" t="s">
        <v>36</v>
      </c>
      <c r="M21" s="290" t="s">
        <v>536</v>
      </c>
    </row>
    <row r="22" spans="1:13" ht="26.25" thickBot="1" x14ac:dyDescent="0.3">
      <c r="A22" s="145">
        <v>18</v>
      </c>
      <c r="B22" s="144" t="s">
        <v>304</v>
      </c>
      <c r="C22" s="199"/>
      <c r="D22" s="259"/>
      <c r="E22" s="189"/>
      <c r="F22" s="261"/>
      <c r="G22" s="255"/>
      <c r="H22" s="255"/>
      <c r="I22" s="255"/>
      <c r="J22" s="307"/>
      <c r="K22" s="218"/>
      <c r="L22" s="154" t="s">
        <v>33</v>
      </c>
      <c r="M22" s="290" t="s">
        <v>545</v>
      </c>
    </row>
    <row r="23" spans="1:13" customFormat="1" ht="15.75" thickBot="1" x14ac:dyDescent="0.3">
      <c r="A23" s="35"/>
      <c r="B23" s="503" t="s">
        <v>205</v>
      </c>
      <c r="C23" s="504"/>
      <c r="D23" s="504"/>
      <c r="E23" s="504"/>
      <c r="F23" s="504"/>
      <c r="G23" s="504"/>
      <c r="H23" s="504"/>
      <c r="I23" s="504"/>
      <c r="J23" s="504"/>
      <c r="K23" s="504"/>
      <c r="L23" s="504"/>
      <c r="M23" s="504"/>
    </row>
    <row r="24" spans="1:13" s="18" customFormat="1" ht="30" customHeight="1" thickBot="1" x14ac:dyDescent="0.3">
      <c r="A24" s="145">
        <v>19</v>
      </c>
      <c r="B24" s="142" t="s">
        <v>667</v>
      </c>
      <c r="C24" s="183"/>
      <c r="D24" s="256"/>
      <c r="E24" s="189"/>
      <c r="F24" s="185"/>
      <c r="G24" s="251"/>
      <c r="H24" s="251"/>
      <c r="I24" s="251"/>
      <c r="J24" s="308"/>
      <c r="K24" s="216"/>
      <c r="L24" s="112"/>
      <c r="M24" s="289" t="s">
        <v>546</v>
      </c>
    </row>
    <row r="25" spans="1:13" ht="26.25" thickBot="1" x14ac:dyDescent="0.3">
      <c r="A25" s="145">
        <v>20</v>
      </c>
      <c r="B25" s="142" t="s">
        <v>497</v>
      </c>
      <c r="C25" s="187"/>
      <c r="D25" s="257"/>
      <c r="E25" s="95" t="str">
        <f t="shared" ref="E25:E40" si="1">IF(C25="No","Critical","")</f>
        <v/>
      </c>
      <c r="F25" s="189"/>
      <c r="G25" s="252"/>
      <c r="H25" s="252"/>
      <c r="I25" s="252"/>
      <c r="J25" s="304"/>
      <c r="K25" s="217"/>
      <c r="L25" s="154" t="s">
        <v>38</v>
      </c>
      <c r="M25" s="290" t="s">
        <v>542</v>
      </c>
    </row>
    <row r="26" spans="1:13" ht="26.25" thickBot="1" x14ac:dyDescent="0.3">
      <c r="A26" s="145">
        <v>21</v>
      </c>
      <c r="B26" s="142" t="s">
        <v>498</v>
      </c>
      <c r="C26" s="187"/>
      <c r="D26" s="257"/>
      <c r="E26" s="95" t="str">
        <f t="shared" ref="E26" si="2">IF(C26="No","Critical","")</f>
        <v/>
      </c>
      <c r="F26" s="189"/>
      <c r="G26" s="252"/>
      <c r="H26" s="252"/>
      <c r="I26" s="252"/>
      <c r="J26" s="304"/>
      <c r="K26" s="217"/>
      <c r="L26" s="154" t="s">
        <v>38</v>
      </c>
      <c r="M26" s="290" t="s">
        <v>542</v>
      </c>
    </row>
    <row r="27" spans="1:13" ht="26.25" thickBot="1" x14ac:dyDescent="0.3">
      <c r="A27" s="145">
        <v>22</v>
      </c>
      <c r="B27" s="142" t="s">
        <v>420</v>
      </c>
      <c r="C27" s="187"/>
      <c r="D27" s="257"/>
      <c r="E27" s="189"/>
      <c r="F27" s="189"/>
      <c r="G27" s="252"/>
      <c r="H27" s="252"/>
      <c r="I27" s="252"/>
      <c r="J27" s="304"/>
      <c r="K27" s="217"/>
      <c r="L27" s="154" t="s">
        <v>45</v>
      </c>
      <c r="M27" s="290" t="s">
        <v>547</v>
      </c>
    </row>
    <row r="28" spans="1:13" s="18" customFormat="1" ht="26.25" thickBot="1" x14ac:dyDescent="0.3">
      <c r="A28" s="145">
        <v>23</v>
      </c>
      <c r="B28" s="142" t="s">
        <v>500</v>
      </c>
      <c r="C28" s="187"/>
      <c r="D28" s="257"/>
      <c r="E28" s="95" t="str">
        <f t="shared" si="1"/>
        <v/>
      </c>
      <c r="F28" s="189"/>
      <c r="G28" s="252"/>
      <c r="H28" s="252"/>
      <c r="I28" s="252"/>
      <c r="J28" s="304"/>
      <c r="K28" s="217"/>
      <c r="L28" s="154" t="s">
        <v>65</v>
      </c>
      <c r="M28" s="290" t="s">
        <v>536</v>
      </c>
    </row>
    <row r="29" spans="1:13" s="18" customFormat="1" ht="26.25" thickBot="1" x14ac:dyDescent="0.3">
      <c r="A29" s="145">
        <v>24</v>
      </c>
      <c r="B29" s="142" t="s">
        <v>499</v>
      </c>
      <c r="C29" s="187"/>
      <c r="D29" s="257"/>
      <c r="E29" s="95" t="str">
        <f t="shared" ref="E29" si="3">IF(C29="No","Critical","")</f>
        <v/>
      </c>
      <c r="F29" s="189"/>
      <c r="G29" s="252"/>
      <c r="H29" s="252"/>
      <c r="I29" s="252"/>
      <c r="J29" s="304"/>
      <c r="K29" s="217"/>
      <c r="L29" s="154" t="s">
        <v>501</v>
      </c>
      <c r="M29" s="290" t="s">
        <v>536</v>
      </c>
    </row>
    <row r="30" spans="1:13" ht="26.25" thickBot="1" x14ac:dyDescent="0.3">
      <c r="A30" s="145">
        <v>25</v>
      </c>
      <c r="B30" s="142" t="s">
        <v>73</v>
      </c>
      <c r="C30" s="187"/>
      <c r="D30" s="257"/>
      <c r="E30" s="189"/>
      <c r="F30" s="189"/>
      <c r="G30" s="252"/>
      <c r="H30" s="252"/>
      <c r="I30" s="252"/>
      <c r="J30" s="304"/>
      <c r="K30" s="217"/>
      <c r="L30" s="94"/>
      <c r="M30" s="290" t="s">
        <v>548</v>
      </c>
    </row>
    <row r="31" spans="1:13" s="18" customFormat="1" ht="26.25" thickBot="1" x14ac:dyDescent="0.3">
      <c r="A31" s="145">
        <v>26</v>
      </c>
      <c r="B31" s="142" t="s">
        <v>72</v>
      </c>
      <c r="C31" s="187"/>
      <c r="D31" s="257"/>
      <c r="E31" s="189"/>
      <c r="F31" s="189"/>
      <c r="G31" s="252"/>
      <c r="H31" s="252"/>
      <c r="I31" s="252"/>
      <c r="J31" s="304"/>
      <c r="K31" s="217"/>
      <c r="L31" s="94"/>
      <c r="M31" s="290" t="s">
        <v>548</v>
      </c>
    </row>
    <row r="32" spans="1:13" s="18" customFormat="1" ht="26.25" thickBot="1" x14ac:dyDescent="0.3">
      <c r="A32" s="145">
        <v>27</v>
      </c>
      <c r="B32" s="142" t="s">
        <v>502</v>
      </c>
      <c r="C32" s="187"/>
      <c r="D32" s="204"/>
      <c r="E32" s="189"/>
      <c r="F32" s="189"/>
      <c r="G32" s="252"/>
      <c r="H32" s="189"/>
      <c r="I32" s="189"/>
      <c r="J32" s="310"/>
      <c r="K32" s="217"/>
      <c r="L32" s="94"/>
      <c r="M32" s="290" t="s">
        <v>536</v>
      </c>
    </row>
    <row r="33" spans="1:13" ht="26.25" thickBot="1" x14ac:dyDescent="0.3">
      <c r="A33" s="145">
        <v>28</v>
      </c>
      <c r="B33" s="142" t="s">
        <v>0</v>
      </c>
      <c r="C33" s="187"/>
      <c r="D33" s="257"/>
      <c r="E33" s="189"/>
      <c r="F33" s="189"/>
      <c r="G33" s="252"/>
      <c r="H33" s="252"/>
      <c r="I33" s="252"/>
      <c r="J33" s="304"/>
      <c r="K33" s="217"/>
      <c r="L33" s="154" t="s">
        <v>35</v>
      </c>
      <c r="M33" s="290" t="s">
        <v>549</v>
      </c>
    </row>
    <row r="34" spans="1:13" ht="26.25" thickBot="1" x14ac:dyDescent="0.3">
      <c r="A34" s="145">
        <v>29</v>
      </c>
      <c r="B34" s="142" t="s">
        <v>389</v>
      </c>
      <c r="C34" s="199"/>
      <c r="D34" s="259"/>
      <c r="E34" s="189"/>
      <c r="F34" s="261"/>
      <c r="G34" s="255"/>
      <c r="H34" s="255"/>
      <c r="I34" s="255"/>
      <c r="J34" s="307"/>
      <c r="K34" s="218"/>
      <c r="L34" s="154" t="s">
        <v>37</v>
      </c>
      <c r="M34" s="290" t="s">
        <v>550</v>
      </c>
    </row>
    <row r="35" spans="1:13" s="18" customFormat="1" ht="26.25" thickBot="1" x14ac:dyDescent="0.3">
      <c r="A35" s="145">
        <v>30</v>
      </c>
      <c r="B35" s="142" t="s">
        <v>390</v>
      </c>
      <c r="C35" s="187"/>
      <c r="D35" s="257"/>
      <c r="E35" s="189"/>
      <c r="F35" s="189"/>
      <c r="G35" s="252"/>
      <c r="H35" s="252"/>
      <c r="I35" s="252"/>
      <c r="J35" s="304"/>
      <c r="K35" s="217"/>
      <c r="L35" s="154" t="s">
        <v>39</v>
      </c>
      <c r="M35" s="290" t="s">
        <v>551</v>
      </c>
    </row>
    <row r="36" spans="1:13" s="18" customFormat="1" ht="26.25" thickBot="1" x14ac:dyDescent="0.3">
      <c r="A36" s="145">
        <v>31</v>
      </c>
      <c r="B36" s="142" t="s">
        <v>291</v>
      </c>
      <c r="C36" s="199"/>
      <c r="D36" s="259"/>
      <c r="E36" s="189"/>
      <c r="F36" s="261"/>
      <c r="G36" s="255"/>
      <c r="H36" s="255"/>
      <c r="I36" s="255"/>
      <c r="J36" s="307"/>
      <c r="K36" s="218"/>
      <c r="L36" s="111"/>
      <c r="M36" s="290" t="s">
        <v>536</v>
      </c>
    </row>
    <row r="37" spans="1:13" s="18" customFormat="1" ht="26.25" thickBot="1" x14ac:dyDescent="0.3">
      <c r="A37" s="145">
        <v>32</v>
      </c>
      <c r="B37" s="142" t="s">
        <v>234</v>
      </c>
      <c r="C37" s="187"/>
      <c r="D37" s="257"/>
      <c r="E37" s="189"/>
      <c r="F37" s="189"/>
      <c r="G37" s="252"/>
      <c r="H37" s="252"/>
      <c r="I37" s="252"/>
      <c r="J37" s="304"/>
      <c r="K37" s="217"/>
      <c r="L37" s="94"/>
      <c r="M37" s="290" t="s">
        <v>536</v>
      </c>
    </row>
    <row r="38" spans="1:13" s="18" customFormat="1" ht="26.25" thickBot="1" x14ac:dyDescent="0.3">
      <c r="A38" s="145">
        <v>33</v>
      </c>
      <c r="B38" s="142" t="s">
        <v>626</v>
      </c>
      <c r="C38" s="187"/>
      <c r="D38" s="257"/>
      <c r="E38" s="189"/>
      <c r="F38" s="189"/>
      <c r="G38" s="252"/>
      <c r="H38" s="252"/>
      <c r="I38" s="252"/>
      <c r="J38" s="304"/>
      <c r="K38" s="217"/>
      <c r="L38" s="94"/>
      <c r="M38" s="290" t="s">
        <v>553</v>
      </c>
    </row>
    <row r="39" spans="1:13" s="18" customFormat="1" ht="26.25" thickBot="1" x14ac:dyDescent="0.3">
      <c r="A39" s="145">
        <v>34</v>
      </c>
      <c r="B39" s="142" t="s">
        <v>627</v>
      </c>
      <c r="C39" s="206"/>
      <c r="D39" s="259"/>
      <c r="E39" s="189"/>
      <c r="F39" s="261"/>
      <c r="G39" s="255"/>
      <c r="H39" s="255"/>
      <c r="I39" s="255"/>
      <c r="J39" s="306"/>
      <c r="K39" s="208"/>
      <c r="L39" s="111"/>
      <c r="M39" s="290" t="s">
        <v>554</v>
      </c>
    </row>
    <row r="40" spans="1:13" s="18" customFormat="1" ht="26.25" thickBot="1" x14ac:dyDescent="0.3">
      <c r="A40" s="145">
        <v>35</v>
      </c>
      <c r="B40" s="142" t="s">
        <v>391</v>
      </c>
      <c r="C40" s="187"/>
      <c r="D40" s="257"/>
      <c r="E40" s="95" t="str">
        <f t="shared" si="1"/>
        <v/>
      </c>
      <c r="F40" s="189"/>
      <c r="G40" s="252"/>
      <c r="H40" s="252"/>
      <c r="I40" s="252"/>
      <c r="J40" s="304"/>
      <c r="K40" s="217"/>
      <c r="L40" s="94"/>
      <c r="M40" s="290" t="s">
        <v>555</v>
      </c>
    </row>
    <row r="41" spans="1:13" ht="26.25" thickBot="1" x14ac:dyDescent="0.3">
      <c r="A41" s="145">
        <v>36</v>
      </c>
      <c r="B41" s="142" t="s">
        <v>235</v>
      </c>
      <c r="C41" s="187"/>
      <c r="D41" s="257"/>
      <c r="E41" s="189"/>
      <c r="F41" s="189"/>
      <c r="G41" s="252"/>
      <c r="H41" s="252"/>
      <c r="I41" s="252"/>
      <c r="J41" s="304"/>
      <c r="K41" s="217"/>
      <c r="L41" s="94"/>
      <c r="M41" s="290" t="s">
        <v>555</v>
      </c>
    </row>
    <row r="42" spans="1:13" ht="26.25" thickBot="1" x14ac:dyDescent="0.3">
      <c r="A42" s="145">
        <v>37</v>
      </c>
      <c r="B42" s="143" t="s">
        <v>702</v>
      </c>
      <c r="C42" s="187"/>
      <c r="D42" s="257"/>
      <c r="E42" s="189"/>
      <c r="F42" s="189"/>
      <c r="G42" s="252"/>
      <c r="H42" s="252"/>
      <c r="I42" s="252"/>
      <c r="J42" s="304"/>
      <c r="K42" s="217"/>
      <c r="L42" s="94"/>
      <c r="M42" s="290" t="s">
        <v>552</v>
      </c>
    </row>
    <row r="43" spans="1:13" s="18" customFormat="1" ht="26.25" thickBot="1" x14ac:dyDescent="0.3">
      <c r="A43" s="145">
        <v>38</v>
      </c>
      <c r="B43" s="143" t="s">
        <v>625</v>
      </c>
      <c r="C43" s="187"/>
      <c r="D43" s="257"/>
      <c r="E43" s="189"/>
      <c r="F43" s="189"/>
      <c r="G43" s="252"/>
      <c r="H43" s="252"/>
      <c r="I43" s="252"/>
      <c r="J43" s="304"/>
      <c r="K43" s="217"/>
      <c r="L43" s="94"/>
      <c r="M43" s="290" t="s">
        <v>556</v>
      </c>
    </row>
    <row r="44" spans="1:13" s="18" customFormat="1" ht="26.25" thickBot="1" x14ac:dyDescent="0.3">
      <c r="A44" s="145">
        <v>39</v>
      </c>
      <c r="B44" s="142" t="s">
        <v>628</v>
      </c>
      <c r="C44" s="187"/>
      <c r="D44" s="257"/>
      <c r="E44" s="189"/>
      <c r="F44" s="189"/>
      <c r="G44" s="252"/>
      <c r="H44" s="252"/>
      <c r="I44" s="252"/>
      <c r="J44" s="304"/>
      <c r="K44" s="217"/>
      <c r="L44" s="94"/>
      <c r="M44" s="290" t="s">
        <v>541</v>
      </c>
    </row>
    <row r="45" spans="1:13" s="18" customFormat="1" ht="26.25" thickBot="1" x14ac:dyDescent="0.3">
      <c r="A45" s="145">
        <v>40</v>
      </c>
      <c r="B45" s="142" t="s">
        <v>629</v>
      </c>
      <c r="C45" s="187"/>
      <c r="D45" s="257"/>
      <c r="E45" s="189"/>
      <c r="F45" s="189"/>
      <c r="G45" s="252"/>
      <c r="H45" s="252"/>
      <c r="I45" s="252"/>
      <c r="J45" s="304"/>
      <c r="K45" s="217"/>
      <c r="L45" s="94"/>
      <c r="M45" s="290" t="s">
        <v>557</v>
      </c>
    </row>
    <row r="46" spans="1:13" ht="26.25" thickBot="1" x14ac:dyDescent="0.3">
      <c r="A46" s="145">
        <v>41</v>
      </c>
      <c r="B46" s="142" t="s">
        <v>393</v>
      </c>
      <c r="C46" s="187"/>
      <c r="D46" s="257"/>
      <c r="E46" s="189"/>
      <c r="F46" s="189"/>
      <c r="G46" s="252"/>
      <c r="H46" s="252"/>
      <c r="I46" s="252"/>
      <c r="J46" s="304"/>
      <c r="K46" s="217"/>
      <c r="L46" s="94"/>
      <c r="M46" s="290" t="s">
        <v>556</v>
      </c>
    </row>
    <row r="47" spans="1:13" ht="26.25" thickBot="1" x14ac:dyDescent="0.3">
      <c r="A47" s="145">
        <v>42</v>
      </c>
      <c r="B47" s="142" t="s">
        <v>394</v>
      </c>
      <c r="C47" s="187"/>
      <c r="D47" s="257"/>
      <c r="E47" s="189"/>
      <c r="F47" s="189"/>
      <c r="G47" s="252"/>
      <c r="H47" s="252"/>
      <c r="I47" s="252"/>
      <c r="J47" s="304"/>
      <c r="K47" s="190"/>
      <c r="L47" s="94"/>
      <c r="M47" s="290" t="s">
        <v>514</v>
      </c>
    </row>
    <row r="48" spans="1:13" ht="26.25" thickBot="1" x14ac:dyDescent="0.3">
      <c r="A48" s="145">
        <v>43</v>
      </c>
      <c r="B48" s="142" t="s">
        <v>395</v>
      </c>
      <c r="C48" s="187"/>
      <c r="D48" s="257"/>
      <c r="E48" s="189"/>
      <c r="F48" s="189"/>
      <c r="G48" s="252"/>
      <c r="H48" s="252"/>
      <c r="I48" s="252"/>
      <c r="J48" s="304"/>
      <c r="K48" s="217"/>
      <c r="L48" s="94"/>
      <c r="M48" s="290" t="s">
        <v>558</v>
      </c>
    </row>
    <row r="49" spans="2:13" x14ac:dyDescent="0.25">
      <c r="C49" s="39"/>
    </row>
    <row r="51" spans="2:13" x14ac:dyDescent="0.25">
      <c r="B51" s="102" t="s">
        <v>459</v>
      </c>
      <c r="C51" s="90"/>
    </row>
    <row r="52" spans="2:13" x14ac:dyDescent="0.25">
      <c r="B52" s="26" t="s">
        <v>84</v>
      </c>
      <c r="C52" s="30">
        <f>COUNTIF(C5:C49,"Yes")</f>
        <v>0</v>
      </c>
    </row>
    <row r="53" spans="2:13" x14ac:dyDescent="0.25">
      <c r="B53" s="26" t="s">
        <v>85</v>
      </c>
      <c r="C53" s="30">
        <f>COUNTIF(C5:C49,"No")</f>
        <v>0</v>
      </c>
    </row>
    <row r="54" spans="2:13" x14ac:dyDescent="0.25">
      <c r="B54" s="26" t="s">
        <v>86</v>
      </c>
      <c r="C54" s="30">
        <f>COUNTIF(C5:C49,"NA")</f>
        <v>0</v>
      </c>
    </row>
    <row r="55" spans="2:13" x14ac:dyDescent="0.25">
      <c r="B55" s="26" t="s">
        <v>87</v>
      </c>
      <c r="C55" s="30">
        <f>COUNTIF(C5:C49,"Unknown")</f>
        <v>0</v>
      </c>
    </row>
    <row r="56" spans="2:13" x14ac:dyDescent="0.25">
      <c r="K56" s="18"/>
    </row>
    <row r="57" spans="2:13" x14ac:dyDescent="0.25">
      <c r="B57" s="102" t="s">
        <v>288</v>
      </c>
      <c r="C57" s="96"/>
      <c r="D57" s="96"/>
      <c r="E57" s="97"/>
      <c r="K57" s="18"/>
    </row>
    <row r="58" spans="2:13" x14ac:dyDescent="0.25">
      <c r="B58" s="494" t="s">
        <v>284</v>
      </c>
      <c r="C58" s="494"/>
      <c r="D58" s="494"/>
      <c r="E58" s="345">
        <f>COUNTIF(E5:E49,"Critical")</f>
        <v>0</v>
      </c>
      <c r="K58" s="18"/>
    </row>
    <row r="59" spans="2:13" x14ac:dyDescent="0.25">
      <c r="B59" s="495" t="s">
        <v>285</v>
      </c>
      <c r="C59" s="496"/>
      <c r="D59" s="497"/>
      <c r="E59" s="71">
        <f>COUNTIF(E5:E49,"High")</f>
        <v>0</v>
      </c>
      <c r="K59" s="18"/>
    </row>
    <row r="60" spans="2:13" x14ac:dyDescent="0.25">
      <c r="B60" s="498" t="s">
        <v>286</v>
      </c>
      <c r="C60" s="498"/>
      <c r="D60" s="498"/>
      <c r="E60" s="66">
        <f>COUNTIF(E5:E49,"Medium")</f>
        <v>0</v>
      </c>
      <c r="K60" s="18"/>
    </row>
    <row r="61" spans="2:13" x14ac:dyDescent="0.25">
      <c r="B61" s="499" t="s">
        <v>287</v>
      </c>
      <c r="C61" s="499"/>
      <c r="D61" s="499"/>
      <c r="E61" s="67">
        <f>COUNTIF(E5:E49,"Low")</f>
        <v>0</v>
      </c>
      <c r="K61" s="18"/>
    </row>
    <row r="63" spans="2:13" x14ac:dyDescent="0.25">
      <c r="B63" s="102" t="s">
        <v>283</v>
      </c>
      <c r="C63" s="113"/>
      <c r="D63" s="96"/>
      <c r="E63" s="95"/>
      <c r="F63" s="104"/>
    </row>
    <row r="64" spans="2:13" x14ac:dyDescent="0.25">
      <c r="B64" s="358" t="s">
        <v>99</v>
      </c>
      <c r="C64" s="359"/>
      <c r="D64" s="510"/>
      <c r="E64" s="360"/>
      <c r="F64" s="43">
        <f>COUNTIF(F5:F49,"Immediate")</f>
        <v>0</v>
      </c>
      <c r="L64" s="22"/>
      <c r="M64" s="22"/>
    </row>
    <row r="65" spans="1:15" x14ac:dyDescent="0.25">
      <c r="B65" s="509" t="s">
        <v>100</v>
      </c>
      <c r="C65" s="510"/>
      <c r="D65" s="510"/>
      <c r="E65" s="511"/>
      <c r="F65" s="43">
        <f>COUNTIF(F5:F49,"Intermediate")</f>
        <v>0</v>
      </c>
      <c r="L65" s="22"/>
      <c r="M65" s="22"/>
    </row>
    <row r="66" spans="1:15" x14ac:dyDescent="0.25">
      <c r="B66" s="509" t="s">
        <v>101</v>
      </c>
      <c r="C66" s="510"/>
      <c r="D66" s="510"/>
      <c r="E66" s="511"/>
      <c r="F66" s="43">
        <f>COUNTIF(F5:F49,"Long-Term")</f>
        <v>0</v>
      </c>
      <c r="L66" s="22"/>
      <c r="M66" s="22"/>
    </row>
    <row r="68" spans="1:15" x14ac:dyDescent="0.25">
      <c r="B68" s="506" t="s">
        <v>162</v>
      </c>
      <c r="C68" s="507"/>
      <c r="D68" s="507"/>
      <c r="E68" s="507"/>
      <c r="F68" s="507"/>
      <c r="G68" s="508"/>
      <c r="H68" s="98">
        <f>COUNTIF(H5:H49,"Needed")</f>
        <v>0</v>
      </c>
      <c r="L68" s="22"/>
      <c r="M68" s="22"/>
    </row>
    <row r="69" spans="1:15" x14ac:dyDescent="0.25">
      <c r="B69" s="506" t="s">
        <v>168</v>
      </c>
      <c r="C69" s="507"/>
      <c r="D69" s="507"/>
      <c r="E69" s="507"/>
      <c r="F69" s="507"/>
      <c r="G69" s="507"/>
      <c r="H69" s="508"/>
      <c r="I69" s="99">
        <f>COUNTIF(I5:I49,"Needed")</f>
        <v>0</v>
      </c>
      <c r="L69" s="22"/>
      <c r="M69" s="22"/>
    </row>
    <row r="70" spans="1:15" ht="12.75" x14ac:dyDescent="0.25">
      <c r="B70" s="506" t="s">
        <v>657</v>
      </c>
      <c r="C70" s="370"/>
      <c r="D70" s="370"/>
      <c r="E70" s="370"/>
      <c r="F70" s="370"/>
      <c r="G70" s="370"/>
      <c r="H70" s="370"/>
      <c r="I70" s="371"/>
      <c r="J70" s="311">
        <f>SUM(J5:J22, J24:J48)</f>
        <v>0</v>
      </c>
      <c r="L70" s="22"/>
      <c r="M70" s="22"/>
    </row>
    <row r="73" spans="1:15" s="12" customFormat="1" ht="12.75" x14ac:dyDescent="0.25">
      <c r="B73" s="398" t="s">
        <v>707</v>
      </c>
      <c r="C73" s="398"/>
      <c r="D73" s="398"/>
      <c r="E73" s="398"/>
      <c r="F73" s="398"/>
      <c r="G73" s="398"/>
      <c r="H73" s="398"/>
      <c r="I73" s="398"/>
      <c r="J73" s="398"/>
      <c r="K73" s="398"/>
      <c r="L73" s="398"/>
      <c r="M73" s="398"/>
      <c r="N73" s="398"/>
      <c r="O73" s="6"/>
    </row>
    <row r="74" spans="1:15" s="12" customFormat="1" ht="12.75" x14ac:dyDescent="0.25">
      <c r="B74" s="4"/>
      <c r="O74" s="6"/>
    </row>
    <row r="75" spans="1:15" customFormat="1" x14ac:dyDescent="0.25">
      <c r="A75" s="35"/>
      <c r="B75" s="393" t="s">
        <v>706</v>
      </c>
      <c r="C75" s="394"/>
      <c r="D75" s="394"/>
      <c r="E75" s="394"/>
      <c r="F75" s="394"/>
      <c r="G75" s="394"/>
      <c r="H75" s="394"/>
      <c r="I75" s="394"/>
      <c r="J75" s="394"/>
      <c r="K75" s="394"/>
      <c r="L75" s="394"/>
      <c r="M75" s="394"/>
      <c r="N75" s="395"/>
    </row>
  </sheetData>
  <sheetProtection sort="0" autoFilter="0"/>
  <mergeCells count="5">
    <mergeCell ref="A2:A3"/>
    <mergeCell ref="D2:J2"/>
    <mergeCell ref="L2:M2"/>
    <mergeCell ref="B73:N73"/>
    <mergeCell ref="B75:N75"/>
  </mergeCells>
  <conditionalFormatting sqref="C2:C3">
    <cfRule type="cellIs" dxfId="452" priority="612" operator="equal">
      <formula>"Unknown"</formula>
    </cfRule>
    <cfRule type="cellIs" dxfId="451" priority="611" operator="equal">
      <formula>"NA"</formula>
    </cfRule>
    <cfRule type="cellIs" dxfId="450" priority="607" operator="equal">
      <formula>"NA"</formula>
    </cfRule>
    <cfRule type="cellIs" dxfId="449" priority="608" operator="equal">
      <formula>"Unknown"</formula>
    </cfRule>
  </conditionalFormatting>
  <conditionalFormatting sqref="C5:C57">
    <cfRule type="cellIs" dxfId="448" priority="291" operator="equal">
      <formula>"Yes"</formula>
    </cfRule>
    <cfRule type="cellIs" dxfId="447" priority="289" operator="equal">
      <formula>"NA"</formula>
    </cfRule>
    <cfRule type="cellIs" dxfId="446" priority="290" operator="equal">
      <formula>"Unknown"</formula>
    </cfRule>
    <cfRule type="cellIs" dxfId="445" priority="292" operator="equal">
      <formula>"No"</formula>
    </cfRule>
  </conditionalFormatting>
  <conditionalFormatting sqref="C62:C63 C67 C49:C55 C76:C1048576 H5:J24 I68:J68 J69">
    <cfRule type="cellIs" dxfId="444" priority="738" operator="equal">
      <formula>"Unknown"</formula>
    </cfRule>
  </conditionalFormatting>
  <conditionalFormatting sqref="C62:C63 C67 H30:J55 C49:C55 C76:C1048576 H5:J24 I68:J68 J69">
    <cfRule type="cellIs" dxfId="443" priority="737" operator="equal">
      <formula>"NA"</formula>
    </cfRule>
  </conditionalFormatting>
  <conditionalFormatting sqref="C62:C63 C67">
    <cfRule type="cellIs" dxfId="442" priority="732" operator="equal">
      <formula>"No"</formula>
    </cfRule>
    <cfRule type="cellIs" dxfId="441" priority="731" operator="equal">
      <formula>"Yes"</formula>
    </cfRule>
    <cfRule type="cellIs" dxfId="440" priority="730" operator="equal">
      <formula>"Unknown"</formula>
    </cfRule>
    <cfRule type="cellIs" dxfId="439" priority="729" operator="equal">
      <formula>"NA"</formula>
    </cfRule>
  </conditionalFormatting>
  <conditionalFormatting sqref="C71:C74 H71:J1048576">
    <cfRule type="cellIs" dxfId="438" priority="24" operator="equal">
      <formula>"NA"</formula>
    </cfRule>
    <cfRule type="cellIs" dxfId="437" priority="25" operator="equal">
      <formula>"Unknown"</formula>
    </cfRule>
  </conditionalFormatting>
  <conditionalFormatting sqref="C71:C1048576">
    <cfRule type="cellIs" dxfId="436" priority="22" operator="equal">
      <formula>"Yes"</formula>
    </cfRule>
    <cfRule type="cellIs" dxfId="435" priority="23" operator="equal">
      <formula>"No"</formula>
    </cfRule>
    <cfRule type="cellIs" dxfId="434" priority="21" operator="equal">
      <formula>"Unknown"</formula>
    </cfRule>
    <cfRule type="cellIs" dxfId="433" priority="20" operator="equal">
      <formula>"NA"</formula>
    </cfRule>
  </conditionalFormatting>
  <conditionalFormatting sqref="C2:E3">
    <cfRule type="cellIs" dxfId="432" priority="501" operator="equal">
      <formula>"Yes"</formula>
    </cfRule>
    <cfRule type="cellIs" dxfId="431" priority="502" operator="equal">
      <formula>"No"</formula>
    </cfRule>
  </conditionalFormatting>
  <conditionalFormatting sqref="C75:E75">
    <cfRule type="cellIs" dxfId="430" priority="40" operator="equal">
      <formula>"NA"</formula>
    </cfRule>
    <cfRule type="cellIs" dxfId="429" priority="41" operator="equal">
      <formula>"Unknown"</formula>
    </cfRule>
    <cfRule type="cellIs" dxfId="428" priority="42" operator="equal">
      <formula>"Yes"</formula>
    </cfRule>
    <cfRule type="cellIs" dxfId="427" priority="43" operator="equal">
      <formula>"No"</formula>
    </cfRule>
  </conditionalFormatting>
  <conditionalFormatting sqref="D40:D48">
    <cfRule type="cellIs" dxfId="426" priority="406" operator="equal">
      <formula>"Immediate"</formula>
    </cfRule>
    <cfRule type="cellIs" dxfId="425" priority="405" operator="equal">
      <formula>"Intermediate"</formula>
    </cfRule>
    <cfRule type="cellIs" dxfId="424" priority="404" operator="equal">
      <formula>"Long-Term"</formula>
    </cfRule>
  </conditionalFormatting>
  <conditionalFormatting sqref="D2:E3">
    <cfRule type="cellIs" dxfId="423" priority="500" operator="equal">
      <formula>"Unknown"</formula>
    </cfRule>
    <cfRule type="cellIs" dxfId="422" priority="499" operator="equal">
      <formula>"NA"</formula>
    </cfRule>
    <cfRule type="cellIs" dxfId="421" priority="498" operator="equal">
      <formula>"Immediate"</formula>
    </cfRule>
    <cfRule type="cellIs" dxfId="420" priority="497" operator="equal">
      <formula>"Intermediate"</formula>
    </cfRule>
    <cfRule type="cellIs" dxfId="419" priority="496" operator="equal">
      <formula>"Long-Term"</formula>
    </cfRule>
  </conditionalFormatting>
  <conditionalFormatting sqref="D56:E57">
    <cfRule type="cellIs" dxfId="418" priority="321" operator="equal">
      <formula>"Immediate"</formula>
    </cfRule>
    <cfRule type="cellIs" dxfId="417" priority="319" operator="equal">
      <formula>"Long-Term"</formula>
    </cfRule>
    <cfRule type="cellIs" dxfId="416" priority="320" operator="equal">
      <formula>"Intermediate"</formula>
    </cfRule>
  </conditionalFormatting>
  <conditionalFormatting sqref="D62:E63 D67:E67 D76:G1048576">
    <cfRule type="cellIs" dxfId="415" priority="566" operator="equal">
      <formula>"Immediate"</formula>
    </cfRule>
    <cfRule type="cellIs" dxfId="414" priority="564" operator="equal">
      <formula>"Long-Term"</formula>
    </cfRule>
    <cfRule type="cellIs" dxfId="413" priority="565" operator="equal">
      <formula>"Intermediate"</formula>
    </cfRule>
  </conditionalFormatting>
  <conditionalFormatting sqref="D5:G40">
    <cfRule type="cellIs" dxfId="412" priority="94" operator="equal">
      <formula>"Immediate"</formula>
    </cfRule>
    <cfRule type="cellIs" dxfId="411" priority="92" operator="equal">
      <formula>"Long-Term"</formula>
    </cfRule>
    <cfRule type="cellIs" dxfId="410" priority="93" operator="equal">
      <formula>"Intermediate"</formula>
    </cfRule>
  </conditionalFormatting>
  <conditionalFormatting sqref="D49:G55">
    <cfRule type="cellIs" dxfId="409" priority="664" operator="equal">
      <formula>"Long-Term"</formula>
    </cfRule>
    <cfRule type="cellIs" dxfId="408" priority="665" operator="equal">
      <formula>"Intermediate"</formula>
    </cfRule>
    <cfRule type="cellIs" dxfId="407" priority="666" operator="equal">
      <formula>"Immediate"</formula>
    </cfRule>
  </conditionalFormatting>
  <conditionalFormatting sqref="D71:G74">
    <cfRule type="cellIs" dxfId="406" priority="11" operator="equal">
      <formula>"Long-Term"</formula>
    </cfRule>
    <cfRule type="cellIs" dxfId="405" priority="13" operator="equal">
      <formula>"Immediate"</formula>
    </cfRule>
    <cfRule type="cellIs" dxfId="404" priority="12" operator="equal">
      <formula>"Intermediate"</formula>
    </cfRule>
  </conditionalFormatting>
  <conditionalFormatting sqref="E1">
    <cfRule type="cellIs" dxfId="403" priority="115" operator="equal">
      <formula>"High"</formula>
    </cfRule>
  </conditionalFormatting>
  <conditionalFormatting sqref="E1:E3">
    <cfRule type="cellIs" dxfId="402" priority="112" operator="equal">
      <formula>"Low"</formula>
    </cfRule>
    <cfRule type="cellIs" dxfId="401" priority="113" operator="equal">
      <formula>"High"</formula>
    </cfRule>
    <cfRule type="cellIs" dxfId="400" priority="114" operator="equal">
      <formula>"Critical"</formula>
    </cfRule>
    <cfRule type="cellIs" dxfId="399" priority="111" operator="equal">
      <formula>"Medium"</formula>
    </cfRule>
  </conditionalFormatting>
  <conditionalFormatting sqref="E2:E3 E71:E72 E76:E1048576">
    <cfRule type="cellIs" dxfId="398" priority="448" operator="equal">
      <formula>"High"</formula>
    </cfRule>
  </conditionalFormatting>
  <conditionalFormatting sqref="E2:E3">
    <cfRule type="cellIs" dxfId="397" priority="495" operator="equal">
      <formula>"High"</formula>
    </cfRule>
  </conditionalFormatting>
  <conditionalFormatting sqref="E5:E20">
    <cfRule type="cellIs" dxfId="396" priority="90" operator="equal">
      <formula>"High"</formula>
    </cfRule>
    <cfRule type="cellIs" dxfId="395" priority="91" operator="equal">
      <formula>"High"</formula>
    </cfRule>
    <cfRule type="cellIs" dxfId="394" priority="88" operator="equal">
      <formula>"High"</formula>
    </cfRule>
  </conditionalFormatting>
  <conditionalFormatting sqref="E5:E67">
    <cfRule type="cellIs" dxfId="393" priority="71" operator="equal">
      <formula>"Critical"</formula>
    </cfRule>
    <cfRule type="cellIs" dxfId="392" priority="68" operator="equal">
      <formula>"Medium"</formula>
    </cfRule>
    <cfRule type="cellIs" dxfId="391" priority="69" operator="equal">
      <formula>"Low"</formula>
    </cfRule>
  </conditionalFormatting>
  <conditionalFormatting sqref="E19:E21">
    <cfRule type="cellIs" dxfId="390" priority="357" operator="equal">
      <formula>"High"</formula>
    </cfRule>
    <cfRule type="cellIs" dxfId="389" priority="354" operator="equal">
      <formula>"High"</formula>
    </cfRule>
    <cfRule type="cellIs" dxfId="388" priority="356" operator="equal">
      <formula>"High"</formula>
    </cfRule>
  </conditionalFormatting>
  <conditionalFormatting sqref="E22:E57">
    <cfRule type="cellIs" dxfId="387" priority="73" operator="equal">
      <formula>"High"</formula>
    </cfRule>
  </conditionalFormatting>
  <conditionalFormatting sqref="E22:E67">
    <cfRule type="cellIs" dxfId="386" priority="72" operator="equal">
      <formula>"High"</formula>
    </cfRule>
    <cfRule type="cellIs" dxfId="385" priority="70" operator="equal">
      <formula>"High"</formula>
    </cfRule>
  </conditionalFormatting>
  <conditionalFormatting sqref="E62:E63 E67 E71:E72 E76:E1048576 E2 E23 E49:E55">
    <cfRule type="cellIs" dxfId="384" priority="549" operator="equal">
      <formula>"High"</formula>
    </cfRule>
  </conditionalFormatting>
  <conditionalFormatting sqref="E71:E72 E76:E1048576 E62:E63 E67">
    <cfRule type="cellIs" dxfId="383" priority="548" operator="equal">
      <formula>"High"</formula>
    </cfRule>
  </conditionalFormatting>
  <conditionalFormatting sqref="E71:E74">
    <cfRule type="cellIs" dxfId="382" priority="5" operator="equal">
      <formula>"Low"</formula>
    </cfRule>
    <cfRule type="cellIs" dxfId="381" priority="4" operator="equal">
      <formula>"Medium"</formula>
    </cfRule>
  </conditionalFormatting>
  <conditionalFormatting sqref="E71:E1048576">
    <cfRule type="cellIs" dxfId="380" priority="6" operator="equal">
      <formula>"High"</formula>
    </cfRule>
    <cfRule type="cellIs" dxfId="379" priority="7" operator="equal">
      <formula>"Critical"</formula>
    </cfRule>
  </conditionalFormatting>
  <conditionalFormatting sqref="E73:E75">
    <cfRule type="cellIs" dxfId="378" priority="10" operator="equal">
      <formula>"High"</formula>
    </cfRule>
  </conditionalFormatting>
  <conditionalFormatting sqref="E75">
    <cfRule type="cellIs" dxfId="377" priority="28" operator="equal">
      <formula>"Medium"</formula>
    </cfRule>
    <cfRule type="cellIs" dxfId="376" priority="29" operator="equal">
      <formula>"Low"</formula>
    </cfRule>
  </conditionalFormatting>
  <conditionalFormatting sqref="E76:E1048576">
    <cfRule type="cellIs" dxfId="375" priority="397" operator="equal">
      <formula>"Medium"</formula>
    </cfRule>
    <cfRule type="cellIs" dxfId="374" priority="398" operator="equal">
      <formula>"Low"</formula>
    </cfRule>
  </conditionalFormatting>
  <conditionalFormatting sqref="E41:G48">
    <cfRule type="cellIs" dxfId="373" priority="76" operator="equal">
      <formula>"Immediate"</formula>
    </cfRule>
    <cfRule type="cellIs" dxfId="372" priority="74" operator="equal">
      <formula>"Long-Term"</formula>
    </cfRule>
    <cfRule type="cellIs" dxfId="371" priority="75" operator="equal">
      <formula>"Intermediate"</formula>
    </cfRule>
  </conditionalFormatting>
  <conditionalFormatting sqref="F73:F74">
    <cfRule type="cellIs" dxfId="370" priority="9" operator="equal">
      <formula>"Critical"</formula>
    </cfRule>
    <cfRule type="cellIs" dxfId="369" priority="8" operator="equal">
      <formula>"High"</formula>
    </cfRule>
  </conditionalFormatting>
  <conditionalFormatting sqref="F3:G3">
    <cfRule type="cellIs" dxfId="368" priority="493" operator="equal">
      <formula>"Intermediate"</formula>
    </cfRule>
    <cfRule type="cellIs" dxfId="367" priority="492" operator="equal">
      <formula>"Long-Term"</formula>
    </cfRule>
    <cfRule type="cellIs" dxfId="366" priority="494" operator="equal">
      <formula>"Immediate"</formula>
    </cfRule>
  </conditionalFormatting>
  <conditionalFormatting sqref="F56:G67">
    <cfRule type="cellIs" dxfId="365" priority="439" operator="equal">
      <formula>"Immediate"</formula>
    </cfRule>
    <cfRule type="cellIs" dxfId="364" priority="438" operator="equal">
      <formula>"Intermediate"</formula>
    </cfRule>
    <cfRule type="cellIs" dxfId="363" priority="437" operator="equal">
      <formula>"Long-Term"</formula>
    </cfRule>
  </conditionalFormatting>
  <conditionalFormatting sqref="F75:G75">
    <cfRule type="cellIs" dxfId="362" priority="33" operator="equal">
      <formula>"Long-Term"</formula>
    </cfRule>
    <cfRule type="cellIs" dxfId="361" priority="34" operator="equal">
      <formula>"Intermediate"</formula>
    </cfRule>
    <cfRule type="cellIs" dxfId="360" priority="35" operator="equal">
      <formula>"Immediate"</formula>
    </cfRule>
  </conditionalFormatting>
  <conditionalFormatting sqref="F3:J3">
    <cfRule type="cellIs" dxfId="359" priority="488" operator="equal">
      <formula>"NA"</formula>
    </cfRule>
    <cfRule type="cellIs" dxfId="358" priority="489" operator="equal">
      <formula>"Unknown"</formula>
    </cfRule>
    <cfRule type="cellIs" dxfId="357" priority="490" operator="equal">
      <formula>"Yes"</formula>
    </cfRule>
    <cfRule type="cellIs" dxfId="356" priority="491" operator="equal">
      <formula>"No"</formula>
    </cfRule>
  </conditionalFormatting>
  <conditionalFormatting sqref="G40">
    <cfRule type="cellIs" dxfId="355" priority="408" operator="equal">
      <formula>"Intermediate"</formula>
    </cfRule>
    <cfRule type="cellIs" dxfId="354" priority="407" operator="equal">
      <formula>"Long-Term"</formula>
    </cfRule>
    <cfRule type="cellIs" dxfId="353" priority="409" operator="equal">
      <formula>"Immediate"</formula>
    </cfRule>
  </conditionalFormatting>
  <conditionalFormatting sqref="H68">
    <cfRule type="cellIs" dxfId="352" priority="331" operator="equal">
      <formula>"Immediate"</formula>
    </cfRule>
    <cfRule type="cellIs" dxfId="351" priority="330" operator="equal">
      <formula>"Intermediate"</formula>
    </cfRule>
    <cfRule type="cellIs" dxfId="350" priority="329" operator="equal">
      <formula>"Long-Term"</formula>
    </cfRule>
  </conditionalFormatting>
  <conditionalFormatting sqref="H5:J24 I68:J68 J69">
    <cfRule type="cellIs" dxfId="349" priority="740" operator="equal">
      <formula>"No"</formula>
    </cfRule>
    <cfRule type="cellIs" dxfId="348" priority="739" operator="equal">
      <formula>"Yes"</formula>
    </cfRule>
  </conditionalFormatting>
  <conditionalFormatting sqref="H27:J29">
    <cfRule type="cellIs" dxfId="347" priority="296" operator="equal">
      <formula>"NA"</formula>
    </cfRule>
  </conditionalFormatting>
  <conditionalFormatting sqref="H27:J67">
    <cfRule type="cellIs" dxfId="346" priority="297" operator="equal">
      <formula>"Unknown"</formula>
    </cfRule>
    <cfRule type="cellIs" dxfId="345" priority="298" operator="equal">
      <formula>"Yes"</formula>
    </cfRule>
    <cfRule type="cellIs" dxfId="344" priority="299" operator="equal">
      <formula>"No"</formula>
    </cfRule>
  </conditionalFormatting>
  <conditionalFormatting sqref="H40:J40">
    <cfRule type="cellIs" dxfId="343" priority="417" operator="equal">
      <formula>"NA"</formula>
    </cfRule>
  </conditionalFormatting>
  <conditionalFormatting sqref="H40:J42">
    <cfRule type="cellIs" dxfId="342" priority="675" operator="equal">
      <formula>"NA"</formula>
    </cfRule>
    <cfRule type="cellIs" dxfId="341" priority="676" operator="equal">
      <formula>"NA"</formula>
    </cfRule>
  </conditionalFormatting>
  <conditionalFormatting sqref="H56:J67">
    <cfRule type="cellIs" dxfId="340" priority="443" operator="equal">
      <formula>"NA"</formula>
    </cfRule>
  </conditionalFormatting>
  <conditionalFormatting sqref="H71:J1048576">
    <cfRule type="cellIs" dxfId="339" priority="27" operator="equal">
      <formula>"No"</formula>
    </cfRule>
    <cfRule type="cellIs" dxfId="338" priority="26" operator="equal">
      <formula>"Yes"</formula>
    </cfRule>
  </conditionalFormatting>
  <conditionalFormatting sqref="I69">
    <cfRule type="cellIs" dxfId="337" priority="328" operator="equal">
      <formula>"Immediate"</formula>
    </cfRule>
    <cfRule type="cellIs" dxfId="336" priority="327" operator="equal">
      <formula>"Intermediate"</formula>
    </cfRule>
    <cfRule type="cellIs" dxfId="335" priority="326" operator="equal">
      <formula>"Long-Term"</formula>
    </cfRule>
  </conditionalFormatting>
  <conditionalFormatting sqref="J70">
    <cfRule type="cellIs" dxfId="334" priority="1" operator="equal">
      <formula>"Long-Term"</formula>
    </cfRule>
    <cfRule type="cellIs" dxfId="333" priority="3" operator="equal">
      <formula>"Immediate"</formula>
    </cfRule>
    <cfRule type="cellIs" dxfId="332" priority="2" operator="equal">
      <formula>"Intermediate"</formula>
    </cfRule>
  </conditionalFormatting>
  <dataValidations count="3">
    <dataValidation type="list" allowBlank="1" showInputMessage="1" showErrorMessage="1" sqref="C5:C22 C24:C48" xr:uid="{EFC20DDA-8933-4F69-9F47-067B450C2223}">
      <formula1>"Yes, No, NA, Unknown"</formula1>
    </dataValidation>
    <dataValidation type="list" allowBlank="1" showInputMessage="1" showErrorMessage="1" sqref="E5:E22 E24:E48" xr:uid="{FFF54BF8-AEE5-40C8-A835-B80E219582F3}">
      <formula1>"High, Medium, Low"</formula1>
    </dataValidation>
    <dataValidation type="list" allowBlank="1" showInputMessage="1" showErrorMessage="1" sqref="F5:F22 F24:F48" xr:uid="{EB5D5960-79B2-4EE0-8817-B07F540E2E86}">
      <formula1>"Immediate, Intermediate, Long-Term"</formula1>
    </dataValidation>
  </dataValidations>
  <hyperlinks>
    <hyperlink ref="L5" r:id="rId1" xr:uid="{1082FEA9-51A4-4E24-96F0-4501AD55BA14}"/>
    <hyperlink ref="L6" r:id="rId2" xr:uid="{EB40A1C2-9358-456D-AD94-0004951D28E4}"/>
    <hyperlink ref="L7" r:id="rId3" xr:uid="{48009B88-0CA8-4172-BC01-E2F0BCEF23CA}"/>
    <hyperlink ref="L8" r:id="rId4" xr:uid="{2A98C17D-21C9-4036-A1D7-F77D8FDAA3B2}"/>
    <hyperlink ref="L9" r:id="rId5" xr:uid="{D9D00F81-F873-4C12-B438-5BD10A067EC6}"/>
    <hyperlink ref="L10" r:id="rId6" xr:uid="{E77CC313-263A-4730-B1B5-9D6D1B2B1FEB}"/>
    <hyperlink ref="L11" r:id="rId7" xr:uid="{1E05D35F-D39A-4286-92B4-88631EF52FD0}"/>
    <hyperlink ref="L12" r:id="rId8" xr:uid="{AD8F81DB-B555-4E05-B0F3-1055259701F8}"/>
    <hyperlink ref="L13" r:id="rId9" xr:uid="{003E39E0-1F23-4D4E-8944-BF576DAB62CE}"/>
    <hyperlink ref="L14" r:id="rId10" xr:uid="{D99C7535-39F8-43FA-A985-A73A4109F396}"/>
    <hyperlink ref="L16" r:id="rId11" xr:uid="{FF7CA34A-C348-455B-92AB-8C7992853D77}"/>
    <hyperlink ref="L21" r:id="rId12" xr:uid="{E7A0DE0C-370E-415B-B1FE-785363A02CDD}"/>
    <hyperlink ref="L22" r:id="rId13" xr:uid="{FB7C74B0-2451-467B-AB63-BEEAD7C60351}"/>
    <hyperlink ref="L25" r:id="rId14" xr:uid="{7359CD46-1148-4EDA-BF64-87ADB0ACAB70}"/>
    <hyperlink ref="L26" r:id="rId15" xr:uid="{2A5C9A9C-89D0-4073-9D6B-580AF2DF5B95}"/>
    <hyperlink ref="L27" r:id="rId16" xr:uid="{847618E4-8E5D-460C-B0A5-C030B1C2D573}"/>
    <hyperlink ref="L28" r:id="rId17" xr:uid="{E7912C13-3EB4-43E5-B16E-73CCF6CBC0E7}"/>
    <hyperlink ref="L29" r:id="rId18" xr:uid="{E4803F81-8F16-4B88-8BD1-2A8B0A13BC4A}"/>
    <hyperlink ref="L33" r:id="rId19" xr:uid="{91E3AB47-ABC7-443C-8DBA-E564A095B55D}"/>
    <hyperlink ref="L34" r:id="rId20" xr:uid="{4FF3E42A-E41E-47D0-BBB7-B704D33857A9}"/>
    <hyperlink ref="L35" r:id="rId21" xr:uid="{01EDEFAE-DDC0-4A8E-9689-00ACF432C725}"/>
    <hyperlink ref="M5" r:id="rId22" xr:uid="{1275EA5B-457E-43B3-BEC8-EB4EDB511910}"/>
    <hyperlink ref="M6" r:id="rId23" xr:uid="{87833799-BC82-4B7B-A901-398C5FC59BCE}"/>
    <hyperlink ref="M21" r:id="rId24" xr:uid="{D9B6D0C6-4C9F-4ED4-8F79-34EB0544E5A2}"/>
    <hyperlink ref="M28" r:id="rId25" xr:uid="{75C952EA-FCF7-4B05-B1FF-C1291819FA1F}"/>
    <hyperlink ref="M29" r:id="rId26" xr:uid="{2877F173-EE0E-4B82-AD04-C3E7C1D7F4FF}"/>
    <hyperlink ref="M32" r:id="rId27" xr:uid="{92CB3E00-55E9-4953-AC97-868A4B2732CA}"/>
    <hyperlink ref="M36" r:id="rId28" xr:uid="{71879076-D24F-4D75-B2EF-49C8608A9F6C}"/>
    <hyperlink ref="M37" r:id="rId29" xr:uid="{11F5C64B-7ECD-4D03-8751-E98D23107B10}"/>
    <hyperlink ref="M47" r:id="rId30" display="7.B.2_x000a_Museum Collection Storage" xr:uid="{2F95100C-B37A-4159-8340-D183DEAF7C94}"/>
    <hyperlink ref="M8" r:id="rId31" xr:uid="{0A45E199-C2F7-4A4F-8E20-697AD2BE2801}"/>
    <hyperlink ref="M7" r:id="rId32" xr:uid="{3BBC0E6C-1A20-4CD5-9C1A-A4AD7208176E}"/>
    <hyperlink ref="M9" r:id="rId33" xr:uid="{42381B52-7B1C-4D17-8EF2-09F3505998B5}"/>
    <hyperlink ref="M10" r:id="rId34" xr:uid="{01C81816-E3B8-4D5A-B8EB-5900512E7CDB}"/>
    <hyperlink ref="M11" r:id="rId35" xr:uid="{75D802AC-398E-48F0-8FEA-281E63541A35}"/>
    <hyperlink ref="M13" r:id="rId36" xr:uid="{E022A09F-7817-41FE-919E-72E5C10E89C2}"/>
    <hyperlink ref="M14" r:id="rId37" xr:uid="{166741B6-DC56-4E6A-8BD6-ED7A592CB58B}"/>
    <hyperlink ref="M15" r:id="rId38" xr:uid="{61C801AD-D1E8-4C93-B10A-CD5F42EA72C5}"/>
    <hyperlink ref="M16" r:id="rId39" display="https://www.nps.gov/subjects/museums/upload/MHI_AppM_CelluloseNitrate.pdf" xr:uid="{9C28640A-F835-4650-B81F-7F07C0EDF38C}"/>
    <hyperlink ref="M17" r:id="rId40" display="10.E.1_x000a_Emergency Planning" xr:uid="{A1A64BE6-A63B-4885-BEFF-EBB026DF701B}"/>
    <hyperlink ref="M12" r:id="rId41" xr:uid="{61D097E3-D6CE-4E9E-AFD6-04767061F829}"/>
    <hyperlink ref="M18" r:id="rId42" xr:uid="{0A562A8D-F642-4147-9F82-0D3C8A1A56B5}"/>
    <hyperlink ref="M19" r:id="rId43" xr:uid="{C80280AF-1819-4131-8A21-C4071A01C0CC}"/>
    <hyperlink ref="M20" r:id="rId44" xr:uid="{50FD522E-1DE7-4681-B99C-4DFEBBC52ACA}"/>
    <hyperlink ref="M22" r:id="rId45" xr:uid="{4980A568-1504-4243-B9FA-5AF42DC8ED62}"/>
    <hyperlink ref="M25" r:id="rId46" xr:uid="{C45BD2F2-1F10-41A5-9ACD-A5E6C526EC9C}"/>
    <hyperlink ref="M26" r:id="rId47" xr:uid="{439513BC-7E53-4449-B6B9-4588D57F30CC}"/>
    <hyperlink ref="M24" r:id="rId48" xr:uid="{46D22490-DD87-4A17-9BE1-2A71EFEC0E38}"/>
    <hyperlink ref="M27" r:id="rId49" xr:uid="{EDC80E98-E8A7-4BD9-BB2C-F1929B3180F3}"/>
    <hyperlink ref="M30" r:id="rId50" xr:uid="{F4060C28-7B30-421E-8C20-4A43FC65EA56}"/>
    <hyperlink ref="M33" r:id="rId51" xr:uid="{9793DC34-C875-4934-8803-9A1B1FD60EDA}"/>
    <hyperlink ref="M34" r:id="rId52" xr:uid="{AC09CE95-AC83-45DE-BFC4-91D0EE1A0C40}"/>
    <hyperlink ref="M35" r:id="rId53" xr:uid="{0160F6FC-8D05-4917-88E6-120FFC336D94}"/>
    <hyperlink ref="M31" r:id="rId54" xr:uid="{E69D3AB3-3092-4037-B2A5-4924E811D1FE}"/>
    <hyperlink ref="M40" r:id="rId55" display="9.E.7_x000a_Museum Fire Protection" xr:uid="{CA3ADA53-8A85-4CA5-8DCE-AD49A8A9BB5B}"/>
    <hyperlink ref="M41" r:id="rId56" display="9.E.7_x000a_Museum Fire Protection" xr:uid="{156195BA-2AAE-4E48-9405-0DDB491A57B0}"/>
    <hyperlink ref="M38" r:id="rId57" display="9.E.7_x000a_Museum Fire Protection" xr:uid="{61491C24-75C5-435B-A5A6-6683E47E7349}"/>
    <hyperlink ref="M39" r:id="rId58" xr:uid="{058904C5-36D8-4892-AB6F-417DC991173B}"/>
    <hyperlink ref="M42" r:id="rId59" xr:uid="{F946A3E5-CC77-4709-A3F3-6740AFDE4C4E}"/>
    <hyperlink ref="M43" r:id="rId60" xr:uid="{F8389F24-2D9B-45F1-9FC5-74435D5016E6}"/>
    <hyperlink ref="M44" r:id="rId61" xr:uid="{E95DAD4C-91E9-4A98-8E91-1B1B38072E03}"/>
    <hyperlink ref="M45" r:id="rId62" xr:uid="{BB6D33AC-7A04-404E-A0D3-D0683675FC68}"/>
    <hyperlink ref="M48" r:id="rId63" xr:uid="{DCA258CA-427A-4997-A17D-1EE66B759A8F}"/>
    <hyperlink ref="M46" r:id="rId64" xr:uid="{50B4C7F5-4A09-452F-8191-10F62AE838DF}"/>
  </hyperlinks>
  <pageMargins left="0.7" right="0.7" top="0.75" bottom="0.75" header="0.3" footer="0.3"/>
  <pageSetup orientation="portrait" horizontalDpi="1200" verticalDpi="1200" r:id="rId6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6A3B3-36CB-4B6E-98CA-EA03C6FDC2F4}">
  <sheetPr codeName="Sheet11"/>
  <dimension ref="A1:O68"/>
  <sheetViews>
    <sheetView zoomScaleNormal="100" workbookViewId="0">
      <pane xSplit="1" ySplit="3" topLeftCell="B35" activePane="bottomRight" state="frozen"/>
      <selection pane="topRight" activeCell="B1" sqref="B1"/>
      <selection pane="bottomLeft" activeCell="A4" sqref="A4"/>
      <selection pane="bottomRight" activeCell="E59" sqref="E59"/>
    </sheetView>
  </sheetViews>
  <sheetFormatPr defaultColWidth="8.85546875" defaultRowHeight="15" x14ac:dyDescent="0.25"/>
  <cols>
    <col min="1" max="1" width="3" style="34" bestFit="1" customWidth="1"/>
    <col min="2" max="2" width="105" style="6" customWidth="1"/>
    <col min="3" max="3" width="8.85546875" style="6" customWidth="1"/>
    <col min="4" max="4" width="20" style="6" customWidth="1"/>
    <col min="5" max="5" width="11.85546875" style="18" customWidth="1"/>
    <col min="6" max="6" width="10.85546875" style="6" customWidth="1"/>
    <col min="7" max="7" width="14.140625" style="6" customWidth="1"/>
    <col min="8" max="8" width="9.5703125" style="1" bestFit="1" customWidth="1"/>
    <col min="9" max="9" width="11.5703125" style="1" bestFit="1" customWidth="1"/>
    <col min="10" max="10" width="8.140625" bestFit="1" customWidth="1"/>
    <col min="11" max="11" width="31.85546875" style="22" customWidth="1"/>
    <col min="12" max="12" width="8.85546875" style="21"/>
    <col min="13" max="13" width="38" style="18" bestFit="1" customWidth="1"/>
    <col min="14" max="16384" width="8.85546875" style="9"/>
  </cols>
  <sheetData>
    <row r="1" spans="1:13" s="12" customFormat="1" ht="28.7" customHeight="1" thickBot="1" x14ac:dyDescent="0.3">
      <c r="B1" s="500" t="s">
        <v>422</v>
      </c>
      <c r="C1" s="501"/>
      <c r="D1" s="501"/>
      <c r="E1" s="501"/>
      <c r="F1" s="501"/>
      <c r="G1" s="501"/>
      <c r="H1" s="501"/>
      <c r="I1" s="501"/>
      <c r="J1" s="501"/>
      <c r="K1" s="501"/>
      <c r="L1" s="501"/>
      <c r="M1" s="502"/>
    </row>
    <row r="2" spans="1:13" s="23" customFormat="1" ht="12.6" customHeight="1" thickBot="1" x14ac:dyDescent="0.25">
      <c r="A2" s="384" t="s">
        <v>349</v>
      </c>
      <c r="B2" s="237" t="s">
        <v>476</v>
      </c>
      <c r="C2" s="72" t="s">
        <v>77</v>
      </c>
      <c r="D2" s="387" t="s">
        <v>76</v>
      </c>
      <c r="E2" s="388"/>
      <c r="F2" s="388"/>
      <c r="G2" s="388"/>
      <c r="H2" s="388"/>
      <c r="I2" s="388"/>
      <c r="J2" s="389"/>
      <c r="K2" s="350" t="s">
        <v>170</v>
      </c>
      <c r="L2" s="396" t="s">
        <v>75</v>
      </c>
      <c r="M2" s="397"/>
    </row>
    <row r="3" spans="1:13" s="23" customFormat="1" ht="48.75" thickBot="1" x14ac:dyDescent="0.25">
      <c r="A3" s="385"/>
      <c r="B3" s="281" t="str">
        <f>_xlfn.CONCAT("Facility Name: ",'Cover Sheet'!C48)</f>
        <v xml:space="preserve">Facility Name: </v>
      </c>
      <c r="C3" s="56" t="s">
        <v>78</v>
      </c>
      <c r="D3" s="92" t="s">
        <v>175</v>
      </c>
      <c r="E3" s="92" t="s">
        <v>179</v>
      </c>
      <c r="F3" s="92" t="s">
        <v>181</v>
      </c>
      <c r="G3" s="92" t="s">
        <v>176</v>
      </c>
      <c r="H3" s="92" t="s">
        <v>177</v>
      </c>
      <c r="I3" s="93" t="s">
        <v>178</v>
      </c>
      <c r="J3" s="49" t="s">
        <v>51</v>
      </c>
      <c r="K3" s="351"/>
      <c r="L3" s="57" t="s">
        <v>233</v>
      </c>
      <c r="M3" s="122" t="s">
        <v>314</v>
      </c>
    </row>
    <row r="4" spans="1:13" customFormat="1" ht="15.75" thickBot="1" x14ac:dyDescent="0.3">
      <c r="A4" s="35"/>
      <c r="B4" s="352" t="s">
        <v>94</v>
      </c>
      <c r="C4" s="353"/>
      <c r="D4" s="353"/>
      <c r="E4" s="353"/>
      <c r="F4" s="353"/>
      <c r="G4" s="353"/>
      <c r="H4" s="353"/>
      <c r="I4" s="353"/>
      <c r="J4" s="353"/>
      <c r="K4" s="353"/>
      <c r="L4" s="353"/>
      <c r="M4" s="354"/>
    </row>
    <row r="5" spans="1:13" ht="26.25" thickBot="1" x14ac:dyDescent="0.3">
      <c r="A5" s="145">
        <v>1</v>
      </c>
      <c r="B5" s="142" t="s">
        <v>396</v>
      </c>
      <c r="C5" s="187"/>
      <c r="D5" s="257"/>
      <c r="E5" s="95" t="str">
        <f>IF(C5="No","Critical","")</f>
        <v/>
      </c>
      <c r="F5" s="189"/>
      <c r="G5" s="252"/>
      <c r="H5" s="252"/>
      <c r="I5" s="252"/>
      <c r="J5" s="304"/>
      <c r="K5" s="217"/>
      <c r="L5" s="154" t="s">
        <v>67</v>
      </c>
      <c r="M5" s="289" t="s">
        <v>520</v>
      </c>
    </row>
    <row r="6" spans="1:13" ht="26.25" thickBot="1" x14ac:dyDescent="0.3">
      <c r="A6" s="145">
        <v>2</v>
      </c>
      <c r="B6" s="142" t="s">
        <v>156</v>
      </c>
      <c r="C6" s="187"/>
      <c r="D6" s="257"/>
      <c r="E6" s="189"/>
      <c r="F6" s="189"/>
      <c r="G6" s="252"/>
      <c r="H6" s="252"/>
      <c r="I6" s="252"/>
      <c r="J6" s="304"/>
      <c r="K6" s="217"/>
      <c r="L6" s="114"/>
      <c r="M6" s="288" t="s">
        <v>521</v>
      </c>
    </row>
    <row r="7" spans="1:13" ht="26.25" thickBot="1" x14ac:dyDescent="0.3">
      <c r="A7" s="145">
        <v>3</v>
      </c>
      <c r="B7" s="142" t="s">
        <v>397</v>
      </c>
      <c r="C7" s="187"/>
      <c r="D7" s="257"/>
      <c r="E7" s="189"/>
      <c r="F7" s="189"/>
      <c r="G7" s="252"/>
      <c r="H7" s="252"/>
      <c r="I7" s="252"/>
      <c r="J7" s="304"/>
      <c r="K7" s="217"/>
      <c r="L7" s="114"/>
      <c r="M7" s="288" t="s">
        <v>522</v>
      </c>
    </row>
    <row r="8" spans="1:13" ht="26.25" thickBot="1" x14ac:dyDescent="0.3">
      <c r="A8" s="145">
        <v>4</v>
      </c>
      <c r="B8" s="143" t="s">
        <v>503</v>
      </c>
      <c r="C8" s="183"/>
      <c r="D8" s="256"/>
      <c r="E8" s="189"/>
      <c r="F8" s="185"/>
      <c r="G8" s="251"/>
      <c r="H8" s="251"/>
      <c r="I8" s="251"/>
      <c r="J8" s="308"/>
      <c r="K8" s="216"/>
      <c r="L8" s="116"/>
      <c r="M8" s="288" t="s">
        <v>519</v>
      </c>
    </row>
    <row r="9" spans="1:13" ht="26.25" thickBot="1" x14ac:dyDescent="0.3">
      <c r="A9" s="145">
        <v>5</v>
      </c>
      <c r="B9" s="142" t="s">
        <v>398</v>
      </c>
      <c r="C9" s="187"/>
      <c r="D9" s="257"/>
      <c r="E9" s="189"/>
      <c r="F9" s="189"/>
      <c r="G9" s="252"/>
      <c r="H9" s="252"/>
      <c r="I9" s="252"/>
      <c r="J9" s="304"/>
      <c r="K9" s="217"/>
      <c r="L9" s="114"/>
      <c r="M9" s="288" t="s">
        <v>523</v>
      </c>
    </row>
    <row r="10" spans="1:13" ht="26.25" thickBot="1" x14ac:dyDescent="0.3">
      <c r="A10" s="145">
        <v>6</v>
      </c>
      <c r="B10" s="142" t="s">
        <v>399</v>
      </c>
      <c r="C10" s="187"/>
      <c r="D10" s="257"/>
      <c r="E10" s="189"/>
      <c r="F10" s="189"/>
      <c r="G10" s="252"/>
      <c r="H10" s="252"/>
      <c r="I10" s="252"/>
      <c r="J10" s="304"/>
      <c r="K10" s="217"/>
      <c r="L10" s="114"/>
      <c r="M10" s="288" t="s">
        <v>524</v>
      </c>
    </row>
    <row r="11" spans="1:13" ht="26.25" thickBot="1" x14ac:dyDescent="0.3">
      <c r="A11" s="145">
        <v>7</v>
      </c>
      <c r="B11" s="142" t="s">
        <v>400</v>
      </c>
      <c r="C11" s="187"/>
      <c r="D11" s="257"/>
      <c r="E11" s="189"/>
      <c r="F11" s="189"/>
      <c r="G11" s="252"/>
      <c r="H11" s="252"/>
      <c r="I11" s="252"/>
      <c r="J11" s="304"/>
      <c r="K11" s="217"/>
      <c r="L11" s="108"/>
      <c r="M11" s="288" t="s">
        <v>520</v>
      </c>
    </row>
    <row r="12" spans="1:13" ht="26.25" thickBot="1" x14ac:dyDescent="0.3">
      <c r="A12" s="145">
        <v>8</v>
      </c>
      <c r="B12" s="142" t="s">
        <v>401</v>
      </c>
      <c r="C12" s="187"/>
      <c r="D12" s="257"/>
      <c r="E12" s="189"/>
      <c r="F12" s="189"/>
      <c r="G12" s="252"/>
      <c r="H12" s="252"/>
      <c r="I12" s="252"/>
      <c r="J12" s="304"/>
      <c r="K12" s="217"/>
      <c r="L12" s="114"/>
      <c r="M12" s="288" t="s">
        <v>525</v>
      </c>
    </row>
    <row r="13" spans="1:13" ht="26.25" thickBot="1" x14ac:dyDescent="0.3">
      <c r="A13" s="145">
        <v>9</v>
      </c>
      <c r="B13" s="142" t="s">
        <v>402</v>
      </c>
      <c r="C13" s="187"/>
      <c r="D13" s="257"/>
      <c r="E13" s="189"/>
      <c r="F13" s="189"/>
      <c r="G13" s="252"/>
      <c r="H13" s="252"/>
      <c r="I13" s="252"/>
      <c r="J13" s="304"/>
      <c r="K13" s="217"/>
      <c r="L13" s="114"/>
      <c r="M13" s="288" t="s">
        <v>526</v>
      </c>
    </row>
    <row r="14" spans="1:13" ht="26.25" thickBot="1" x14ac:dyDescent="0.3">
      <c r="A14" s="145">
        <v>10</v>
      </c>
      <c r="B14" s="142" t="s">
        <v>504</v>
      </c>
      <c r="C14" s="199"/>
      <c r="D14" s="259"/>
      <c r="E14" s="189"/>
      <c r="F14" s="261"/>
      <c r="G14" s="255"/>
      <c r="H14" s="255"/>
      <c r="I14" s="255"/>
      <c r="J14" s="307"/>
      <c r="K14" s="218"/>
      <c r="L14" s="115"/>
      <c r="M14" s="288" t="s">
        <v>527</v>
      </c>
    </row>
    <row r="15" spans="1:13" ht="39" thickBot="1" x14ac:dyDescent="0.3">
      <c r="A15" s="145">
        <v>11</v>
      </c>
      <c r="B15" s="142" t="s">
        <v>642</v>
      </c>
      <c r="C15" s="187"/>
      <c r="D15" s="257"/>
      <c r="E15" s="95" t="str">
        <f t="shared" ref="E15:E25" si="0">IF(C15="No","Critical","")</f>
        <v/>
      </c>
      <c r="F15" s="189"/>
      <c r="G15" s="252"/>
      <c r="H15" s="252"/>
      <c r="I15" s="252"/>
      <c r="J15" s="304"/>
      <c r="K15" s="217"/>
      <c r="L15" s="114"/>
      <c r="M15" s="288" t="s">
        <v>637</v>
      </c>
    </row>
    <row r="16" spans="1:13" ht="39" thickBot="1" x14ac:dyDescent="0.3">
      <c r="A16" s="145">
        <v>12</v>
      </c>
      <c r="B16" s="142" t="s">
        <v>643</v>
      </c>
      <c r="C16" s="187"/>
      <c r="D16" s="257"/>
      <c r="E16" s="189"/>
      <c r="F16" s="189"/>
      <c r="G16" s="252"/>
      <c r="H16" s="252"/>
      <c r="I16" s="252"/>
      <c r="J16" s="304"/>
      <c r="K16" s="217"/>
      <c r="L16" s="114"/>
      <c r="M16" s="288" t="s">
        <v>638</v>
      </c>
    </row>
    <row r="17" spans="1:13" ht="39" thickBot="1" x14ac:dyDescent="0.3">
      <c r="A17" s="145">
        <v>13</v>
      </c>
      <c r="B17" s="142" t="s">
        <v>644</v>
      </c>
      <c r="C17" s="199"/>
      <c r="D17" s="259"/>
      <c r="E17" s="151" t="str">
        <f>IF(C17="No","Critical","")</f>
        <v/>
      </c>
      <c r="F17" s="261"/>
      <c r="G17" s="255"/>
      <c r="H17" s="255"/>
      <c r="I17" s="255"/>
      <c r="J17" s="307"/>
      <c r="K17" s="218"/>
      <c r="L17" s="115"/>
      <c r="M17" s="288" t="s">
        <v>640</v>
      </c>
    </row>
    <row r="18" spans="1:13" ht="39" thickBot="1" x14ac:dyDescent="0.3">
      <c r="A18" s="145">
        <v>14</v>
      </c>
      <c r="B18" s="142" t="s">
        <v>645</v>
      </c>
      <c r="C18" s="187"/>
      <c r="D18" s="257"/>
      <c r="E18" s="95" t="str">
        <f t="shared" si="0"/>
        <v/>
      </c>
      <c r="F18" s="189"/>
      <c r="G18" s="252"/>
      <c r="H18" s="252"/>
      <c r="I18" s="252"/>
      <c r="J18" s="304"/>
      <c r="K18" s="217"/>
      <c r="L18" s="114"/>
      <c r="M18" s="288" t="s">
        <v>637</v>
      </c>
    </row>
    <row r="19" spans="1:13" ht="39" thickBot="1" x14ac:dyDescent="0.3">
      <c r="A19" s="145">
        <v>15</v>
      </c>
      <c r="B19" s="142" t="s">
        <v>197</v>
      </c>
      <c r="C19" s="187"/>
      <c r="D19" s="257"/>
      <c r="E19" s="189"/>
      <c r="F19" s="189"/>
      <c r="G19" s="252"/>
      <c r="H19" s="252"/>
      <c r="I19" s="252"/>
      <c r="J19" s="304"/>
      <c r="K19" s="217"/>
      <c r="L19" s="114"/>
      <c r="M19" s="288" t="s">
        <v>637</v>
      </c>
    </row>
    <row r="20" spans="1:13" ht="39" thickBot="1" x14ac:dyDescent="0.3">
      <c r="A20" s="145">
        <v>16</v>
      </c>
      <c r="B20" s="142" t="s">
        <v>646</v>
      </c>
      <c r="C20" s="187"/>
      <c r="D20" s="257"/>
      <c r="E20" s="189"/>
      <c r="F20" s="189"/>
      <c r="G20" s="252"/>
      <c r="H20" s="252"/>
      <c r="I20" s="252"/>
      <c r="J20" s="304"/>
      <c r="K20" s="217"/>
      <c r="L20" s="114"/>
      <c r="M20" s="288" t="s">
        <v>637</v>
      </c>
    </row>
    <row r="21" spans="1:13" ht="39" thickBot="1" x14ac:dyDescent="0.3">
      <c r="A21" s="145">
        <v>17</v>
      </c>
      <c r="B21" s="142" t="s">
        <v>228</v>
      </c>
      <c r="C21" s="199"/>
      <c r="D21" s="259"/>
      <c r="E21" s="261"/>
      <c r="F21" s="261"/>
      <c r="G21" s="255"/>
      <c r="H21" s="255"/>
      <c r="I21" s="255"/>
      <c r="J21" s="307"/>
      <c r="K21" s="218"/>
      <c r="L21" s="115"/>
      <c r="M21" s="288" t="s">
        <v>637</v>
      </c>
    </row>
    <row r="22" spans="1:13" ht="51.75" thickBot="1" x14ac:dyDescent="0.3">
      <c r="A22" s="491">
        <v>18</v>
      </c>
      <c r="B22" s="142" t="s">
        <v>650</v>
      </c>
      <c r="C22" s="187"/>
      <c r="D22" s="257"/>
      <c r="E22" s="95" t="str">
        <f t="shared" si="0"/>
        <v/>
      </c>
      <c r="F22" s="189"/>
      <c r="G22" s="252"/>
      <c r="H22" s="252"/>
      <c r="I22" s="252"/>
      <c r="J22" s="304"/>
      <c r="K22" s="217"/>
      <c r="L22" s="114"/>
      <c r="M22" s="288" t="s">
        <v>637</v>
      </c>
    </row>
    <row r="23" spans="1:13" ht="39" thickBot="1" x14ac:dyDescent="0.3">
      <c r="A23" s="492"/>
      <c r="B23" s="142" t="s">
        <v>649</v>
      </c>
      <c r="C23" s="199"/>
      <c r="D23" s="259"/>
      <c r="E23" s="95" t="str">
        <f t="shared" si="0"/>
        <v/>
      </c>
      <c r="F23" s="261"/>
      <c r="G23" s="255"/>
      <c r="H23" s="255"/>
      <c r="I23" s="255"/>
      <c r="J23" s="307"/>
      <c r="K23" s="218"/>
      <c r="L23" s="115"/>
      <c r="M23" s="288" t="s">
        <v>637</v>
      </c>
    </row>
    <row r="24" spans="1:13" ht="39" thickBot="1" x14ac:dyDescent="0.3">
      <c r="A24" s="492"/>
      <c r="B24" s="142" t="s">
        <v>651</v>
      </c>
      <c r="C24" s="199"/>
      <c r="D24" s="259"/>
      <c r="E24" s="151" t="str">
        <f t="shared" si="0"/>
        <v/>
      </c>
      <c r="F24" s="261"/>
      <c r="G24" s="255"/>
      <c r="H24" s="255"/>
      <c r="I24" s="255"/>
      <c r="J24" s="307"/>
      <c r="K24" s="218"/>
      <c r="L24" s="115"/>
      <c r="M24" s="288" t="s">
        <v>637</v>
      </c>
    </row>
    <row r="25" spans="1:13" ht="39" thickBot="1" x14ac:dyDescent="0.3">
      <c r="A25" s="493"/>
      <c r="B25" s="142" t="s">
        <v>648</v>
      </c>
      <c r="C25" s="199"/>
      <c r="D25" s="259"/>
      <c r="E25" s="151" t="str">
        <f t="shared" si="0"/>
        <v/>
      </c>
      <c r="F25" s="261"/>
      <c r="G25" s="255"/>
      <c r="H25" s="255"/>
      <c r="I25" s="255"/>
      <c r="J25" s="307"/>
      <c r="K25" s="218"/>
      <c r="L25" s="115"/>
      <c r="M25" s="288" t="s">
        <v>637</v>
      </c>
    </row>
    <row r="26" spans="1:13" ht="39" thickBot="1" x14ac:dyDescent="0.3">
      <c r="A26" s="145">
        <v>19</v>
      </c>
      <c r="B26" s="143" t="s">
        <v>647</v>
      </c>
      <c r="C26" s="199"/>
      <c r="D26" s="259"/>
      <c r="E26" s="261"/>
      <c r="F26" s="261"/>
      <c r="G26" s="255"/>
      <c r="H26" s="255"/>
      <c r="I26" s="255"/>
      <c r="J26" s="307"/>
      <c r="K26" s="218"/>
      <c r="L26" s="115"/>
      <c r="M26" s="288" t="s">
        <v>639</v>
      </c>
    </row>
    <row r="27" spans="1:13" customFormat="1" ht="15.75" thickBot="1" x14ac:dyDescent="0.3">
      <c r="A27" s="35"/>
      <c r="B27" s="503" t="s">
        <v>206</v>
      </c>
      <c r="C27" s="504"/>
      <c r="D27" s="504"/>
      <c r="E27" s="504"/>
      <c r="F27" s="504"/>
      <c r="G27" s="504"/>
      <c r="H27" s="504"/>
      <c r="I27" s="504"/>
      <c r="J27" s="504"/>
      <c r="K27" s="504"/>
      <c r="L27" s="504"/>
      <c r="M27" s="505"/>
    </row>
    <row r="28" spans="1:13" s="6" customFormat="1" ht="26.25" thickBot="1" x14ac:dyDescent="0.3">
      <c r="A28" s="145">
        <v>20</v>
      </c>
      <c r="B28" s="143" t="s">
        <v>458</v>
      </c>
      <c r="C28" s="183"/>
      <c r="D28" s="256"/>
      <c r="E28" s="152" t="str">
        <f t="shared" ref="E28" si="1">IF(C28="No","Critical","")</f>
        <v/>
      </c>
      <c r="F28" s="185"/>
      <c r="G28" s="251"/>
      <c r="H28" s="251"/>
      <c r="I28" s="251"/>
      <c r="J28" s="308"/>
      <c r="K28" s="186"/>
      <c r="L28" s="112"/>
      <c r="M28" s="291" t="s">
        <v>528</v>
      </c>
    </row>
    <row r="29" spans="1:13" ht="26.25" thickBot="1" x14ac:dyDescent="0.3">
      <c r="A29" s="145">
        <v>21</v>
      </c>
      <c r="B29" s="142" t="s">
        <v>198</v>
      </c>
      <c r="C29" s="187"/>
      <c r="D29" s="257"/>
      <c r="E29" s="185"/>
      <c r="F29" s="189"/>
      <c r="G29" s="252"/>
      <c r="H29" s="252"/>
      <c r="I29" s="252"/>
      <c r="J29" s="304"/>
      <c r="K29" s="217"/>
      <c r="L29" s="114"/>
      <c r="M29" s="288" t="s">
        <v>529</v>
      </c>
    </row>
    <row r="30" spans="1:13" ht="26.25" thickBot="1" x14ac:dyDescent="0.3">
      <c r="A30" s="145">
        <v>22</v>
      </c>
      <c r="B30" s="142" t="s">
        <v>403</v>
      </c>
      <c r="C30" s="187"/>
      <c r="D30" s="257"/>
      <c r="E30" s="185"/>
      <c r="F30" s="189"/>
      <c r="G30" s="252"/>
      <c r="H30" s="252"/>
      <c r="I30" s="252"/>
      <c r="J30" s="304"/>
      <c r="K30" s="217"/>
      <c r="L30" s="114"/>
      <c r="M30" s="288" t="s">
        <v>530</v>
      </c>
    </row>
    <row r="31" spans="1:13" ht="26.25" thickBot="1" x14ac:dyDescent="0.3">
      <c r="A31" s="145">
        <v>23</v>
      </c>
      <c r="B31" s="142" t="s">
        <v>199</v>
      </c>
      <c r="C31" s="187"/>
      <c r="D31" s="257"/>
      <c r="E31" s="185"/>
      <c r="F31" s="189"/>
      <c r="G31" s="252"/>
      <c r="H31" s="252"/>
      <c r="I31" s="252"/>
      <c r="J31" s="304"/>
      <c r="K31" s="217"/>
      <c r="L31" s="114"/>
      <c r="M31" s="288" t="s">
        <v>531</v>
      </c>
    </row>
    <row r="32" spans="1:13" ht="26.25" thickBot="1" x14ac:dyDescent="0.3">
      <c r="A32" s="145">
        <v>24</v>
      </c>
      <c r="B32" s="142" t="s">
        <v>147</v>
      </c>
      <c r="C32" s="187"/>
      <c r="D32" s="257"/>
      <c r="E32" s="189"/>
      <c r="F32" s="189"/>
      <c r="G32" s="252"/>
      <c r="H32" s="252"/>
      <c r="I32" s="252"/>
      <c r="J32" s="304"/>
      <c r="K32" s="217"/>
      <c r="L32" s="114"/>
      <c r="M32" s="288" t="s">
        <v>532</v>
      </c>
    </row>
    <row r="33" spans="1:13" ht="26.25" thickBot="1" x14ac:dyDescent="0.3">
      <c r="A33" s="145">
        <v>25</v>
      </c>
      <c r="B33" s="142" t="s">
        <v>404</v>
      </c>
      <c r="C33" s="187"/>
      <c r="D33" s="257"/>
      <c r="E33" s="189"/>
      <c r="F33" s="189"/>
      <c r="G33" s="252"/>
      <c r="H33" s="252"/>
      <c r="I33" s="252"/>
      <c r="J33" s="304"/>
      <c r="K33" s="217"/>
      <c r="L33" s="114"/>
      <c r="M33" s="288" t="s">
        <v>533</v>
      </c>
    </row>
    <row r="34" spans="1:13" s="21" customFormat="1" ht="26.25" thickBot="1" x14ac:dyDescent="0.3">
      <c r="A34" s="145">
        <v>26</v>
      </c>
      <c r="B34" s="142" t="s">
        <v>405</v>
      </c>
      <c r="C34" s="187"/>
      <c r="D34" s="257"/>
      <c r="E34" s="189"/>
      <c r="F34" s="189"/>
      <c r="G34" s="252"/>
      <c r="H34" s="252"/>
      <c r="I34" s="252"/>
      <c r="J34" s="304"/>
      <c r="K34" s="219"/>
      <c r="L34" s="114"/>
      <c r="M34" s="288" t="s">
        <v>533</v>
      </c>
    </row>
    <row r="35" spans="1:13" s="21" customFormat="1" ht="26.25" thickBot="1" x14ac:dyDescent="0.3">
      <c r="A35" s="145">
        <v>27</v>
      </c>
      <c r="B35" s="142" t="s">
        <v>406</v>
      </c>
      <c r="C35" s="187"/>
      <c r="D35" s="257"/>
      <c r="E35" s="189"/>
      <c r="F35" s="189"/>
      <c r="G35" s="252"/>
      <c r="H35" s="252"/>
      <c r="I35" s="252"/>
      <c r="J35" s="304"/>
      <c r="K35" s="219"/>
      <c r="L35" s="114"/>
      <c r="M35" s="288" t="s">
        <v>534</v>
      </c>
    </row>
    <row r="36" spans="1:13" ht="26.25" thickBot="1" x14ac:dyDescent="0.3">
      <c r="A36" s="145">
        <v>28</v>
      </c>
      <c r="B36" s="142" t="s">
        <v>236</v>
      </c>
      <c r="C36" s="187"/>
      <c r="D36" s="257"/>
      <c r="E36" s="189"/>
      <c r="F36" s="189"/>
      <c r="G36" s="252"/>
      <c r="H36" s="252"/>
      <c r="I36" s="252"/>
      <c r="J36" s="304"/>
      <c r="K36" s="220"/>
      <c r="L36" s="114"/>
      <c r="M36" s="288" t="s">
        <v>535</v>
      </c>
    </row>
    <row r="37" spans="1:13" ht="26.25" thickBot="1" x14ac:dyDescent="0.3">
      <c r="A37" s="145">
        <v>29</v>
      </c>
      <c r="B37" s="142" t="s">
        <v>306</v>
      </c>
      <c r="C37" s="187"/>
      <c r="D37" s="204"/>
      <c r="E37" s="189"/>
      <c r="F37" s="189"/>
      <c r="G37" s="252"/>
      <c r="H37" s="189"/>
      <c r="I37" s="189"/>
      <c r="J37" s="310"/>
      <c r="K37" s="217"/>
      <c r="L37" s="114"/>
      <c r="M37" s="288" t="s">
        <v>527</v>
      </c>
    </row>
    <row r="40" spans="1:13" x14ac:dyDescent="0.25">
      <c r="B40" s="102" t="s">
        <v>459</v>
      </c>
      <c r="C40" s="104"/>
    </row>
    <row r="41" spans="1:13" x14ac:dyDescent="0.25">
      <c r="B41" s="26" t="s">
        <v>84</v>
      </c>
      <c r="C41" s="33">
        <f>COUNTIF(C5:C38,"Yes")</f>
        <v>0</v>
      </c>
    </row>
    <row r="42" spans="1:13" x14ac:dyDescent="0.25">
      <c r="B42" s="26" t="s">
        <v>85</v>
      </c>
      <c r="C42" s="33">
        <f>COUNTIF(C5:C38,"No")</f>
        <v>0</v>
      </c>
    </row>
    <row r="43" spans="1:13" x14ac:dyDescent="0.25">
      <c r="B43" s="26" t="s">
        <v>86</v>
      </c>
      <c r="C43" s="33">
        <f>COUNTIF(C5:C38,"NA")</f>
        <v>0</v>
      </c>
    </row>
    <row r="44" spans="1:13" x14ac:dyDescent="0.25">
      <c r="B44" s="26" t="s">
        <v>87</v>
      </c>
      <c r="C44" s="33">
        <f>COUNTIF(C5:C38,"Unknown")</f>
        <v>0</v>
      </c>
    </row>
    <row r="45" spans="1:13" s="6" customFormat="1" x14ac:dyDescent="0.25">
      <c r="A45" s="34"/>
      <c r="E45" s="18"/>
      <c r="H45" s="1"/>
      <c r="I45" s="1"/>
      <c r="J45"/>
      <c r="K45" s="18"/>
      <c r="L45" s="18"/>
      <c r="M45" s="18"/>
    </row>
    <row r="46" spans="1:13" s="6" customFormat="1" x14ac:dyDescent="0.25">
      <c r="A46" s="34"/>
      <c r="B46" s="102" t="s">
        <v>288</v>
      </c>
      <c r="C46" s="96"/>
      <c r="D46" s="96"/>
      <c r="E46" s="97"/>
      <c r="H46" s="1"/>
      <c r="I46" s="1"/>
      <c r="J46"/>
      <c r="K46" s="18"/>
      <c r="L46" s="18"/>
      <c r="M46" s="18"/>
    </row>
    <row r="47" spans="1:13" s="6" customFormat="1" x14ac:dyDescent="0.25">
      <c r="A47" s="34"/>
      <c r="B47" s="494" t="s">
        <v>284</v>
      </c>
      <c r="C47" s="494"/>
      <c r="D47" s="494"/>
      <c r="E47" s="345">
        <f>COUNTIF(E5:E38,"Critical")</f>
        <v>0</v>
      </c>
      <c r="H47" s="1"/>
      <c r="I47" s="1"/>
      <c r="J47"/>
      <c r="K47" s="18"/>
      <c r="L47" s="18"/>
      <c r="M47" s="18"/>
    </row>
    <row r="48" spans="1:13" s="6" customFormat="1" x14ac:dyDescent="0.25">
      <c r="A48" s="34"/>
      <c r="B48" s="495" t="s">
        <v>285</v>
      </c>
      <c r="C48" s="496"/>
      <c r="D48" s="497"/>
      <c r="E48" s="71">
        <f>COUNTIF(E5:E38,"High")</f>
        <v>0</v>
      </c>
      <c r="H48" s="1"/>
      <c r="I48" s="1"/>
      <c r="J48"/>
      <c r="K48" s="18"/>
      <c r="L48" s="18"/>
      <c r="M48" s="18"/>
    </row>
    <row r="49" spans="1:15" s="6" customFormat="1" x14ac:dyDescent="0.25">
      <c r="A49" s="34"/>
      <c r="B49" s="498" t="s">
        <v>286</v>
      </c>
      <c r="C49" s="498"/>
      <c r="D49" s="498"/>
      <c r="E49" s="66">
        <f>COUNTIF(E5:E38,"Medium")</f>
        <v>0</v>
      </c>
      <c r="H49" s="1"/>
      <c r="I49" s="1"/>
      <c r="J49"/>
      <c r="K49" s="18"/>
      <c r="L49" s="18"/>
      <c r="M49" s="18"/>
    </row>
    <row r="50" spans="1:15" s="6" customFormat="1" x14ac:dyDescent="0.25">
      <c r="A50" s="34"/>
      <c r="B50" s="499" t="s">
        <v>287</v>
      </c>
      <c r="C50" s="499"/>
      <c r="D50" s="499"/>
      <c r="E50" s="67">
        <f>COUNTIF(E5:E38,"Low")</f>
        <v>0</v>
      </c>
      <c r="H50" s="1"/>
      <c r="I50" s="1"/>
      <c r="J50"/>
      <c r="K50" s="18"/>
      <c r="L50" s="18"/>
      <c r="M50" s="18"/>
    </row>
    <row r="52" spans="1:15" x14ac:dyDescent="0.25">
      <c r="B52" s="102" t="s">
        <v>283</v>
      </c>
      <c r="C52" s="96"/>
      <c r="D52" s="96"/>
      <c r="E52" s="95"/>
      <c r="F52" s="104"/>
    </row>
    <row r="53" spans="1:15" x14ac:dyDescent="0.25">
      <c r="B53" s="509" t="s">
        <v>99</v>
      </c>
      <c r="C53" s="359"/>
      <c r="D53" s="510"/>
      <c r="E53" s="360"/>
      <c r="F53" s="43">
        <f>COUNTIF(F5:F38,"Immediate")</f>
        <v>0</v>
      </c>
      <c r="L53" s="22"/>
      <c r="M53" s="22"/>
    </row>
    <row r="54" spans="1:15" x14ac:dyDescent="0.25">
      <c r="B54" s="515" t="s">
        <v>100</v>
      </c>
      <c r="C54" s="516"/>
      <c r="D54" s="516"/>
      <c r="E54" s="517"/>
      <c r="F54" s="43">
        <f>COUNTIF(F5:F38,"Intermediate")</f>
        <v>0</v>
      </c>
      <c r="L54" s="22"/>
      <c r="M54" s="22"/>
    </row>
    <row r="55" spans="1:15" x14ac:dyDescent="0.25">
      <c r="B55" s="509" t="s">
        <v>101</v>
      </c>
      <c r="C55" s="510"/>
      <c r="D55" s="510"/>
      <c r="E55" s="511"/>
      <c r="F55" s="43">
        <f>COUNTIF(F6:F38,"Long-Term")</f>
        <v>0</v>
      </c>
      <c r="L55" s="22"/>
      <c r="M55" s="22"/>
    </row>
    <row r="57" spans="1:15" x14ac:dyDescent="0.25">
      <c r="B57" s="506" t="s">
        <v>162</v>
      </c>
      <c r="C57" s="507"/>
      <c r="D57" s="507"/>
      <c r="E57" s="507"/>
      <c r="F57" s="507"/>
      <c r="G57" s="508"/>
      <c r="H57" s="98">
        <f>COUNTIF(H5:H38,"Needed")</f>
        <v>0</v>
      </c>
      <c r="L57" s="22"/>
      <c r="M57" s="22"/>
    </row>
    <row r="58" spans="1:15" x14ac:dyDescent="0.25">
      <c r="B58" s="369" t="s">
        <v>168</v>
      </c>
      <c r="C58" s="370"/>
      <c r="D58" s="370"/>
      <c r="E58" s="370"/>
      <c r="F58" s="370"/>
      <c r="G58" s="370"/>
      <c r="H58" s="371"/>
      <c r="I58" s="99">
        <f>COUNTIF(I5:I38,"Needed")</f>
        <v>0</v>
      </c>
      <c r="L58" s="22"/>
      <c r="M58" s="22"/>
    </row>
    <row r="59" spans="1:15" x14ac:dyDescent="0.2">
      <c r="B59" s="506" t="s">
        <v>657</v>
      </c>
      <c r="C59" s="507"/>
      <c r="D59" s="507"/>
      <c r="E59" s="507"/>
      <c r="F59" s="507"/>
      <c r="G59" s="507"/>
      <c r="H59" s="507"/>
      <c r="I59" s="508"/>
      <c r="J59" s="309">
        <f>SUM(J5:J26, J28:J37)</f>
        <v>0</v>
      </c>
      <c r="L59" s="22"/>
      <c r="M59" s="22"/>
    </row>
    <row r="61" spans="1:15" x14ac:dyDescent="0.25">
      <c r="C61" s="17"/>
    </row>
    <row r="62" spans="1:15" s="12" customFormat="1" ht="12.75" x14ac:dyDescent="0.25">
      <c r="B62" s="398" t="s">
        <v>707</v>
      </c>
      <c r="C62" s="398"/>
      <c r="D62" s="398"/>
      <c r="E62" s="398"/>
      <c r="F62" s="398"/>
      <c r="G62" s="398"/>
      <c r="H62" s="398"/>
      <c r="I62" s="398"/>
      <c r="J62" s="398"/>
      <c r="K62" s="398"/>
      <c r="L62" s="398"/>
      <c r="M62" s="398"/>
      <c r="N62" s="398"/>
      <c r="O62" s="6"/>
    </row>
    <row r="63" spans="1:15" s="12" customFormat="1" ht="12.75" x14ac:dyDescent="0.25">
      <c r="B63" s="4"/>
      <c r="O63" s="6"/>
    </row>
    <row r="64" spans="1:15" customFormat="1" x14ac:dyDescent="0.25">
      <c r="A64" s="35"/>
      <c r="B64" s="393" t="s">
        <v>706</v>
      </c>
      <c r="C64" s="394"/>
      <c r="D64" s="394"/>
      <c r="E64" s="394"/>
      <c r="F64" s="394"/>
      <c r="G64" s="394"/>
      <c r="H64" s="394"/>
      <c r="I64" s="394"/>
      <c r="J64" s="394"/>
      <c r="K64" s="394"/>
      <c r="L64" s="394"/>
      <c r="M64" s="394"/>
      <c r="N64" s="395"/>
    </row>
    <row r="68" spans="3:3" x14ac:dyDescent="0.25">
      <c r="C68" s="15"/>
    </row>
  </sheetData>
  <sheetProtection sort="0" autoFilter="0"/>
  <mergeCells count="6">
    <mergeCell ref="A22:A25"/>
    <mergeCell ref="A2:A3"/>
    <mergeCell ref="D2:J2"/>
    <mergeCell ref="L2:M2"/>
    <mergeCell ref="B64:N64"/>
    <mergeCell ref="B62:N62"/>
  </mergeCells>
  <conditionalFormatting sqref="C2:C3">
    <cfRule type="cellIs" dxfId="331" priority="501" operator="equal">
      <formula>"NA"</formula>
    </cfRule>
    <cfRule type="cellIs" dxfId="330" priority="506" operator="equal">
      <formula>"Unknown"</formula>
    </cfRule>
    <cfRule type="cellIs" dxfId="329" priority="505" operator="equal">
      <formula>"NA"</formula>
    </cfRule>
    <cfRule type="cellIs" dxfId="328" priority="502" operator="equal">
      <formula>"Unknown"</formula>
    </cfRule>
  </conditionalFormatting>
  <conditionalFormatting sqref="C5:C40">
    <cfRule type="cellIs" dxfId="327" priority="280" operator="equal">
      <formula>"Yes"</formula>
    </cfRule>
    <cfRule type="cellIs" dxfId="326" priority="281" operator="equal">
      <formula>"No"</formula>
    </cfRule>
    <cfRule type="cellIs" dxfId="325" priority="279" operator="equal">
      <formula>"Unknown"</formula>
    </cfRule>
    <cfRule type="cellIs" dxfId="324" priority="278" operator="equal">
      <formula>"NA"</formula>
    </cfRule>
  </conditionalFormatting>
  <conditionalFormatting sqref="C45:C46">
    <cfRule type="cellIs" dxfId="323" priority="295" operator="equal">
      <formula>"No"</formula>
    </cfRule>
    <cfRule type="cellIs" dxfId="322" priority="294" operator="equal">
      <formula>"Yes"</formula>
    </cfRule>
    <cfRule type="cellIs" dxfId="321" priority="293" operator="equal">
      <formula>"Unknown"</formula>
    </cfRule>
    <cfRule type="cellIs" dxfId="320" priority="292" operator="equal">
      <formula>"NA"</formula>
    </cfRule>
  </conditionalFormatting>
  <conditionalFormatting sqref="C51:C52 C56">
    <cfRule type="cellIs" dxfId="319" priority="629" operator="equal">
      <formula>"No"</formula>
    </cfRule>
    <cfRule type="cellIs" dxfId="318" priority="628" operator="equal">
      <formula>"Yes"</formula>
    </cfRule>
    <cfRule type="cellIs" dxfId="317" priority="627" operator="equal">
      <formula>"Unknown"</formula>
    </cfRule>
    <cfRule type="cellIs" dxfId="316" priority="626" operator="equal">
      <formula>"NA"</formula>
    </cfRule>
  </conditionalFormatting>
  <conditionalFormatting sqref="C60:C63 H60:J1048576">
    <cfRule type="cellIs" dxfId="315" priority="40" operator="equal">
      <formula>"Unknown"</formula>
    </cfRule>
  </conditionalFormatting>
  <conditionalFormatting sqref="C60:C63 H62:J1048576">
    <cfRule type="cellIs" dxfId="314" priority="39" operator="equal">
      <formula>"NA"</formula>
    </cfRule>
  </conditionalFormatting>
  <conditionalFormatting sqref="C60:C1048576">
    <cfRule type="cellIs" dxfId="313" priority="37" operator="equal">
      <formula>"Yes"</formula>
    </cfRule>
    <cfRule type="cellIs" dxfId="312" priority="35" operator="equal">
      <formula>"NA"</formula>
    </cfRule>
    <cfRule type="cellIs" dxfId="311" priority="36" operator="equal">
      <formula>"Unknown"</formula>
    </cfRule>
    <cfRule type="cellIs" dxfId="310" priority="38" operator="equal">
      <formula>"No"</formula>
    </cfRule>
  </conditionalFormatting>
  <conditionalFormatting sqref="C65:C1048576 I57:J57 J58:J59">
    <cfRule type="cellIs" dxfId="309" priority="635" operator="equal">
      <formula>"Unknown"</formula>
    </cfRule>
  </conditionalFormatting>
  <conditionalFormatting sqref="C2:E3">
    <cfRule type="cellIs" dxfId="308" priority="419" operator="equal">
      <formula>"Yes"</formula>
    </cfRule>
    <cfRule type="cellIs" dxfId="307" priority="420" operator="equal">
      <formula>"No"</formula>
    </cfRule>
  </conditionalFormatting>
  <conditionalFormatting sqref="C64:E64">
    <cfRule type="cellIs" dxfId="306" priority="57" operator="equal">
      <formula>"Yes"</formula>
    </cfRule>
    <cfRule type="cellIs" dxfId="305" priority="55" operator="equal">
      <formula>"NA"</formula>
    </cfRule>
    <cfRule type="cellIs" dxfId="304" priority="56" operator="equal">
      <formula>"Unknown"</formula>
    </cfRule>
    <cfRule type="cellIs" dxfId="303" priority="58" operator="equal">
      <formula>"No"</formula>
    </cfRule>
  </conditionalFormatting>
  <conditionalFormatting sqref="D2:E3">
    <cfRule type="cellIs" dxfId="302" priority="418" operator="equal">
      <formula>"Unknown"</formula>
    </cfRule>
    <cfRule type="cellIs" dxfId="301" priority="417" operator="equal">
      <formula>"NA"</formula>
    </cfRule>
    <cfRule type="cellIs" dxfId="300" priority="416" operator="equal">
      <formula>"Immediate"</formula>
    </cfRule>
    <cfRule type="cellIs" dxfId="299" priority="415" operator="equal">
      <formula>"Intermediate"</formula>
    </cfRule>
    <cfRule type="cellIs" dxfId="298" priority="414" operator="equal">
      <formula>"Long-Term"</formula>
    </cfRule>
  </conditionalFormatting>
  <conditionalFormatting sqref="D45:E46">
    <cfRule type="cellIs" dxfId="297" priority="291" operator="equal">
      <formula>"Immediate"</formula>
    </cfRule>
    <cfRule type="cellIs" dxfId="296" priority="290" operator="equal">
      <formula>"Intermediate"</formula>
    </cfRule>
    <cfRule type="cellIs" dxfId="295" priority="289" operator="equal">
      <formula>"Long-Term"</formula>
    </cfRule>
  </conditionalFormatting>
  <conditionalFormatting sqref="D51:E52 D56:E56 D65:G1048576">
    <cfRule type="cellIs" dxfId="294" priority="460" operator="equal">
      <formula>"Immediate"</formula>
    </cfRule>
    <cfRule type="cellIs" dxfId="293" priority="458" operator="equal">
      <formula>"Long-Term"</formula>
    </cfRule>
    <cfRule type="cellIs" dxfId="292" priority="459" operator="equal">
      <formula>"Intermediate"</formula>
    </cfRule>
  </conditionalFormatting>
  <conditionalFormatting sqref="D4:G44">
    <cfRule type="cellIs" dxfId="291" priority="8" operator="equal">
      <formula>"Intermediate"</formula>
    </cfRule>
    <cfRule type="cellIs" dxfId="290" priority="16" operator="equal">
      <formula>"Long-Term"</formula>
    </cfRule>
    <cfRule type="cellIs" dxfId="289" priority="18" operator="equal">
      <formula>"Immediate"</formula>
    </cfRule>
  </conditionalFormatting>
  <conditionalFormatting sqref="D60:G63">
    <cfRule type="cellIs" dxfId="288" priority="28" operator="equal">
      <formula>"Immediate"</formula>
    </cfRule>
    <cfRule type="cellIs" dxfId="287" priority="27" operator="equal">
      <formula>"Intermediate"</formula>
    </cfRule>
    <cfRule type="cellIs" dxfId="286" priority="26" operator="equal">
      <formula>"Long-Term"</formula>
    </cfRule>
  </conditionalFormatting>
  <conditionalFormatting sqref="E2:E8">
    <cfRule type="cellIs" dxfId="285" priority="15" operator="equal">
      <formula>"High"</formula>
    </cfRule>
    <cfRule type="cellIs" dxfId="284" priority="12" operator="equal">
      <formula>"High"</formula>
    </cfRule>
    <cfRule type="cellIs" dxfId="283" priority="14" operator="equal">
      <formula>"High"</formula>
    </cfRule>
  </conditionalFormatting>
  <conditionalFormatting sqref="E2:E56">
    <cfRule type="cellIs" dxfId="282" priority="7" operator="equal">
      <formula>"Critical"</formula>
    </cfRule>
    <cfRule type="cellIs" dxfId="281" priority="4" operator="equal">
      <formula>"Medium"</formula>
    </cfRule>
    <cfRule type="cellIs" dxfId="280" priority="4" operator="equal">
      <formula>"Low"</formula>
    </cfRule>
  </conditionalFormatting>
  <conditionalFormatting sqref="E8">
    <cfRule type="cellIs" dxfId="279" priority="9" operator="equal">
      <formula>"High"</formula>
    </cfRule>
  </conditionalFormatting>
  <conditionalFormatting sqref="E8:E9">
    <cfRule type="cellIs" dxfId="278" priority="114" operator="equal">
      <formula>"High"</formula>
    </cfRule>
    <cfRule type="cellIs" dxfId="277" priority="112" operator="equal">
      <formula>"High"</formula>
    </cfRule>
  </conditionalFormatting>
  <conditionalFormatting sqref="E9">
    <cfRule type="cellIs" dxfId="276" priority="115" operator="equal">
      <formula>"High"</formula>
    </cfRule>
  </conditionalFormatting>
  <conditionalFormatting sqref="E9:E10">
    <cfRule type="cellIs" dxfId="275" priority="97" operator="equal">
      <formula>"High"</formula>
    </cfRule>
    <cfRule type="cellIs" dxfId="274" priority="96" operator="equal">
      <formula>"High"</formula>
    </cfRule>
    <cfRule type="cellIs" dxfId="273" priority="94" operator="equal">
      <formula>"High"</formula>
    </cfRule>
  </conditionalFormatting>
  <conditionalFormatting sqref="E10">
    <cfRule type="cellIs" dxfId="272" priority="88" operator="equal">
      <formula>"High"</formula>
    </cfRule>
    <cfRule type="cellIs" dxfId="271" priority="87" operator="equal">
      <formula>"High"</formula>
    </cfRule>
    <cfRule type="cellIs" dxfId="270" priority="85" operator="equal">
      <formula>"High"</formula>
    </cfRule>
  </conditionalFormatting>
  <conditionalFormatting sqref="E11:E29">
    <cfRule type="cellIs" dxfId="269" priority="232" operator="equal">
      <formula>"High"</formula>
    </cfRule>
    <cfRule type="cellIs" dxfId="268" priority="234" operator="equal">
      <formula>"High"</formula>
    </cfRule>
    <cfRule type="cellIs" dxfId="267" priority="235" operator="equal">
      <formula>"High"</formula>
    </cfRule>
  </conditionalFormatting>
  <conditionalFormatting sqref="E29:E32">
    <cfRule type="cellIs" dxfId="266" priority="166" operator="equal">
      <formula>"High"</formula>
    </cfRule>
    <cfRule type="cellIs" dxfId="265" priority="168" operator="equal">
      <formula>"High"</formula>
    </cfRule>
    <cfRule type="cellIs" dxfId="264" priority="169" operator="equal">
      <formula>"High"</formula>
    </cfRule>
  </conditionalFormatting>
  <conditionalFormatting sqref="E32:E46">
    <cfRule type="cellIs" dxfId="263" priority="217" operator="equal">
      <formula>"High"</formula>
    </cfRule>
  </conditionalFormatting>
  <conditionalFormatting sqref="E32:E56">
    <cfRule type="cellIs" dxfId="262" priority="214" operator="equal">
      <formula>"High"</formula>
    </cfRule>
    <cfRule type="cellIs" dxfId="261" priority="216" operator="equal">
      <formula>"High"</formula>
    </cfRule>
  </conditionalFormatting>
  <conditionalFormatting sqref="E60:E61 E65:E1048576 E51:E52 E56">
    <cfRule type="cellIs" dxfId="260" priority="447" operator="equal">
      <formula>"High"</formula>
    </cfRule>
  </conditionalFormatting>
  <conditionalFormatting sqref="E60:E61 E65:E1048576">
    <cfRule type="cellIs" dxfId="259" priority="356" operator="equal">
      <formula>"High"</formula>
    </cfRule>
  </conditionalFormatting>
  <conditionalFormatting sqref="E60:E63">
    <cfRule type="cellIs" dxfId="258" priority="20" operator="equal">
      <formula>"Low"</formula>
    </cfRule>
    <cfRule type="cellIs" dxfId="257" priority="19" operator="equal">
      <formula>"Medium"</formula>
    </cfRule>
  </conditionalFormatting>
  <conditionalFormatting sqref="E60:E1048576">
    <cfRule type="cellIs" dxfId="256" priority="22" operator="equal">
      <formula>"Critical"</formula>
    </cfRule>
    <cfRule type="cellIs" dxfId="255" priority="21" operator="equal">
      <formula>"High"</formula>
    </cfRule>
  </conditionalFormatting>
  <conditionalFormatting sqref="E62:E64">
    <cfRule type="cellIs" dxfId="254" priority="25" operator="equal">
      <formula>"High"</formula>
    </cfRule>
  </conditionalFormatting>
  <conditionalFormatting sqref="E64">
    <cfRule type="cellIs" dxfId="253" priority="44" operator="equal">
      <formula>"Low"</formula>
    </cfRule>
    <cfRule type="cellIs" dxfId="252" priority="43" operator="equal">
      <formula>"Medium"</formula>
    </cfRule>
  </conditionalFormatting>
  <conditionalFormatting sqref="E65:E1048576">
    <cfRule type="cellIs" dxfId="251" priority="339" operator="equal">
      <formula>"Medium"</formula>
    </cfRule>
    <cfRule type="cellIs" dxfId="250" priority="340" operator="equal">
      <formula>"Low"</formula>
    </cfRule>
  </conditionalFormatting>
  <conditionalFormatting sqref="F62:F63">
    <cfRule type="cellIs" dxfId="249" priority="23" operator="equal">
      <formula>"High"</formula>
    </cfRule>
    <cfRule type="cellIs" dxfId="248" priority="24" operator="equal">
      <formula>"Critical"</formula>
    </cfRule>
  </conditionalFormatting>
  <conditionalFormatting sqref="F3:G3">
    <cfRule type="cellIs" dxfId="247" priority="411" operator="equal">
      <formula>"Intermediate"</formula>
    </cfRule>
    <cfRule type="cellIs" dxfId="246" priority="412" operator="equal">
      <formula>"Immediate"</formula>
    </cfRule>
    <cfRule type="cellIs" dxfId="245" priority="410" operator="equal">
      <formula>"Long-Term"</formula>
    </cfRule>
  </conditionalFormatting>
  <conditionalFormatting sqref="F45:G56">
    <cfRule type="cellIs" dxfId="244" priority="358" operator="equal">
      <formula>"Long-Term"</formula>
    </cfRule>
    <cfRule type="cellIs" dxfId="243" priority="359" operator="equal">
      <formula>"Intermediate"</formula>
    </cfRule>
    <cfRule type="cellIs" dxfId="242" priority="360" operator="equal">
      <formula>"Immediate"</formula>
    </cfRule>
  </conditionalFormatting>
  <conditionalFormatting sqref="F64:G64">
    <cfRule type="cellIs" dxfId="241" priority="50" operator="equal">
      <formula>"Immediate"</formula>
    </cfRule>
    <cfRule type="cellIs" dxfId="240" priority="49" operator="equal">
      <formula>"Intermediate"</formula>
    </cfRule>
    <cfRule type="cellIs" dxfId="239" priority="48" operator="equal">
      <formula>"Long-Term"</formula>
    </cfRule>
  </conditionalFormatting>
  <conditionalFormatting sqref="F3:J3">
    <cfRule type="cellIs" dxfId="238" priority="408" operator="equal">
      <formula>"Yes"</formula>
    </cfRule>
    <cfRule type="cellIs" dxfId="237" priority="409" operator="equal">
      <formula>"No"</formula>
    </cfRule>
    <cfRule type="cellIs" dxfId="236" priority="406" operator="equal">
      <formula>"NA"</formula>
    </cfRule>
    <cfRule type="cellIs" dxfId="235" priority="407" operator="equal">
      <formula>"Unknown"</formula>
    </cfRule>
  </conditionalFormatting>
  <conditionalFormatting sqref="H57">
    <cfRule type="cellIs" dxfId="234" priority="299" operator="equal">
      <formula>"Long-Term"</formula>
    </cfRule>
    <cfRule type="cellIs" dxfId="233" priority="300" operator="equal">
      <formula>"Intermediate"</formula>
    </cfRule>
    <cfRule type="cellIs" dxfId="232" priority="301" operator="equal">
      <formula>"Immediate"</formula>
    </cfRule>
  </conditionalFormatting>
  <conditionalFormatting sqref="H5:J30">
    <cfRule type="cellIs" dxfId="231" priority="285" operator="equal">
      <formula>"NA"</formula>
    </cfRule>
    <cfRule type="cellIs" dxfId="230" priority="286" operator="equal">
      <formula>"Unknown"</formula>
    </cfRule>
    <cfRule type="cellIs" dxfId="229" priority="287" operator="equal">
      <formula>"Yes"</formula>
    </cfRule>
    <cfRule type="cellIs" dxfId="228" priority="288" operator="equal">
      <formula>"No"</formula>
    </cfRule>
  </conditionalFormatting>
  <conditionalFormatting sqref="H32:J56">
    <cfRule type="cellIs" dxfId="227" priority="364" operator="equal">
      <formula>"NA"</formula>
    </cfRule>
    <cfRule type="cellIs" dxfId="226" priority="365" operator="equal">
      <formula>"Unknown"</formula>
    </cfRule>
    <cfRule type="cellIs" dxfId="225" priority="366" operator="equal">
      <formula>"Yes"</formula>
    </cfRule>
    <cfRule type="cellIs" dxfId="224" priority="367" operator="equal">
      <formula>"No"</formula>
    </cfRule>
  </conditionalFormatting>
  <conditionalFormatting sqref="H60:J61 C65:C1048576 I57:J57 J58:J59">
    <cfRule type="cellIs" dxfId="223" priority="634" operator="equal">
      <formula>"NA"</formula>
    </cfRule>
  </conditionalFormatting>
  <conditionalFormatting sqref="H60:J1048576">
    <cfRule type="cellIs" dxfId="222" priority="42" operator="equal">
      <formula>"No"</formula>
    </cfRule>
    <cfRule type="cellIs" dxfId="221" priority="41" operator="equal">
      <formula>"Yes"</formula>
    </cfRule>
  </conditionalFormatting>
  <conditionalFormatting sqref="H61:J61">
    <cfRule type="cellIs" dxfId="220" priority="580" operator="equal">
      <formula>"NA"</formula>
    </cfRule>
    <cfRule type="cellIs" dxfId="219" priority="581" operator="equal">
      <formula>"NA"</formula>
    </cfRule>
  </conditionalFormatting>
  <conditionalFormatting sqref="I58">
    <cfRule type="cellIs" dxfId="218" priority="297" operator="equal">
      <formula>"Intermediate"</formula>
    </cfRule>
    <cfRule type="cellIs" dxfId="217" priority="298" operator="equal">
      <formula>"Immediate"</formula>
    </cfRule>
    <cfRule type="cellIs" dxfId="216" priority="296" operator="equal">
      <formula>"Long-Term"</formula>
    </cfRule>
  </conditionalFormatting>
  <conditionalFormatting sqref="I57:J57 J58:J59">
    <cfRule type="cellIs" dxfId="215" priority="637" operator="equal">
      <formula>"Yes"</formula>
    </cfRule>
    <cfRule type="cellIs" dxfId="214" priority="637" operator="equal">
      <formula>"No"</formula>
    </cfRule>
  </conditionalFormatting>
  <dataValidations count="3">
    <dataValidation type="list" allowBlank="1" showInputMessage="1" showErrorMessage="1" sqref="C28:C37 C5:C26" xr:uid="{FC1491A8-2BB0-46A5-AA63-7790ECAAD5B1}">
      <formula1>"Yes, No, NA, Unknown"</formula1>
    </dataValidation>
    <dataValidation type="list" allowBlank="1" showInputMessage="1" showErrorMessage="1" sqref="E28:E37 E5:E26" xr:uid="{AA2DD580-6CF3-4BE0-A8D4-2817D3685F0F}">
      <formula1>"High, Medium, Low"</formula1>
    </dataValidation>
    <dataValidation type="list" allowBlank="1" showInputMessage="1" showErrorMessage="1" sqref="F28:F37 F5:F26" xr:uid="{78AB7733-31FC-4252-9EC0-0602D699DA8B}">
      <formula1>"Immediate, Intermediate, Long-Term"</formula1>
    </dataValidation>
  </dataValidations>
  <hyperlinks>
    <hyperlink ref="L5" r:id="rId1" display="B29" xr:uid="{2C48B595-D484-4DB5-BFC4-ADBEA2BA623F}"/>
    <hyperlink ref="M5" r:id="rId2" xr:uid="{02A1EA12-4643-4ED0-B4D4-F6951037C0C9}"/>
    <hyperlink ref="M6" r:id="rId3" xr:uid="{12B903EC-214A-4D14-BA86-568A577F16FF}"/>
    <hyperlink ref="M7" r:id="rId4" xr:uid="{7C8E0B06-B15B-47DE-95A3-4BDCABF323AF}"/>
    <hyperlink ref="M8" r:id="rId5" xr:uid="{7C4C2742-C5F2-464E-AA92-A7E3A639B160}"/>
    <hyperlink ref="M9" r:id="rId6" xr:uid="{A6BDC658-E5D2-4842-A2C0-1FA9FE0C8A71}"/>
    <hyperlink ref="M10" r:id="rId7" xr:uid="{173C9A54-FC9E-4DFF-A36C-101D167A7901}"/>
    <hyperlink ref="M11" r:id="rId8" xr:uid="{133C31EB-0680-4B23-A0B0-2BA982938A3F}"/>
    <hyperlink ref="M12" r:id="rId9" xr:uid="{DC12A70D-2A4B-409D-AA5F-A67F5D005F6E}"/>
    <hyperlink ref="M13" r:id="rId10" xr:uid="{ED7999D9-EDF9-4D36-AC9E-4F4F77B7028D}"/>
    <hyperlink ref="M14" r:id="rId11" xr:uid="{97D97114-EB19-4089-BF36-F1F4B82518B5}"/>
    <hyperlink ref="M28" r:id="rId12" display="5.D.1_x000a_Biological Infestations" xr:uid="{F9807CAA-A84D-4186-BEC5-ADFB179DA6E1}"/>
    <hyperlink ref="M37" r:id="rId13" xr:uid="{30021923-6A25-4BB8-922A-371CB01D7E37}"/>
    <hyperlink ref="M36" r:id="rId14" xr:uid="{15772006-9FE7-48B4-A6C1-879EAD220AAB}"/>
    <hyperlink ref="M35" r:id="rId15" xr:uid="{72F6989C-BA70-4B1C-80FE-663084297DC4}"/>
    <hyperlink ref="M34" r:id="rId16" xr:uid="{BF1ECA2A-ACA7-4040-8123-C0A78217F78F}"/>
    <hyperlink ref="M29" r:id="rId17" xr:uid="{5E3A19A4-41AC-4B9C-A806-9BD5A43408B4}"/>
    <hyperlink ref="M30" r:id="rId18" xr:uid="{3A814C8C-B9A5-4DD5-AD9B-0205CFC86CC7}"/>
    <hyperlink ref="M31" r:id="rId19" xr:uid="{5D2C70A6-B8EC-4DAC-96CE-FF34B00A7137}"/>
    <hyperlink ref="M32" r:id="rId20" xr:uid="{922A049E-AD62-4C56-AE9B-33301232F54A}"/>
    <hyperlink ref="M33" r:id="rId21" xr:uid="{1CC2AD28-0B57-4775-82B8-742A201E1105}"/>
    <hyperlink ref="M15" r:id="rId22" xr:uid="{473CB99E-0CA2-4CF7-87D7-E2C6C70D0D98}"/>
    <hyperlink ref="M16" r:id="rId23" xr:uid="{0CCF9398-F294-43FA-8F3C-A2C15EDBCB60}"/>
    <hyperlink ref="M17" r:id="rId24" xr:uid="{650E4707-3FAC-439C-838B-6DF4822D5370}"/>
    <hyperlink ref="M26" r:id="rId25" xr:uid="{3A842F04-9059-4CA1-8E19-5D29D0437418}"/>
    <hyperlink ref="M18:M25" r:id="rId26" display="App G.B.1_x000a_Museum Firearms, Small Arms Ammunition, Munitions, and Artillery" xr:uid="{6E5800C1-E1BB-4E4B-9117-0A723E190161}"/>
  </hyperlinks>
  <pageMargins left="0.7" right="0.7" top="0.75" bottom="0.75" header="0.3" footer="0.3"/>
  <pageSetup orientation="portrait" horizontalDpi="1200" verticalDpi="1200" r:id="rId2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FC1FF-8761-4495-8E1E-000BB1F55826}">
  <sheetPr codeName="Sheet12"/>
  <dimension ref="A1:N79"/>
  <sheetViews>
    <sheetView zoomScaleNormal="100" workbookViewId="0">
      <pane xSplit="1" ySplit="3" topLeftCell="B50" activePane="bottomRight" state="frozen"/>
      <selection pane="topRight" activeCell="B1" sqref="B1"/>
      <selection pane="bottomLeft" activeCell="A4" sqref="A4"/>
      <selection pane="bottomRight" activeCell="F74" sqref="E74:F74"/>
    </sheetView>
  </sheetViews>
  <sheetFormatPr defaultColWidth="8.85546875" defaultRowHeight="15" x14ac:dyDescent="0.25"/>
  <cols>
    <col min="1" max="1" width="3" style="34" bestFit="1" customWidth="1"/>
    <col min="2" max="2" width="112.42578125" style="6" customWidth="1"/>
    <col min="3" max="3" width="8.140625" style="6" bestFit="1" customWidth="1"/>
    <col min="4" max="4" width="20" style="6" customWidth="1"/>
    <col min="5" max="5" width="9.42578125" style="18" customWidth="1"/>
    <col min="6" max="6" width="11" style="6" customWidth="1"/>
    <col min="7" max="7" width="14.140625" style="6" customWidth="1"/>
    <col min="8" max="8" width="10" style="1" customWidth="1"/>
    <col min="9" max="9" width="11.5703125" style="1" bestFit="1" customWidth="1"/>
    <col min="10" max="10" width="8.140625" bestFit="1" customWidth="1"/>
    <col min="11" max="11" width="44.5703125" style="22" customWidth="1"/>
    <col min="12" max="12" width="8.85546875" style="18"/>
    <col min="13" max="13" width="17.7109375" style="18" bestFit="1" customWidth="1"/>
    <col min="14" max="16384" width="8.85546875" style="6"/>
  </cols>
  <sheetData>
    <row r="1" spans="1:13" s="12" customFormat="1" ht="28.7" customHeight="1" thickBot="1" x14ac:dyDescent="0.3">
      <c r="B1" s="500" t="s">
        <v>422</v>
      </c>
      <c r="C1" s="501"/>
      <c r="D1" s="501"/>
      <c r="E1" s="501"/>
      <c r="F1" s="501"/>
      <c r="G1" s="501"/>
      <c r="H1" s="501"/>
      <c r="I1" s="501"/>
      <c r="J1" s="501"/>
      <c r="K1" s="501"/>
      <c r="L1" s="501"/>
      <c r="M1" s="502"/>
    </row>
    <row r="2" spans="1:13" s="23" customFormat="1" ht="13.7" customHeight="1" thickBot="1" x14ac:dyDescent="0.25">
      <c r="A2" s="384" t="s">
        <v>349</v>
      </c>
      <c r="B2" s="237" t="s">
        <v>477</v>
      </c>
      <c r="C2" s="72" t="s">
        <v>77</v>
      </c>
      <c r="D2" s="387" t="s">
        <v>76</v>
      </c>
      <c r="E2" s="388"/>
      <c r="F2" s="388"/>
      <c r="G2" s="388"/>
      <c r="H2" s="388"/>
      <c r="I2" s="388"/>
      <c r="J2" s="389"/>
      <c r="K2" s="350" t="s">
        <v>170</v>
      </c>
      <c r="L2" s="396" t="s">
        <v>75</v>
      </c>
      <c r="M2" s="397"/>
    </row>
    <row r="3" spans="1:13" s="23" customFormat="1" ht="48.75" thickBot="1" x14ac:dyDescent="0.25">
      <c r="A3" s="385"/>
      <c r="B3" s="281" t="str">
        <f>_xlfn.CONCAT("Facility Name: ",'Cover Sheet'!C48)</f>
        <v xml:space="preserve">Facility Name: </v>
      </c>
      <c r="C3" s="56" t="s">
        <v>78</v>
      </c>
      <c r="D3" s="92" t="s">
        <v>175</v>
      </c>
      <c r="E3" s="92" t="s">
        <v>179</v>
      </c>
      <c r="F3" s="92" t="s">
        <v>181</v>
      </c>
      <c r="G3" s="92" t="s">
        <v>176</v>
      </c>
      <c r="H3" s="92" t="s">
        <v>177</v>
      </c>
      <c r="I3" s="93" t="s">
        <v>178</v>
      </c>
      <c r="J3" s="49" t="s">
        <v>51</v>
      </c>
      <c r="K3" s="351"/>
      <c r="L3" s="57" t="s">
        <v>233</v>
      </c>
      <c r="M3" s="322" t="s">
        <v>674</v>
      </c>
    </row>
    <row r="4" spans="1:13" customFormat="1" ht="15.75" thickBot="1" x14ac:dyDescent="0.3">
      <c r="A4" s="35"/>
      <c r="B4" s="352" t="s">
        <v>94</v>
      </c>
      <c r="C4" s="353"/>
      <c r="D4" s="353"/>
      <c r="E4" s="353"/>
      <c r="F4" s="353"/>
      <c r="G4" s="353"/>
      <c r="H4" s="353"/>
      <c r="I4" s="353"/>
      <c r="J4" s="353"/>
      <c r="K4" s="353"/>
      <c r="L4" s="353"/>
      <c r="M4" s="354"/>
    </row>
    <row r="5" spans="1:13" s="39" customFormat="1" ht="26.25" thickBot="1" x14ac:dyDescent="0.3">
      <c r="A5" s="145">
        <v>1</v>
      </c>
      <c r="B5" s="142" t="s">
        <v>712</v>
      </c>
      <c r="C5" s="191"/>
      <c r="D5" s="258"/>
      <c r="E5" s="18" t="str">
        <f>IF(C5="No","Critical","")</f>
        <v/>
      </c>
      <c r="F5" s="229"/>
      <c r="G5" s="253"/>
      <c r="H5" s="253"/>
      <c r="I5" s="253"/>
      <c r="J5" s="303"/>
      <c r="K5" s="223"/>
      <c r="L5" s="162"/>
      <c r="M5" s="286" t="s">
        <v>673</v>
      </c>
    </row>
    <row r="6" spans="1:13" s="39" customFormat="1" ht="26.25" thickBot="1" x14ac:dyDescent="0.3">
      <c r="A6" s="145">
        <v>2</v>
      </c>
      <c r="B6" s="142" t="s">
        <v>713</v>
      </c>
      <c r="C6" s="187"/>
      <c r="D6" s="257"/>
      <c r="E6" s="95" t="str">
        <f t="shared" ref="E6:E23" si="0">IF(C6="No","Critical","")</f>
        <v/>
      </c>
      <c r="F6" s="261"/>
      <c r="G6" s="252"/>
      <c r="H6" s="252"/>
      <c r="I6" s="252"/>
      <c r="J6" s="304"/>
      <c r="K6" s="217"/>
      <c r="L6" s="118" t="s">
        <v>25</v>
      </c>
      <c r="M6" s="286" t="s">
        <v>673</v>
      </c>
    </row>
    <row r="7" spans="1:13" s="39" customFormat="1" ht="26.25" thickBot="1" x14ac:dyDescent="0.3">
      <c r="A7" s="145">
        <v>3</v>
      </c>
      <c r="B7" s="142" t="s">
        <v>714</v>
      </c>
      <c r="C7" s="187"/>
      <c r="D7" s="257"/>
      <c r="E7" s="95" t="str">
        <f t="shared" si="0"/>
        <v/>
      </c>
      <c r="F7" s="261"/>
      <c r="G7" s="252"/>
      <c r="H7" s="252"/>
      <c r="I7" s="252"/>
      <c r="J7" s="304"/>
      <c r="K7" s="217"/>
      <c r="L7" s="118" t="s">
        <v>25</v>
      </c>
      <c r="M7" s="286" t="s">
        <v>673</v>
      </c>
    </row>
    <row r="8" spans="1:13" ht="26.25" thickBot="1" x14ac:dyDescent="0.3">
      <c r="A8" s="145">
        <v>4</v>
      </c>
      <c r="B8" s="142" t="s">
        <v>715</v>
      </c>
      <c r="C8" s="206"/>
      <c r="D8" s="257"/>
      <c r="E8" s="95"/>
      <c r="F8" s="189"/>
      <c r="G8" s="252"/>
      <c r="H8" s="252"/>
      <c r="I8" s="252"/>
      <c r="J8" s="305"/>
      <c r="K8" s="284"/>
      <c r="L8" s="94"/>
      <c r="M8" s="286" t="s">
        <v>673</v>
      </c>
    </row>
    <row r="9" spans="1:13" ht="26.25" thickBot="1" x14ac:dyDescent="0.3">
      <c r="A9" s="145">
        <v>5</v>
      </c>
      <c r="B9" s="142" t="s">
        <v>507</v>
      </c>
      <c r="C9" s="187"/>
      <c r="D9" s="257"/>
      <c r="E9" s="189"/>
      <c r="F9" s="189"/>
      <c r="G9" s="252"/>
      <c r="H9" s="252"/>
      <c r="I9" s="252"/>
      <c r="J9" s="304"/>
      <c r="K9" s="217"/>
      <c r="L9" s="118" t="s">
        <v>12</v>
      </c>
      <c r="M9" s="286" t="s">
        <v>675</v>
      </c>
    </row>
    <row r="10" spans="1:13" s="39" customFormat="1" ht="26.25" thickBot="1" x14ac:dyDescent="0.3">
      <c r="A10" s="145">
        <v>6</v>
      </c>
      <c r="B10" s="142" t="s">
        <v>716</v>
      </c>
      <c r="C10" s="187"/>
      <c r="D10" s="256"/>
      <c r="E10" s="152" t="str">
        <f>IF(C10="No","Critical","")</f>
        <v/>
      </c>
      <c r="F10" s="229"/>
      <c r="G10" s="251"/>
      <c r="H10" s="251"/>
      <c r="I10" s="251"/>
      <c r="J10" s="302"/>
      <c r="K10" s="224"/>
      <c r="L10" s="163"/>
      <c r="M10" s="286" t="s">
        <v>673</v>
      </c>
    </row>
    <row r="11" spans="1:13" s="39" customFormat="1" ht="31.35" customHeight="1" thickBot="1" x14ac:dyDescent="0.3">
      <c r="A11" s="145">
        <v>7</v>
      </c>
      <c r="B11" s="142" t="s">
        <v>717</v>
      </c>
      <c r="C11" s="206"/>
      <c r="D11" s="259"/>
      <c r="E11" s="189"/>
      <c r="F11" s="261"/>
      <c r="G11" s="255"/>
      <c r="H11" s="255"/>
      <c r="I11" s="255"/>
      <c r="J11" s="306"/>
      <c r="K11" s="208"/>
      <c r="L11" s="118" t="s">
        <v>22</v>
      </c>
      <c r="M11" s="286" t="s">
        <v>673</v>
      </c>
    </row>
    <row r="12" spans="1:13" s="39" customFormat="1" ht="31.35" customHeight="1" thickBot="1" x14ac:dyDescent="0.3">
      <c r="A12" s="145">
        <v>8</v>
      </c>
      <c r="B12" s="142" t="s">
        <v>700</v>
      </c>
      <c r="C12" s="199"/>
      <c r="D12" s="259"/>
      <c r="E12" s="189"/>
      <c r="F12" s="261"/>
      <c r="G12" s="255"/>
      <c r="H12" s="255"/>
      <c r="I12" s="255"/>
      <c r="J12" s="306"/>
      <c r="K12" s="208"/>
      <c r="L12" s="119" t="s">
        <v>70</v>
      </c>
      <c r="M12" s="323" t="s">
        <v>673</v>
      </c>
    </row>
    <row r="13" spans="1:13" s="39" customFormat="1" ht="28.35" customHeight="1" thickBot="1" x14ac:dyDescent="0.3">
      <c r="A13" s="145">
        <v>9</v>
      </c>
      <c r="B13" s="142" t="s">
        <v>718</v>
      </c>
      <c r="C13" s="187"/>
      <c r="D13" s="257"/>
      <c r="E13" s="95" t="str">
        <f t="shared" si="0"/>
        <v/>
      </c>
      <c r="F13" s="261"/>
      <c r="G13" s="252"/>
      <c r="H13" s="252"/>
      <c r="I13" s="252"/>
      <c r="J13" s="305"/>
      <c r="K13" s="181"/>
      <c r="L13" s="118"/>
      <c r="M13" s="286" t="s">
        <v>699</v>
      </c>
    </row>
    <row r="14" spans="1:13" s="39" customFormat="1" ht="26.25" thickBot="1" x14ac:dyDescent="0.3">
      <c r="A14" s="145">
        <v>10</v>
      </c>
      <c r="B14" s="142" t="s">
        <v>719</v>
      </c>
      <c r="C14" s="199"/>
      <c r="D14" s="257"/>
      <c r="E14" s="95" t="str">
        <f>IF(C14="No","Critical","")</f>
        <v/>
      </c>
      <c r="F14" s="261"/>
      <c r="G14" s="252"/>
      <c r="H14" s="252"/>
      <c r="I14" s="252"/>
      <c r="J14" s="304"/>
      <c r="K14" s="217"/>
      <c r="L14" s="118" t="s">
        <v>238</v>
      </c>
      <c r="M14" s="286" t="s">
        <v>673</v>
      </c>
    </row>
    <row r="15" spans="1:13" s="50" customFormat="1" ht="26.25" thickBot="1" x14ac:dyDescent="0.3">
      <c r="A15" s="145">
        <v>11</v>
      </c>
      <c r="B15" s="142" t="s">
        <v>720</v>
      </c>
      <c r="C15" s="187"/>
      <c r="D15" s="257"/>
      <c r="E15" s="189"/>
      <c r="F15" s="189"/>
      <c r="G15" s="252"/>
      <c r="H15" s="252"/>
      <c r="I15" s="252"/>
      <c r="J15" s="304"/>
      <c r="K15" s="217"/>
      <c r="L15" s="106"/>
      <c r="M15" s="286" t="s">
        <v>673</v>
      </c>
    </row>
    <row r="16" spans="1:13" ht="26.25" thickBot="1" x14ac:dyDescent="0.3">
      <c r="A16" s="145">
        <v>12</v>
      </c>
      <c r="B16" s="142" t="s">
        <v>721</v>
      </c>
      <c r="C16" s="187"/>
      <c r="D16" s="257"/>
      <c r="E16" s="189"/>
      <c r="F16" s="189"/>
      <c r="G16" s="252"/>
      <c r="H16" s="252"/>
      <c r="I16" s="252"/>
      <c r="J16" s="304"/>
      <c r="K16" s="217"/>
      <c r="L16" s="118" t="s">
        <v>20</v>
      </c>
      <c r="M16" s="286" t="s">
        <v>673</v>
      </c>
    </row>
    <row r="17" spans="1:13" ht="26.25" thickBot="1" x14ac:dyDescent="0.3">
      <c r="A17" s="145">
        <v>13</v>
      </c>
      <c r="B17" s="142" t="s">
        <v>698</v>
      </c>
      <c r="C17" s="187"/>
      <c r="D17" s="257"/>
      <c r="E17" s="189"/>
      <c r="F17" s="189"/>
      <c r="G17" s="252"/>
      <c r="H17" s="252"/>
      <c r="I17" s="252"/>
      <c r="J17" s="304"/>
      <c r="K17" s="217"/>
      <c r="L17" s="119"/>
      <c r="M17" s="323" t="s">
        <v>673</v>
      </c>
    </row>
    <row r="18" spans="1:13" s="39" customFormat="1" ht="26.25" thickBot="1" x14ac:dyDescent="0.3">
      <c r="A18" s="145">
        <v>14</v>
      </c>
      <c r="B18" s="142" t="s">
        <v>722</v>
      </c>
      <c r="C18" s="187"/>
      <c r="D18" s="257"/>
      <c r="E18" s="189"/>
      <c r="F18" s="189"/>
      <c r="G18" s="254"/>
      <c r="H18" s="252"/>
      <c r="I18" s="252"/>
      <c r="J18" s="304"/>
      <c r="K18" s="217"/>
      <c r="L18" s="94"/>
      <c r="M18" s="286" t="s">
        <v>673</v>
      </c>
    </row>
    <row r="19" spans="1:13" s="39" customFormat="1" ht="26.25" thickBot="1" x14ac:dyDescent="0.3">
      <c r="A19" s="145">
        <v>15</v>
      </c>
      <c r="B19" s="142" t="s">
        <v>709</v>
      </c>
      <c r="C19" s="199"/>
      <c r="D19" s="259"/>
      <c r="E19" s="189"/>
      <c r="F19" s="261"/>
      <c r="G19" s="255"/>
      <c r="H19" s="255"/>
      <c r="I19" s="255"/>
      <c r="J19" s="307"/>
      <c r="K19" s="218"/>
      <c r="L19" s="118" t="s">
        <v>21</v>
      </c>
      <c r="M19" s="286" t="s">
        <v>673</v>
      </c>
    </row>
    <row r="20" spans="1:13" s="2" customFormat="1" ht="26.25" thickBot="1" x14ac:dyDescent="0.3">
      <c r="A20" s="145">
        <v>16</v>
      </c>
      <c r="B20" s="142" t="s">
        <v>723</v>
      </c>
      <c r="C20" s="199"/>
      <c r="D20" s="257"/>
      <c r="E20" s="189"/>
      <c r="F20" s="261"/>
      <c r="G20" s="252"/>
      <c r="H20" s="252"/>
      <c r="I20" s="252"/>
      <c r="J20" s="304"/>
      <c r="K20" s="225"/>
      <c r="L20" s="164"/>
      <c r="M20" s="286" t="s">
        <v>673</v>
      </c>
    </row>
    <row r="21" spans="1:13" ht="26.45" customHeight="1" thickBot="1" x14ac:dyDescent="0.3">
      <c r="A21" s="145">
        <v>17</v>
      </c>
      <c r="B21" s="142" t="s">
        <v>308</v>
      </c>
      <c r="C21" s="199"/>
      <c r="D21" s="257"/>
      <c r="E21" s="189"/>
      <c r="F21" s="261"/>
      <c r="G21" s="252"/>
      <c r="H21" s="252"/>
      <c r="I21" s="252"/>
      <c r="J21" s="305"/>
      <c r="K21" s="181"/>
      <c r="L21" s="165"/>
      <c r="M21" s="286" t="s">
        <v>676</v>
      </c>
    </row>
    <row r="22" spans="1:13" ht="26.25" thickBot="1" x14ac:dyDescent="0.3">
      <c r="A22" s="145">
        <v>18</v>
      </c>
      <c r="B22" s="142" t="s">
        <v>307</v>
      </c>
      <c r="C22" s="199"/>
      <c r="D22" s="256"/>
      <c r="E22" s="189"/>
      <c r="F22" s="261"/>
      <c r="G22" s="251"/>
      <c r="H22" s="251"/>
      <c r="I22" s="251"/>
      <c r="J22" s="302"/>
      <c r="K22" s="224"/>
      <c r="L22" s="166"/>
      <c r="M22" s="286" t="s">
        <v>676</v>
      </c>
    </row>
    <row r="23" spans="1:13" ht="26.25" thickBot="1" x14ac:dyDescent="0.3">
      <c r="A23" s="145">
        <v>19</v>
      </c>
      <c r="B23" s="142" t="s">
        <v>204</v>
      </c>
      <c r="C23" s="199"/>
      <c r="D23" s="259"/>
      <c r="E23" s="151" t="str">
        <f t="shared" si="0"/>
        <v/>
      </c>
      <c r="F23" s="261"/>
      <c r="G23" s="255"/>
      <c r="H23" s="255"/>
      <c r="I23" s="255"/>
      <c r="J23" s="306"/>
      <c r="K23" s="208"/>
      <c r="L23" s="111"/>
      <c r="M23" s="286" t="s">
        <v>677</v>
      </c>
    </row>
    <row r="24" spans="1:13" ht="26.25" thickBot="1" x14ac:dyDescent="0.3">
      <c r="A24" s="145">
        <v>20</v>
      </c>
      <c r="B24" s="142" t="s">
        <v>636</v>
      </c>
      <c r="C24" s="187"/>
      <c r="D24" s="257"/>
      <c r="E24" s="189"/>
      <c r="F24" s="261"/>
      <c r="G24" s="252"/>
      <c r="H24" s="252"/>
      <c r="I24" s="252"/>
      <c r="J24" s="304"/>
      <c r="K24" s="217"/>
      <c r="L24" s="118" t="s">
        <v>49</v>
      </c>
      <c r="M24" s="286" t="s">
        <v>678</v>
      </c>
    </row>
    <row r="25" spans="1:13" ht="26.25" thickBot="1" x14ac:dyDescent="0.3">
      <c r="A25" s="145">
        <v>21</v>
      </c>
      <c r="B25" s="142" t="s">
        <v>74</v>
      </c>
      <c r="C25" s="187"/>
      <c r="D25" s="257"/>
      <c r="E25" s="189"/>
      <c r="F25" s="189"/>
      <c r="G25" s="252"/>
      <c r="H25" s="252"/>
      <c r="I25" s="252"/>
      <c r="J25" s="304"/>
      <c r="K25" s="217"/>
      <c r="L25" s="94"/>
      <c r="M25" s="286" t="s">
        <v>679</v>
      </c>
    </row>
    <row r="26" spans="1:13" ht="26.25" thickBot="1" x14ac:dyDescent="0.3">
      <c r="A26" s="145">
        <v>22</v>
      </c>
      <c r="B26" s="142" t="s">
        <v>724</v>
      </c>
      <c r="C26" s="187"/>
      <c r="D26" s="257"/>
      <c r="E26" s="189"/>
      <c r="F26" s="189"/>
      <c r="G26" s="252"/>
      <c r="H26" s="252"/>
      <c r="I26" s="252"/>
      <c r="J26" s="304"/>
      <c r="K26" s="217"/>
      <c r="L26" s="118" t="s">
        <v>68</v>
      </c>
      <c r="M26" s="286" t="s">
        <v>680</v>
      </c>
    </row>
    <row r="27" spans="1:13" ht="26.25" thickBot="1" x14ac:dyDescent="0.3">
      <c r="A27" s="145">
        <v>23</v>
      </c>
      <c r="B27" s="142" t="s">
        <v>710</v>
      </c>
      <c r="C27" s="187"/>
      <c r="D27" s="257"/>
      <c r="E27" s="189"/>
      <c r="F27" s="189"/>
      <c r="G27" s="252"/>
      <c r="H27" s="252"/>
      <c r="I27" s="252"/>
      <c r="J27" s="304"/>
      <c r="K27" s="217"/>
      <c r="L27" s="118" t="s">
        <v>69</v>
      </c>
      <c r="M27" s="286" t="s">
        <v>681</v>
      </c>
    </row>
    <row r="28" spans="1:13" ht="26.25" thickBot="1" x14ac:dyDescent="0.3">
      <c r="A28" s="145">
        <v>24</v>
      </c>
      <c r="B28" s="142" t="s">
        <v>725</v>
      </c>
      <c r="C28" s="199"/>
      <c r="D28" s="259"/>
      <c r="E28" s="189"/>
      <c r="F28" s="261"/>
      <c r="G28" s="255"/>
      <c r="H28" s="255"/>
      <c r="I28" s="255"/>
      <c r="J28" s="307"/>
      <c r="K28" s="218"/>
      <c r="L28" s="111"/>
      <c r="M28" s="286" t="s">
        <v>678</v>
      </c>
    </row>
    <row r="29" spans="1:13" ht="26.25" thickBot="1" x14ac:dyDescent="0.3">
      <c r="A29" s="145">
        <v>25</v>
      </c>
      <c r="B29" s="142" t="s">
        <v>726</v>
      </c>
      <c r="C29" s="199"/>
      <c r="D29" s="259"/>
      <c r="E29" s="189"/>
      <c r="F29" s="261"/>
      <c r="G29" s="255"/>
      <c r="H29" s="255"/>
      <c r="I29" s="255"/>
      <c r="J29" s="307"/>
      <c r="K29" s="218"/>
      <c r="L29" s="111"/>
      <c r="M29" s="286" t="s">
        <v>682</v>
      </c>
    </row>
    <row r="30" spans="1:13" ht="26.25" thickBot="1" x14ac:dyDescent="0.3">
      <c r="A30" s="145">
        <v>26</v>
      </c>
      <c r="B30" s="142" t="s">
        <v>727</v>
      </c>
      <c r="C30" s="187"/>
      <c r="D30" s="257"/>
      <c r="E30" s="189"/>
      <c r="F30" s="189"/>
      <c r="G30" s="252"/>
      <c r="H30" s="252"/>
      <c r="I30" s="252"/>
      <c r="J30" s="304"/>
      <c r="K30" s="217"/>
      <c r="L30" s="118" t="s">
        <v>237</v>
      </c>
      <c r="M30" s="286" t="s">
        <v>678</v>
      </c>
    </row>
    <row r="31" spans="1:13" ht="39" thickBot="1" x14ac:dyDescent="0.3">
      <c r="A31" s="145">
        <v>27</v>
      </c>
      <c r="B31" s="142" t="s">
        <v>728</v>
      </c>
      <c r="C31" s="187"/>
      <c r="D31" s="257"/>
      <c r="E31" s="189"/>
      <c r="F31" s="189"/>
      <c r="G31" s="252"/>
      <c r="H31" s="252"/>
      <c r="I31" s="252"/>
      <c r="J31" s="304"/>
      <c r="K31" s="217"/>
      <c r="L31" s="94"/>
      <c r="M31" s="286" t="s">
        <v>681</v>
      </c>
    </row>
    <row r="32" spans="1:13" ht="26.25" thickBot="1" x14ac:dyDescent="0.3">
      <c r="A32" s="145">
        <v>28</v>
      </c>
      <c r="B32" s="142" t="s">
        <v>729</v>
      </c>
      <c r="C32" s="187"/>
      <c r="D32" s="257"/>
      <c r="E32" s="189"/>
      <c r="F32" s="189"/>
      <c r="G32" s="252"/>
      <c r="H32" s="252"/>
      <c r="I32" s="252"/>
      <c r="J32" s="304"/>
      <c r="K32" s="217"/>
      <c r="L32" s="94"/>
      <c r="M32" s="286" t="s">
        <v>683</v>
      </c>
    </row>
    <row r="33" spans="1:13" ht="26.25" thickBot="1" x14ac:dyDescent="0.3">
      <c r="A33" s="145">
        <v>29</v>
      </c>
      <c r="B33" s="142" t="s">
        <v>711</v>
      </c>
      <c r="C33" s="187"/>
      <c r="D33" s="257"/>
      <c r="E33" s="189"/>
      <c r="F33" s="189"/>
      <c r="G33" s="252"/>
      <c r="H33" s="252"/>
      <c r="I33" s="252"/>
      <c r="J33" s="304"/>
      <c r="K33" s="217"/>
      <c r="L33" s="94"/>
      <c r="M33" s="286" t="s">
        <v>685</v>
      </c>
    </row>
    <row r="34" spans="1:13" ht="26.25" thickBot="1" x14ac:dyDescent="0.3">
      <c r="A34" s="145">
        <v>30</v>
      </c>
      <c r="B34" s="144" t="s">
        <v>92</v>
      </c>
      <c r="C34" s="199"/>
      <c r="D34" s="259"/>
      <c r="E34" s="189"/>
      <c r="F34" s="261"/>
      <c r="G34" s="255"/>
      <c r="H34" s="255"/>
      <c r="I34" s="255"/>
      <c r="J34" s="307"/>
      <c r="K34" s="218"/>
      <c r="L34" s="111"/>
      <c r="M34" s="286" t="s">
        <v>684</v>
      </c>
    </row>
    <row r="35" spans="1:13" s="2" customFormat="1" ht="15.75" thickBot="1" x14ac:dyDescent="0.3">
      <c r="A35" s="35"/>
      <c r="B35" s="503" t="s">
        <v>506</v>
      </c>
      <c r="C35" s="504"/>
      <c r="D35" s="504"/>
      <c r="E35" s="504"/>
      <c r="F35" s="504"/>
      <c r="G35" s="504"/>
      <c r="H35" s="504"/>
      <c r="I35" s="504"/>
      <c r="J35" s="504"/>
      <c r="K35" s="504"/>
      <c r="L35" s="504"/>
      <c r="M35" s="505"/>
    </row>
    <row r="36" spans="1:13" ht="26.25" thickBot="1" x14ac:dyDescent="0.3">
      <c r="A36" s="145">
        <v>31</v>
      </c>
      <c r="B36" s="142" t="s">
        <v>732</v>
      </c>
      <c r="C36" s="187"/>
      <c r="D36" s="256"/>
      <c r="E36" s="152" t="str">
        <f t="shared" ref="E36" si="1">IF(C36="No","Critical","")</f>
        <v/>
      </c>
      <c r="F36" s="185"/>
      <c r="G36" s="251"/>
      <c r="H36" s="251"/>
      <c r="I36" s="251"/>
      <c r="J36" s="308"/>
      <c r="K36" s="216"/>
      <c r="L36" s="154"/>
      <c r="M36" s="286" t="s">
        <v>686</v>
      </c>
    </row>
    <row r="37" spans="1:13" ht="26.25" thickBot="1" x14ac:dyDescent="0.3">
      <c r="A37" s="145">
        <v>32</v>
      </c>
      <c r="B37" s="142" t="s">
        <v>733</v>
      </c>
      <c r="C37" s="183"/>
      <c r="D37" s="256"/>
      <c r="E37" s="189"/>
      <c r="F37" s="185"/>
      <c r="G37" s="251"/>
      <c r="H37" s="251"/>
      <c r="I37" s="251"/>
      <c r="J37" s="308"/>
      <c r="K37" s="216"/>
      <c r="L37" s="118" t="s">
        <v>9</v>
      </c>
      <c r="M37" s="286" t="s">
        <v>687</v>
      </c>
    </row>
    <row r="38" spans="1:13" ht="26.25" thickBot="1" x14ac:dyDescent="0.3">
      <c r="A38" s="145">
        <v>33</v>
      </c>
      <c r="B38" s="142" t="s">
        <v>407</v>
      </c>
      <c r="C38" s="187"/>
      <c r="D38" s="257"/>
      <c r="E38" s="189"/>
      <c r="F38" s="189"/>
      <c r="G38" s="252"/>
      <c r="H38" s="252"/>
      <c r="I38" s="252"/>
      <c r="J38" s="304"/>
      <c r="K38" s="217"/>
      <c r="L38" s="118" t="s">
        <v>10</v>
      </c>
      <c r="M38" s="286" t="s">
        <v>687</v>
      </c>
    </row>
    <row r="39" spans="1:13" s="39" customFormat="1" ht="26.25" thickBot="1" x14ac:dyDescent="0.3">
      <c r="A39" s="145">
        <v>34</v>
      </c>
      <c r="B39" s="142" t="s">
        <v>633</v>
      </c>
      <c r="C39" s="187"/>
      <c r="D39" s="257"/>
      <c r="E39" s="95" t="str">
        <f t="shared" ref="E39" si="2">IF(C39="No","Critical","")</f>
        <v/>
      </c>
      <c r="F39" s="189"/>
      <c r="G39" s="252"/>
      <c r="H39" s="252"/>
      <c r="I39" s="252"/>
      <c r="J39" s="304"/>
      <c r="K39" s="217"/>
      <c r="L39" s="118" t="s">
        <v>24</v>
      </c>
      <c r="M39" s="286" t="s">
        <v>688</v>
      </c>
    </row>
    <row r="40" spans="1:13" ht="26.25" thickBot="1" x14ac:dyDescent="0.3">
      <c r="A40" s="145">
        <v>35</v>
      </c>
      <c r="B40" s="142" t="s">
        <v>734</v>
      </c>
      <c r="C40" s="187"/>
      <c r="D40" s="257"/>
      <c r="E40" s="189"/>
      <c r="F40" s="189"/>
      <c r="G40" s="252"/>
      <c r="H40" s="252"/>
      <c r="I40" s="252"/>
      <c r="J40" s="304"/>
      <c r="K40" s="217"/>
      <c r="L40" s="94"/>
      <c r="M40" s="286" t="s">
        <v>689</v>
      </c>
    </row>
    <row r="41" spans="1:13" s="39" customFormat="1" ht="26.25" thickBot="1" x14ac:dyDescent="0.3">
      <c r="A41" s="145">
        <v>36</v>
      </c>
      <c r="B41" s="142" t="s">
        <v>735</v>
      </c>
      <c r="C41" s="187"/>
      <c r="D41" s="257"/>
      <c r="E41" s="189"/>
      <c r="F41" s="189"/>
      <c r="G41" s="252"/>
      <c r="H41" s="252"/>
      <c r="I41" s="252"/>
      <c r="J41" s="304"/>
      <c r="K41" s="217"/>
      <c r="L41" s="118" t="s">
        <v>23</v>
      </c>
      <c r="M41" s="286" t="s">
        <v>687</v>
      </c>
    </row>
    <row r="42" spans="1:13" ht="26.25" thickBot="1" x14ac:dyDescent="0.3">
      <c r="A42" s="145">
        <v>37</v>
      </c>
      <c r="B42" s="142" t="s">
        <v>736</v>
      </c>
      <c r="C42" s="187"/>
      <c r="D42" s="257"/>
      <c r="E42" s="189"/>
      <c r="F42" s="189"/>
      <c r="G42" s="252"/>
      <c r="H42" s="252"/>
      <c r="I42" s="252"/>
      <c r="J42" s="304"/>
      <c r="K42" s="217"/>
      <c r="L42" s="94"/>
      <c r="M42" s="286" t="s">
        <v>690</v>
      </c>
    </row>
    <row r="43" spans="1:13" ht="26.25" thickBot="1" x14ac:dyDescent="0.3">
      <c r="A43" s="145">
        <v>38</v>
      </c>
      <c r="B43" s="142" t="s">
        <v>737</v>
      </c>
      <c r="C43" s="199"/>
      <c r="D43" s="259"/>
      <c r="E43" s="189"/>
      <c r="F43" s="261"/>
      <c r="G43" s="255"/>
      <c r="H43" s="255"/>
      <c r="I43" s="255"/>
      <c r="J43" s="307"/>
      <c r="K43" s="218"/>
      <c r="L43" s="118" t="s">
        <v>19</v>
      </c>
      <c r="M43" s="286" t="s">
        <v>691</v>
      </c>
    </row>
    <row r="44" spans="1:13" ht="26.25" thickBot="1" x14ac:dyDescent="0.3">
      <c r="A44" s="145">
        <v>39</v>
      </c>
      <c r="B44" s="142" t="s">
        <v>730</v>
      </c>
      <c r="C44" s="187"/>
      <c r="D44" s="257"/>
      <c r="E44" s="189"/>
      <c r="F44" s="189"/>
      <c r="G44" s="252"/>
      <c r="H44" s="252"/>
      <c r="I44" s="252"/>
      <c r="J44" s="304"/>
      <c r="K44" s="217"/>
      <c r="L44" s="94"/>
      <c r="M44" s="286" t="s">
        <v>692</v>
      </c>
    </row>
    <row r="45" spans="1:13" ht="26.25" thickBot="1" x14ac:dyDescent="0.3">
      <c r="A45" s="145">
        <v>40</v>
      </c>
      <c r="B45" s="142" t="s">
        <v>738</v>
      </c>
      <c r="C45" s="187"/>
      <c r="D45" s="257"/>
      <c r="E45" s="189"/>
      <c r="F45" s="189"/>
      <c r="G45" s="252"/>
      <c r="H45" s="252"/>
      <c r="I45" s="252"/>
      <c r="J45" s="304"/>
      <c r="K45" s="217"/>
      <c r="L45" s="94"/>
      <c r="M45" s="286" t="s">
        <v>692</v>
      </c>
    </row>
    <row r="46" spans="1:13" s="39" customFormat="1" ht="26.25" thickBot="1" x14ac:dyDescent="0.3">
      <c r="A46" s="145">
        <v>41</v>
      </c>
      <c r="B46" s="142" t="s">
        <v>634</v>
      </c>
      <c r="C46" s="187"/>
      <c r="D46" s="257"/>
      <c r="E46" s="189"/>
      <c r="F46" s="189"/>
      <c r="G46" s="252"/>
      <c r="H46" s="252"/>
      <c r="I46" s="252"/>
      <c r="J46" s="304"/>
      <c r="K46" s="217"/>
      <c r="L46" s="94"/>
      <c r="M46" s="286" t="s">
        <v>693</v>
      </c>
    </row>
    <row r="47" spans="1:13" s="39" customFormat="1" ht="26.25" thickBot="1" x14ac:dyDescent="0.3">
      <c r="A47" s="145">
        <v>42</v>
      </c>
      <c r="B47" s="142" t="s">
        <v>509</v>
      </c>
      <c r="C47" s="187"/>
      <c r="D47" s="257"/>
      <c r="E47" s="189"/>
      <c r="F47" s="189"/>
      <c r="G47" s="252"/>
      <c r="H47" s="252"/>
      <c r="I47" s="252"/>
      <c r="J47" s="304"/>
      <c r="K47" s="217"/>
      <c r="L47" s="94"/>
      <c r="M47" s="286" t="s">
        <v>694</v>
      </c>
    </row>
    <row r="48" spans="1:13" s="39" customFormat="1" ht="26.25" thickBot="1" x14ac:dyDescent="0.3">
      <c r="A48" s="145">
        <v>43</v>
      </c>
      <c r="B48" s="142" t="s">
        <v>731</v>
      </c>
      <c r="C48" s="187"/>
      <c r="D48" s="257"/>
      <c r="E48" s="189"/>
      <c r="F48" s="189"/>
      <c r="G48" s="252"/>
      <c r="H48" s="252"/>
      <c r="I48" s="252"/>
      <c r="J48" s="304"/>
      <c r="K48" s="217"/>
      <c r="L48" s="94"/>
      <c r="M48" s="286" t="s">
        <v>695</v>
      </c>
    </row>
    <row r="49" spans="1:13" s="39" customFormat="1" ht="26.25" thickBot="1" x14ac:dyDescent="0.3">
      <c r="A49" s="145">
        <v>44</v>
      </c>
      <c r="B49" s="142" t="s">
        <v>91</v>
      </c>
      <c r="C49" s="187"/>
      <c r="D49" s="257"/>
      <c r="E49" s="189"/>
      <c r="F49" s="189"/>
      <c r="G49" s="252"/>
      <c r="H49" s="252"/>
      <c r="I49" s="252"/>
      <c r="J49" s="304"/>
      <c r="K49" s="217"/>
      <c r="L49" s="94"/>
      <c r="M49" s="286" t="s">
        <v>695</v>
      </c>
    </row>
    <row r="50" spans="1:13" ht="26.25" thickBot="1" x14ac:dyDescent="0.3">
      <c r="A50" s="145">
        <v>45</v>
      </c>
      <c r="B50" s="142" t="s">
        <v>309</v>
      </c>
      <c r="C50" s="187"/>
      <c r="D50" s="257"/>
      <c r="E50" s="189"/>
      <c r="F50" s="189"/>
      <c r="G50" s="252"/>
      <c r="H50" s="252"/>
      <c r="I50" s="252"/>
      <c r="J50" s="304"/>
      <c r="K50" s="217"/>
      <c r="L50" s="94"/>
      <c r="M50" s="286" t="s">
        <v>695</v>
      </c>
    </row>
    <row r="51" spans="1:13" ht="26.25" thickBot="1" x14ac:dyDescent="0.3">
      <c r="A51" s="145">
        <v>46</v>
      </c>
      <c r="B51" s="142" t="s">
        <v>624</v>
      </c>
      <c r="C51" s="187"/>
      <c r="D51" s="257"/>
      <c r="E51" s="189"/>
      <c r="F51" s="189"/>
      <c r="G51" s="252"/>
      <c r="H51" s="252"/>
      <c r="I51" s="252"/>
      <c r="J51" s="304"/>
      <c r="K51" s="217"/>
      <c r="L51" s="94"/>
      <c r="M51" s="286" t="s">
        <v>696</v>
      </c>
    </row>
    <row r="52" spans="1:13" ht="26.25" thickBot="1" x14ac:dyDescent="0.3">
      <c r="A52" s="145">
        <v>47</v>
      </c>
      <c r="B52" s="142" t="s">
        <v>635</v>
      </c>
      <c r="C52" s="187"/>
      <c r="D52" s="257"/>
      <c r="E52" s="189"/>
      <c r="F52" s="189"/>
      <c r="G52" s="252"/>
      <c r="H52" s="252"/>
      <c r="I52" s="252"/>
      <c r="J52" s="304"/>
      <c r="K52" s="217"/>
      <c r="L52" s="94"/>
      <c r="M52" s="286" t="s">
        <v>686</v>
      </c>
    </row>
    <row r="55" spans="1:13" x14ac:dyDescent="0.25">
      <c r="B55" s="102" t="s">
        <v>459</v>
      </c>
      <c r="C55" s="104"/>
    </row>
    <row r="56" spans="1:13" x14ac:dyDescent="0.25">
      <c r="B56" s="26" t="s">
        <v>84</v>
      </c>
      <c r="C56" s="32">
        <f>COUNTIF(C5:C53,"Yes")</f>
        <v>0</v>
      </c>
    </row>
    <row r="57" spans="1:13" x14ac:dyDescent="0.25">
      <c r="B57" s="26" t="s">
        <v>85</v>
      </c>
      <c r="C57" s="32">
        <f>COUNTIF(C5:C53,"No")</f>
        <v>0</v>
      </c>
    </row>
    <row r="58" spans="1:13" x14ac:dyDescent="0.25">
      <c r="B58" s="26" t="s">
        <v>86</v>
      </c>
      <c r="C58" s="32">
        <f>COUNTIF(C5:C53,"NA")</f>
        <v>0</v>
      </c>
    </row>
    <row r="59" spans="1:13" x14ac:dyDescent="0.25">
      <c r="B59" s="26" t="s">
        <v>87</v>
      </c>
      <c r="C59" s="32">
        <f>COUNTIF(C5:C53,"Unknown")</f>
        <v>0</v>
      </c>
    </row>
    <row r="60" spans="1:13" x14ac:dyDescent="0.25">
      <c r="K60" s="18"/>
    </row>
    <row r="61" spans="1:13" x14ac:dyDescent="0.25">
      <c r="B61" s="102" t="s">
        <v>288</v>
      </c>
      <c r="C61" s="96"/>
      <c r="D61" s="96"/>
      <c r="E61" s="97"/>
      <c r="K61" s="18"/>
    </row>
    <row r="62" spans="1:13" x14ac:dyDescent="0.25">
      <c r="B62" s="518" t="s">
        <v>284</v>
      </c>
      <c r="C62" s="518"/>
      <c r="D62" s="518"/>
      <c r="E62" s="347">
        <f>COUNTIF(E5:E53,"Critical")</f>
        <v>0</v>
      </c>
      <c r="K62" s="18"/>
    </row>
    <row r="63" spans="1:13" x14ac:dyDescent="0.25">
      <c r="B63" s="495" t="s">
        <v>285</v>
      </c>
      <c r="C63" s="496"/>
      <c r="D63" s="497"/>
      <c r="E63" s="71">
        <f>COUNTIF(E5:E53,"High")</f>
        <v>0</v>
      </c>
      <c r="K63" s="18"/>
    </row>
    <row r="64" spans="1:13" x14ac:dyDescent="0.25">
      <c r="B64" s="498" t="s">
        <v>286</v>
      </c>
      <c r="C64" s="498"/>
      <c r="D64" s="498"/>
      <c r="E64" s="66">
        <f>COUNTIF(E5:E53,"Medium")</f>
        <v>0</v>
      </c>
      <c r="K64" s="18"/>
    </row>
    <row r="65" spans="1:14" x14ac:dyDescent="0.25">
      <c r="B65" s="499" t="s">
        <v>287</v>
      </c>
      <c r="C65" s="499"/>
      <c r="D65" s="499"/>
      <c r="E65" s="67">
        <f>COUNTIF(E5:E53,"Low")</f>
        <v>0</v>
      </c>
      <c r="K65" s="18"/>
    </row>
    <row r="67" spans="1:14" x14ac:dyDescent="0.25">
      <c r="B67" s="102" t="s">
        <v>283</v>
      </c>
      <c r="C67" s="96"/>
      <c r="D67" s="96"/>
      <c r="E67" s="95"/>
      <c r="F67" s="104"/>
    </row>
    <row r="68" spans="1:14" x14ac:dyDescent="0.25">
      <c r="B68" s="509" t="s">
        <v>99</v>
      </c>
      <c r="C68" s="510"/>
      <c r="D68" s="510"/>
      <c r="E68" s="511"/>
      <c r="F68" s="43">
        <f>COUNTIF(F5:F53,"Immediate")</f>
        <v>0</v>
      </c>
      <c r="L68" s="167"/>
      <c r="M68" s="22"/>
    </row>
    <row r="69" spans="1:14" x14ac:dyDescent="0.25">
      <c r="B69" s="509" t="s">
        <v>100</v>
      </c>
      <c r="C69" s="510"/>
      <c r="D69" s="510"/>
      <c r="E69" s="511"/>
      <c r="F69" s="43">
        <f>COUNTIF(F5:F53,"Intermediate")</f>
        <v>0</v>
      </c>
      <c r="L69" s="167"/>
      <c r="M69" s="22"/>
    </row>
    <row r="70" spans="1:14" x14ac:dyDescent="0.25">
      <c r="B70" s="509" t="s">
        <v>101</v>
      </c>
      <c r="C70" s="510"/>
      <c r="D70" s="510"/>
      <c r="E70" s="511"/>
      <c r="F70" s="43">
        <f>COUNTIF(F5:F53,"Long-Term")</f>
        <v>0</v>
      </c>
      <c r="L70" s="167"/>
      <c r="M70" s="22"/>
    </row>
    <row r="72" spans="1:14" x14ac:dyDescent="0.25">
      <c r="B72" s="506" t="s">
        <v>162</v>
      </c>
      <c r="C72" s="507"/>
      <c r="D72" s="507"/>
      <c r="E72" s="507"/>
      <c r="F72" s="507"/>
      <c r="G72" s="508"/>
      <c r="H72" s="98">
        <f>COUNTIF(H5:H53,"Needed")</f>
        <v>0</v>
      </c>
      <c r="L72" s="167"/>
      <c r="M72" s="22"/>
    </row>
    <row r="73" spans="1:14" x14ac:dyDescent="0.25">
      <c r="B73" s="506" t="s">
        <v>168</v>
      </c>
      <c r="C73" s="507"/>
      <c r="D73" s="507"/>
      <c r="E73" s="507"/>
      <c r="F73" s="507"/>
      <c r="G73" s="507"/>
      <c r="H73" s="508"/>
      <c r="I73" s="99">
        <f>COUNTIF(I5:I53,"Needed")</f>
        <v>0</v>
      </c>
      <c r="L73" s="167"/>
      <c r="M73" s="22"/>
    </row>
    <row r="74" spans="1:14" ht="12.75" x14ac:dyDescent="0.2">
      <c r="B74" s="506" t="s">
        <v>657</v>
      </c>
      <c r="C74" s="507"/>
      <c r="D74" s="507"/>
      <c r="E74" s="507"/>
      <c r="F74" s="507"/>
      <c r="G74" s="507"/>
      <c r="H74" s="507"/>
      <c r="I74" s="508"/>
      <c r="J74" s="309">
        <f>SUM(J5:J34, J36:J52)</f>
        <v>0</v>
      </c>
      <c r="L74" s="167"/>
      <c r="M74" s="22"/>
    </row>
    <row r="77" spans="1:14" s="12" customFormat="1" ht="12.75" x14ac:dyDescent="0.25">
      <c r="B77" s="398" t="s">
        <v>707</v>
      </c>
      <c r="C77" s="398"/>
      <c r="D77" s="398"/>
      <c r="E77" s="398"/>
      <c r="F77" s="398"/>
      <c r="G77" s="398"/>
      <c r="H77" s="398"/>
      <c r="I77" s="398"/>
      <c r="J77" s="398"/>
      <c r="K77" s="398"/>
      <c r="L77" s="398"/>
      <c r="M77" s="398"/>
      <c r="N77" s="6"/>
    </row>
    <row r="78" spans="1:14" s="12" customFormat="1" ht="12.75" x14ac:dyDescent="0.25">
      <c r="B78" s="4"/>
      <c r="N78" s="6"/>
    </row>
    <row r="79" spans="1:14" customFormat="1" x14ac:dyDescent="0.25">
      <c r="A79" s="35"/>
      <c r="B79" s="393" t="s">
        <v>706</v>
      </c>
      <c r="C79" s="394"/>
      <c r="D79" s="394"/>
      <c r="E79" s="394"/>
      <c r="F79" s="394"/>
      <c r="G79" s="394"/>
      <c r="H79" s="394"/>
      <c r="I79" s="394"/>
      <c r="J79" s="394"/>
      <c r="K79" s="394"/>
      <c r="L79" s="394"/>
      <c r="M79" s="395"/>
    </row>
  </sheetData>
  <sheetProtection sort="0" autoFilter="0"/>
  <mergeCells count="5">
    <mergeCell ref="A2:A3"/>
    <mergeCell ref="L2:M2"/>
    <mergeCell ref="D2:J2"/>
    <mergeCell ref="B79:M79"/>
    <mergeCell ref="B77:M77"/>
  </mergeCells>
  <conditionalFormatting sqref="C2:C3">
    <cfRule type="cellIs" dxfId="213" priority="490" operator="equal">
      <formula>"Unknown"</formula>
    </cfRule>
    <cfRule type="cellIs" dxfId="212" priority="489" operator="equal">
      <formula>"NA"</formula>
    </cfRule>
    <cfRule type="cellIs" dxfId="211" priority="485" operator="equal">
      <formula>"NA"</formula>
    </cfRule>
    <cfRule type="cellIs" dxfId="210" priority="486" operator="equal">
      <formula>"Unknown"</formula>
    </cfRule>
  </conditionalFormatting>
  <conditionalFormatting sqref="C5:C34">
    <cfRule type="cellIs" dxfId="209" priority="135" operator="equal">
      <formula>"Unknown"</formula>
    </cfRule>
  </conditionalFormatting>
  <conditionalFormatting sqref="C5:C61">
    <cfRule type="cellIs" dxfId="208" priority="68" operator="equal">
      <formula>"No"</formula>
    </cfRule>
    <cfRule type="cellIs" dxfId="207" priority="67" operator="equal">
      <formula>"Yes"</formula>
    </cfRule>
    <cfRule type="cellIs" dxfId="206" priority="65" operator="equal">
      <formula>"NA"</formula>
    </cfRule>
  </conditionalFormatting>
  <conditionalFormatting sqref="C35 C53:C59 C66:C67 C71 I72:J72 J73:J74 C80:C1048576">
    <cfRule type="cellIs" dxfId="205" priority="601" operator="equal">
      <formula>"Unknown"</formula>
    </cfRule>
  </conditionalFormatting>
  <conditionalFormatting sqref="C36:C52">
    <cfRule type="cellIs" dxfId="204" priority="66" operator="equal">
      <formula>"Unknown"</formula>
    </cfRule>
  </conditionalFormatting>
  <conditionalFormatting sqref="C60:C61">
    <cfRule type="cellIs" dxfId="203" priority="244" operator="equal">
      <formula>"Unknown"</formula>
    </cfRule>
  </conditionalFormatting>
  <conditionalFormatting sqref="C66:C67 C71 H5:J21 C35 C53:C59 C80:C1048576 I72:J72 J73:J74">
    <cfRule type="cellIs" dxfId="202" priority="600" operator="equal">
      <formula>"NA"</formula>
    </cfRule>
  </conditionalFormatting>
  <conditionalFormatting sqref="C66:C67 C71 I72:J72 J73:J74">
    <cfRule type="cellIs" dxfId="201" priority="603" operator="equal">
      <formula>"No"</formula>
    </cfRule>
    <cfRule type="cellIs" dxfId="200" priority="602" operator="equal">
      <formula>"Yes"</formula>
    </cfRule>
  </conditionalFormatting>
  <conditionalFormatting sqref="C66:C67 C71">
    <cfRule type="cellIs" dxfId="199" priority="592" operator="equal">
      <formula>"NA"</formula>
    </cfRule>
  </conditionalFormatting>
  <conditionalFormatting sqref="C75:C78 H75:J1048576">
    <cfRule type="cellIs" dxfId="198" priority="22" operator="equal">
      <formula>"Unknown"</formula>
    </cfRule>
    <cfRule type="cellIs" dxfId="197" priority="21" operator="equal">
      <formula>"NA"</formula>
    </cfRule>
  </conditionalFormatting>
  <conditionalFormatting sqref="C75:C1048576">
    <cfRule type="cellIs" dxfId="196" priority="17" operator="equal">
      <formula>"NA"</formula>
    </cfRule>
    <cfRule type="cellIs" dxfId="195" priority="19" operator="equal">
      <formula>"Yes"</formula>
    </cfRule>
    <cfRule type="cellIs" dxfId="194" priority="20" operator="equal">
      <formula>"No"</formula>
    </cfRule>
  </conditionalFormatting>
  <conditionalFormatting sqref="C77:C79">
    <cfRule type="cellIs" dxfId="193" priority="18" operator="equal">
      <formula>"Unknown"</formula>
    </cfRule>
  </conditionalFormatting>
  <conditionalFormatting sqref="C2:E3">
    <cfRule type="cellIs" dxfId="192" priority="393" operator="equal">
      <formula>"Yes"</formula>
    </cfRule>
    <cfRule type="cellIs" dxfId="191" priority="394" operator="equal">
      <formula>"No"</formula>
    </cfRule>
  </conditionalFormatting>
  <conditionalFormatting sqref="C79:E79">
    <cfRule type="cellIs" dxfId="190" priority="37" operator="equal">
      <formula>"NA"</formula>
    </cfRule>
    <cfRule type="cellIs" dxfId="189" priority="38" operator="equal">
      <formula>"Unknown"</formula>
    </cfRule>
    <cfRule type="cellIs" dxfId="188" priority="39" operator="equal">
      <formula>"Yes"</formula>
    </cfRule>
    <cfRule type="cellIs" dxfId="187" priority="40" operator="equal">
      <formula>"No"</formula>
    </cfRule>
  </conditionalFormatting>
  <conditionalFormatting sqref="D2:E3">
    <cfRule type="cellIs" dxfId="186" priority="392" operator="equal">
      <formula>"Unknown"</formula>
    </cfRule>
    <cfRule type="cellIs" dxfId="185" priority="391" operator="equal">
      <formula>"NA"</formula>
    </cfRule>
    <cfRule type="cellIs" dxfId="184" priority="390" operator="equal">
      <formula>"Immediate"</formula>
    </cfRule>
    <cfRule type="cellIs" dxfId="183" priority="389" operator="equal">
      <formula>"Intermediate"</formula>
    </cfRule>
    <cfRule type="cellIs" dxfId="182" priority="388" operator="equal">
      <formula>"Long-Term"</formula>
    </cfRule>
  </conditionalFormatting>
  <conditionalFormatting sqref="D60:E61">
    <cfRule type="cellIs" dxfId="181" priority="241" operator="equal">
      <formula>"Intermediate"</formula>
    </cfRule>
    <cfRule type="cellIs" dxfId="180" priority="242" operator="equal">
      <formula>"Immediate"</formula>
    </cfRule>
    <cfRule type="cellIs" dxfId="179" priority="240" operator="equal">
      <formula>"Long-Term"</formula>
    </cfRule>
  </conditionalFormatting>
  <conditionalFormatting sqref="D66:E67 D71:E71 D80:G1048576">
    <cfRule type="cellIs" dxfId="178" priority="448" operator="equal">
      <formula>"Immediate"</formula>
    </cfRule>
    <cfRule type="cellIs" dxfId="177" priority="447" operator="equal">
      <formula>"Intermediate"</formula>
    </cfRule>
    <cfRule type="cellIs" dxfId="176" priority="446" operator="equal">
      <formula>"Long-Term"</formula>
    </cfRule>
  </conditionalFormatting>
  <conditionalFormatting sqref="D4:G4 D5:E5 D6:D10 D8:G12 D13:D21 F30:G34">
    <cfRule type="cellIs" dxfId="175" priority="540" operator="equal">
      <formula>"Immediate"</formula>
    </cfRule>
    <cfRule type="cellIs" dxfId="174" priority="538" operator="equal">
      <formula>"Long-Term"</formula>
    </cfRule>
    <cfRule type="cellIs" dxfId="173" priority="539" operator="equal">
      <formula>"Intermediate"</formula>
    </cfRule>
  </conditionalFormatting>
  <conditionalFormatting sqref="D35:G59">
    <cfRule type="cellIs" dxfId="172" priority="86" operator="equal">
      <formula>"Immediate"</formula>
    </cfRule>
    <cfRule type="cellIs" dxfId="171" priority="85" operator="equal">
      <formula>"Intermediate"</formula>
    </cfRule>
    <cfRule type="cellIs" dxfId="170" priority="84" operator="equal">
      <formula>"Long-Term"</formula>
    </cfRule>
  </conditionalFormatting>
  <conditionalFormatting sqref="D75:G78">
    <cfRule type="cellIs" dxfId="169" priority="8" operator="equal">
      <formula>"Long-Term"</formula>
    </cfRule>
    <cfRule type="cellIs" dxfId="168" priority="9" operator="equal">
      <formula>"Intermediate"</formula>
    </cfRule>
    <cfRule type="cellIs" dxfId="167" priority="10" operator="equal">
      <formula>"Immediate"</formula>
    </cfRule>
  </conditionalFormatting>
  <conditionalFormatting sqref="E1">
    <cfRule type="cellIs" dxfId="166" priority="162" operator="equal">
      <formula>"High"</formula>
    </cfRule>
    <cfRule type="cellIs" dxfId="165" priority="160" operator="equal">
      <formula>"High"</formula>
    </cfRule>
  </conditionalFormatting>
  <conditionalFormatting sqref="E1:E71">
    <cfRule type="cellIs" dxfId="164" priority="70" operator="equal">
      <formula>"Low"</formula>
    </cfRule>
    <cfRule type="cellIs" dxfId="163" priority="69" operator="equal">
      <formula>"Medium"</formula>
    </cfRule>
    <cfRule type="cellIs" dxfId="162" priority="72" operator="equal">
      <formula>"Critical"</formula>
    </cfRule>
  </conditionalFormatting>
  <conditionalFormatting sqref="E2:E19">
    <cfRule type="cellIs" dxfId="161" priority="278" operator="equal">
      <formula>"High"</formula>
    </cfRule>
    <cfRule type="cellIs" dxfId="160" priority="277" operator="equal">
      <formula>"High"</formula>
    </cfRule>
    <cfRule type="cellIs" dxfId="159" priority="275" operator="equal">
      <formula>"High"</formula>
    </cfRule>
  </conditionalFormatting>
  <conditionalFormatting sqref="E6:E34">
    <cfRule type="cellIs" dxfId="158" priority="75" operator="equal">
      <formula>"Long-Term"</formula>
    </cfRule>
    <cfRule type="cellIs" dxfId="157" priority="76" operator="equal">
      <formula>"Intermediate"</formula>
    </cfRule>
    <cfRule type="cellIs" dxfId="156" priority="77" operator="equal">
      <formula>"Immediate"</formula>
    </cfRule>
  </conditionalFormatting>
  <conditionalFormatting sqref="E8:E12 E75:E76 E80:E1048576 E66:E67 E71">
    <cfRule type="cellIs" dxfId="155" priority="421" operator="equal">
      <formula>"High"</formula>
    </cfRule>
  </conditionalFormatting>
  <conditionalFormatting sqref="E8:E12 E75:E76 E80:E1048576">
    <cfRule type="cellIs" dxfId="154" priority="340" operator="equal">
      <formula>"High"</formula>
    </cfRule>
  </conditionalFormatting>
  <conditionalFormatting sqref="E8:E12">
    <cfRule type="cellIs" dxfId="153" priority="326" operator="equal">
      <formula>"High"</formula>
    </cfRule>
  </conditionalFormatting>
  <conditionalFormatting sqref="E10:E12">
    <cfRule type="cellIs" dxfId="152" priority="210" operator="equal">
      <formula>"High"</formula>
    </cfRule>
    <cfRule type="cellIs" dxfId="151" priority="212" operator="equal">
      <formula>"High"</formula>
    </cfRule>
    <cfRule type="cellIs" dxfId="150" priority="213" operator="equal">
      <formula>"High"</formula>
    </cfRule>
  </conditionalFormatting>
  <conditionalFormatting sqref="E11:E12">
    <cfRule type="cellIs" dxfId="149" priority="71" operator="equal">
      <formula>"High"</formula>
    </cfRule>
    <cfRule type="cellIs" dxfId="148" priority="73" operator="equal">
      <formula>"High"</formula>
    </cfRule>
    <cfRule type="cellIs" dxfId="147" priority="74" operator="equal">
      <formula>"High"</formula>
    </cfRule>
  </conditionalFormatting>
  <conditionalFormatting sqref="E14">
    <cfRule type="cellIs" dxfId="146" priority="92" operator="equal">
      <formula>"High"</formula>
    </cfRule>
    <cfRule type="cellIs" dxfId="145" priority="89" operator="equal">
      <formula>"High"</formula>
    </cfRule>
    <cfRule type="cellIs" dxfId="144" priority="91" operator="equal">
      <formula>"High"</formula>
    </cfRule>
  </conditionalFormatting>
  <conditionalFormatting sqref="E20:E61">
    <cfRule type="cellIs" dxfId="143" priority="83" operator="equal">
      <formula>"High"</formula>
    </cfRule>
  </conditionalFormatting>
  <conditionalFormatting sqref="E20:E71">
    <cfRule type="cellIs" dxfId="142" priority="82" operator="equal">
      <formula>"High"</formula>
    </cfRule>
    <cfRule type="cellIs" dxfId="141" priority="80" operator="equal">
      <formula>"High"</formula>
    </cfRule>
  </conditionalFormatting>
  <conditionalFormatting sqref="E75:E78">
    <cfRule type="cellIs" dxfId="140" priority="1" operator="equal">
      <formula>"Medium"</formula>
    </cfRule>
    <cfRule type="cellIs" dxfId="139" priority="2" operator="equal">
      <formula>"Low"</formula>
    </cfRule>
  </conditionalFormatting>
  <conditionalFormatting sqref="E75:E1048576">
    <cfRule type="cellIs" dxfId="138" priority="3" operator="equal">
      <formula>"High"</formula>
    </cfRule>
    <cfRule type="cellIs" dxfId="137" priority="4" operator="equal">
      <formula>"Critical"</formula>
    </cfRule>
  </conditionalFormatting>
  <conditionalFormatting sqref="E77:E79">
    <cfRule type="cellIs" dxfId="136" priority="7" operator="equal">
      <formula>"High"</formula>
    </cfRule>
  </conditionalFormatting>
  <conditionalFormatting sqref="E79">
    <cfRule type="cellIs" dxfId="135" priority="26" operator="equal">
      <formula>"Low"</formula>
    </cfRule>
    <cfRule type="cellIs" dxfId="134" priority="25" operator="equal">
      <formula>"Medium"</formula>
    </cfRule>
  </conditionalFormatting>
  <conditionalFormatting sqref="E80:E1048576">
    <cfRule type="cellIs" dxfId="133" priority="306" operator="equal">
      <formula>"Medium"</formula>
    </cfRule>
    <cfRule type="cellIs" dxfId="132" priority="307" operator="equal">
      <formula>"Low"</formula>
    </cfRule>
  </conditionalFormatting>
  <conditionalFormatting sqref="F22:F29">
    <cfRule type="cellIs" dxfId="131" priority="133" operator="equal">
      <formula>"Immediate"</formula>
    </cfRule>
    <cfRule type="cellIs" dxfId="130" priority="132" operator="equal">
      <formula>"Intermediate"</formula>
    </cfRule>
    <cfRule type="cellIs" dxfId="129" priority="131" operator="equal">
      <formula>"Long-Term"</formula>
    </cfRule>
  </conditionalFormatting>
  <conditionalFormatting sqref="F77:F78">
    <cfRule type="cellIs" dxfId="128" priority="5" operator="equal">
      <formula>"High"</formula>
    </cfRule>
    <cfRule type="cellIs" dxfId="127" priority="6" operator="equal">
      <formula>"Critical"</formula>
    </cfRule>
  </conditionalFormatting>
  <conditionalFormatting sqref="F3:G3">
    <cfRule type="cellIs" dxfId="126" priority="386" operator="equal">
      <formula>"Immediate"</formula>
    </cfRule>
    <cfRule type="cellIs" dxfId="125" priority="385" operator="equal">
      <formula>"Intermediate"</formula>
    </cfRule>
    <cfRule type="cellIs" dxfId="124" priority="384" operator="equal">
      <formula>"Long-Term"</formula>
    </cfRule>
  </conditionalFormatting>
  <conditionalFormatting sqref="F5:G21">
    <cfRule type="cellIs" dxfId="123" priority="130" operator="equal">
      <formula>"Immediate"</formula>
    </cfRule>
    <cfRule type="cellIs" dxfId="122" priority="129" operator="equal">
      <formula>"Intermediate"</formula>
    </cfRule>
    <cfRule type="cellIs" dxfId="121" priority="128" operator="equal">
      <formula>"Long-Term"</formula>
    </cfRule>
  </conditionalFormatting>
  <conditionalFormatting sqref="F60:G71">
    <cfRule type="cellIs" dxfId="120" priority="329" operator="equal">
      <formula>"Long-Term"</formula>
    </cfRule>
    <cfRule type="cellIs" dxfId="119" priority="330" operator="equal">
      <formula>"Intermediate"</formula>
    </cfRule>
    <cfRule type="cellIs" dxfId="118" priority="331" operator="equal">
      <formula>"Immediate"</formula>
    </cfRule>
  </conditionalFormatting>
  <conditionalFormatting sqref="F79:G79">
    <cfRule type="cellIs" dxfId="117" priority="30" operator="equal">
      <formula>"Long-Term"</formula>
    </cfRule>
    <cfRule type="cellIs" dxfId="116" priority="32" operator="equal">
      <formula>"Immediate"</formula>
    </cfRule>
    <cfRule type="cellIs" dxfId="115" priority="31" operator="equal">
      <formula>"Intermediate"</formula>
    </cfRule>
  </conditionalFormatting>
  <conditionalFormatting sqref="F3:J3">
    <cfRule type="cellIs" dxfId="114" priority="380" operator="equal">
      <formula>"NA"</formula>
    </cfRule>
    <cfRule type="cellIs" dxfId="113" priority="381" operator="equal">
      <formula>"Unknown"</formula>
    </cfRule>
    <cfRule type="cellIs" dxfId="112" priority="382" operator="equal">
      <formula>"Yes"</formula>
    </cfRule>
    <cfRule type="cellIs" dxfId="111" priority="383" operator="equal">
      <formula>"No"</formula>
    </cfRule>
  </conditionalFormatting>
  <conditionalFormatting sqref="G23:G29 D23:D34">
    <cfRule type="cellIs" dxfId="110" priority="234" operator="equal">
      <formula>"Intermediate"</formula>
    </cfRule>
    <cfRule type="cellIs" dxfId="109" priority="233" operator="equal">
      <formula>"Long-Term"</formula>
    </cfRule>
    <cfRule type="cellIs" dxfId="108" priority="235" operator="equal">
      <formula>"Immediate"</formula>
    </cfRule>
  </conditionalFormatting>
  <conditionalFormatting sqref="H72">
    <cfRule type="cellIs" dxfId="107" priority="251" operator="equal">
      <formula>"Intermediate"</formula>
    </cfRule>
    <cfRule type="cellIs" dxfId="106" priority="252" operator="equal">
      <formula>"Immediate"</formula>
    </cfRule>
    <cfRule type="cellIs" dxfId="105" priority="250" operator="equal">
      <formula>"Long-Term"</formula>
    </cfRule>
  </conditionalFormatting>
  <conditionalFormatting sqref="H5:J21">
    <cfRule type="cellIs" dxfId="104" priority="551" operator="equal">
      <formula>"Unknown"</formula>
    </cfRule>
    <cfRule type="cellIs" dxfId="103" priority="552" operator="equal">
      <formula>"Yes"</formula>
    </cfRule>
    <cfRule type="cellIs" dxfId="102" priority="553" operator="equal">
      <formula>"No"</formula>
    </cfRule>
  </conditionalFormatting>
  <conditionalFormatting sqref="H16:J18">
    <cfRule type="cellIs" dxfId="101" priority="549" operator="equal">
      <formula>"NA"</formula>
    </cfRule>
    <cfRule type="cellIs" dxfId="100" priority="550" operator="equal">
      <formula>"NA"</formula>
    </cfRule>
  </conditionalFormatting>
  <conditionalFormatting sqref="H23:J71">
    <cfRule type="cellIs" dxfId="99" priority="124" operator="equal">
      <formula>"NA"</formula>
    </cfRule>
    <cfRule type="cellIs" dxfId="98" priority="125" operator="equal">
      <formula>"Unknown"</formula>
    </cfRule>
    <cfRule type="cellIs" dxfId="97" priority="127" operator="equal">
      <formula>"No"</formula>
    </cfRule>
    <cfRule type="cellIs" dxfId="96" priority="126" operator="equal">
      <formula>"Yes"</formula>
    </cfRule>
  </conditionalFormatting>
  <conditionalFormatting sqref="H75:J1048576">
    <cfRule type="cellIs" dxfId="95" priority="23" operator="equal">
      <formula>"Yes"</formula>
    </cfRule>
    <cfRule type="cellIs" dxfId="94" priority="24" operator="equal">
      <formula>"No"</formula>
    </cfRule>
  </conditionalFormatting>
  <conditionalFormatting sqref="I73">
    <cfRule type="cellIs" dxfId="93" priority="248" operator="equal">
      <formula>"Intermediate"</formula>
    </cfRule>
    <cfRule type="cellIs" dxfId="92" priority="249" operator="equal">
      <formula>"Immediate"</formula>
    </cfRule>
    <cfRule type="cellIs" dxfId="91" priority="247" operator="equal">
      <formula>"Long-Term"</formula>
    </cfRule>
  </conditionalFormatting>
  <dataValidations count="3">
    <dataValidation type="list" allowBlank="1" showInputMessage="1" showErrorMessage="1" sqref="C5:C34 C36:C52" xr:uid="{4359D9C8-AECC-42D6-801D-54C9B75DEA2C}">
      <formula1>"Yes, No, NA, Unknown"</formula1>
    </dataValidation>
    <dataValidation type="list" allowBlank="1" showInputMessage="1" showErrorMessage="1" sqref="F5:F34 F37:F52" xr:uid="{3FCA5669-EA53-44AD-ABC8-1CED9F2E8704}">
      <formula1>"Immediate, Intermediate, Long-Term"</formula1>
    </dataValidation>
    <dataValidation type="list" allowBlank="1" showInputMessage="1" showErrorMessage="1" sqref="E5:E34 E36:E52" xr:uid="{A52F4FCB-3A21-409F-A575-6C56EEFE333C}">
      <formula1>"High, Medium, Low"</formula1>
    </dataValidation>
  </dataValidations>
  <hyperlinks>
    <hyperlink ref="L6" r:id="rId1" xr:uid="{198D9EBB-C395-494E-BAB7-97B74168A35D}"/>
    <hyperlink ref="L7" r:id="rId2" xr:uid="{EC24154F-417F-4B61-94C5-8809EADB69DE}"/>
    <hyperlink ref="L9" r:id="rId3" xr:uid="{BD9473B3-493F-4A9C-A0E6-C6B2B8381564}"/>
    <hyperlink ref="L11" r:id="rId4" xr:uid="{9169421A-0862-40E9-8418-FA48EC39B510}"/>
    <hyperlink ref="L14" r:id="rId5" xr:uid="{06D7DA92-FC14-4BFF-913A-2363975555C2}"/>
    <hyperlink ref="L16" r:id="rId6" xr:uid="{FD34953B-758A-406D-B6ED-71576219C46E}"/>
    <hyperlink ref="L19" r:id="rId7" xr:uid="{266124CB-A544-44FB-9FFD-B93BEC41804C}"/>
    <hyperlink ref="L24" r:id="rId8" xr:uid="{D42156AC-5318-49F4-928C-848978C67F2F}"/>
    <hyperlink ref="L26" r:id="rId9" xr:uid="{FD8BF695-7384-4D9B-BD9D-B087E8B854FA}"/>
    <hyperlink ref="L27" r:id="rId10" xr:uid="{FCCAB725-1178-4365-B4BA-EB27E67991E6}"/>
    <hyperlink ref="L30" r:id="rId11" xr:uid="{363AEB2E-4B5F-4D56-BADD-B2FB2773D899}"/>
    <hyperlink ref="L37" r:id="rId12" xr:uid="{D880FA74-80B7-4A05-AC3A-4C2F3784541C}"/>
    <hyperlink ref="L38" r:id="rId13" xr:uid="{59579F95-72CB-4271-BE5B-A400975E9EC8}"/>
    <hyperlink ref="L39" r:id="rId14" xr:uid="{D8B50D87-3976-4A62-B3A5-01655FAA616E}"/>
    <hyperlink ref="L41" r:id="rId15" xr:uid="{438EED77-702B-4BC9-A79A-4A7788403D69}"/>
    <hyperlink ref="L43" r:id="rId16" xr:uid="{CD414909-FFAA-4334-8F18-C5B26AAE84ED}"/>
    <hyperlink ref="M5" r:id="rId17" xr:uid="{D2B91D85-239C-464D-9887-526654D5CCE1}"/>
    <hyperlink ref="M6" r:id="rId18" xr:uid="{32CB31A1-FC1D-4D5C-BEA4-4BECDFB893F1}"/>
    <hyperlink ref="M7" r:id="rId19" xr:uid="{40CF06F6-BCA3-4FF5-9ED3-64848A2B406B}"/>
    <hyperlink ref="M10" r:id="rId20" xr:uid="{8CEA0421-0405-4215-8C70-48469BC0818D}"/>
    <hyperlink ref="M8" r:id="rId21" xr:uid="{5F6EFF6C-6CE3-4AD2-B403-AA33E90F51B4}"/>
    <hyperlink ref="M9" r:id="rId22" display="14.B.1_x000a_Museum Security" xr:uid="{DC33E96A-1812-494B-ACAD-A103A88994DE}"/>
    <hyperlink ref="M11" r:id="rId23" xr:uid="{8E1800B4-ACAC-42AF-A116-B86B3474B232}"/>
    <hyperlink ref="M13" r:id="rId24" display="14.B.1_x000a_Museum Security" xr:uid="{3425FF7D-10B5-4AC9-BF59-B0BF1235F627}"/>
    <hyperlink ref="M14" r:id="rId25" xr:uid="{E41388A5-B964-4590-B6AB-7188FEAB6223}"/>
    <hyperlink ref="M15" r:id="rId26" xr:uid="{84573E88-32FD-410A-A662-BE0CDDAFA091}"/>
    <hyperlink ref="M16" r:id="rId27" xr:uid="{CF1E0B35-449E-41FC-9BF8-00307AD29A89}"/>
    <hyperlink ref="M18" r:id="rId28" xr:uid="{632BAD92-ACD7-4661-988B-B15B87E00A47}"/>
    <hyperlink ref="M19" r:id="rId29" xr:uid="{60555CFC-9D1E-4BED-BFCB-D89580809665}"/>
    <hyperlink ref="M20" r:id="rId30" xr:uid="{F8BA0334-97DD-490C-B74F-34A569E66035}"/>
    <hyperlink ref="M21" r:id="rId31" display="14.B.1_x000a_Museum Security" xr:uid="{F919174A-4D17-4565-A912-A58A0948A9F0}"/>
    <hyperlink ref="M22" r:id="rId32" display="14.B.1_x000a_Museum Security" xr:uid="{5F6E51C5-46AA-4874-B377-7409BCCB1B43}"/>
    <hyperlink ref="M23" r:id="rId33" display="14.B.1_x000a_Museum Security" xr:uid="{F80763DC-3980-4E54-AA9D-EB6DDE5DE387}"/>
    <hyperlink ref="M24" r:id="rId34" display="14.B.1_x000a_Museum Security" xr:uid="{C96DBF07-79C9-4D9D-91A3-383970A6772C}"/>
    <hyperlink ref="M25" r:id="rId35" display="14.B.1_x000a_Museum Security" xr:uid="{0C729591-2C40-451C-AF48-442E0CF4B8EE}"/>
    <hyperlink ref="M26" r:id="rId36" display="14.B.1_x000a_Museum Security" xr:uid="{ED0C5F94-3F03-48AD-8F5C-FF3BF62ED1BB}"/>
    <hyperlink ref="M27" r:id="rId37" display="14.B.1_x000a_Museum Security" xr:uid="{A37D0058-C9C8-4D39-96C4-CDDAA995040E}"/>
    <hyperlink ref="M28" r:id="rId38" display="14.B.1_x000a_Museum Security" xr:uid="{D91D5416-3E41-4178-93E9-0DD4E2664388}"/>
    <hyperlink ref="M29" r:id="rId39" display="14.B.1_x000a_Museum Security" xr:uid="{840968C0-2F78-422A-B800-7FF3DB48AC1A}"/>
    <hyperlink ref="M30" r:id="rId40" display="14.B.1_x000a_Museum Security" xr:uid="{A5B5F018-63B6-48CD-98FE-FD5FDFB52330}"/>
    <hyperlink ref="M31" r:id="rId41" display="14.B.1_x000a_Museum Security" xr:uid="{E0FA7222-A5F8-4F4C-BEED-AE5E5EE7A67F}"/>
    <hyperlink ref="M32" r:id="rId42" display="14.B.1_x000a_Museum Security" xr:uid="{ACA64BB1-1FE4-4385-8149-F76D4CBCD784}"/>
    <hyperlink ref="M33" r:id="rId43" display="14.B.1_x000a_Museum Security" xr:uid="{05EBADB8-FCE2-443F-9879-5D516BC1B944}"/>
    <hyperlink ref="M34" r:id="rId44" display="14.B.1_x000a_Museum Security" xr:uid="{64EBF342-599B-46C3-B323-D3CEDB2A5CAB}"/>
    <hyperlink ref="M36" r:id="rId45" display="14.B.1_x000a_Museum Security" xr:uid="{663EF6D4-5652-4F05-86E7-A7632D2628C3}"/>
    <hyperlink ref="M37" r:id="rId46" display="14.B.1_x000a_Museum Security" xr:uid="{EAD9EAE6-7A38-4997-8A56-AB03908FE618}"/>
    <hyperlink ref="M38" r:id="rId47" display="14.B.1_x000a_Museum Security" xr:uid="{3E92BE62-1035-4032-A86B-87C8D3A3D63C}"/>
    <hyperlink ref="M39" r:id="rId48" display="14.B.1_x000a_Museum Security" xr:uid="{48DC6083-F153-45C6-B781-7FFB8F775F11}"/>
    <hyperlink ref="M40" r:id="rId49" display="14.B.1_x000a_Museum Security" xr:uid="{87BE69DB-419B-46CB-96A0-C2F1F44240A8}"/>
    <hyperlink ref="M41" r:id="rId50" display="14.B.1_x000a_Museum Security" xr:uid="{04E0D2EA-AF4C-4E26-A554-88714AED96CE}"/>
    <hyperlink ref="M42" r:id="rId51" display="14.B.1_x000a_Museum Security" xr:uid="{EEF3830E-C681-429F-B905-6F112BE317F6}"/>
    <hyperlink ref="M43" r:id="rId52" display="14.B.1_x000a_Museum Security" xr:uid="{E81563A1-AC7C-4F6C-B564-96481DA8B59C}"/>
    <hyperlink ref="M44" r:id="rId53" display="14.B.1_x000a_Museum Security" xr:uid="{CC04FD62-841D-48AD-91CB-56566397CFC0}"/>
    <hyperlink ref="M45" r:id="rId54" display="14.B.1_x000a_Museum Security" xr:uid="{37582078-1784-4FB7-B95B-CB30E4906ADE}"/>
    <hyperlink ref="M46" r:id="rId55" display="14.B.1_x000a_Museum Security" xr:uid="{ECBBF31C-8A35-4B83-BAA5-6A4CA53D959E}"/>
    <hyperlink ref="M47" r:id="rId56" display="14.B.1_x000a_Museum Security" xr:uid="{A1A035D2-B977-4FF3-ACE3-B456AB78AA1C}"/>
    <hyperlink ref="M48" r:id="rId57" display="14.B.1_x000a_Museum Security" xr:uid="{A87BEED9-9EA9-4A5E-A8C6-2518C9B869E6}"/>
    <hyperlink ref="M49" r:id="rId58" display="14.B.1_x000a_Museum Security" xr:uid="{A04C4217-9661-4F22-BB6F-5F38BDB30566}"/>
    <hyperlink ref="M50" r:id="rId59" display="14.B.1_x000a_Museum Security" xr:uid="{38D44556-5275-459B-BA04-B9DA732C72E9}"/>
    <hyperlink ref="M52" r:id="rId60" display="14.B.1_x000a_Museum Security" xr:uid="{BA295866-AA2A-41D2-A723-6CC594853D05}"/>
    <hyperlink ref="M51" r:id="rId61" display="14.B.1_x000a_Museum Security" xr:uid="{23D26514-B4AC-4B09-8A54-890DD6F818F9}"/>
    <hyperlink ref="M17" r:id="rId62" xr:uid="{82912306-010F-44F7-9B44-E836BF3DD127}"/>
    <hyperlink ref="M12" r:id="rId63" xr:uid="{2B40D8D5-2BB1-45ED-B484-CB8DACE730C7}"/>
    <hyperlink ref="L12" r:id="rId64" xr:uid="{FA54B830-1CF5-42CD-BDEB-CBC18A671A01}"/>
  </hyperlinks>
  <pageMargins left="0.7" right="0.7" top="0.75" bottom="0.75" header="0.3" footer="0.3"/>
  <pageSetup orientation="portrait" horizontalDpi="1200" verticalDpi="1200" r:id="rId6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5C9F7-4D59-41ED-BB7B-1BAC236182B6}">
  <sheetPr codeName="Sheet13"/>
  <dimension ref="A1:O54"/>
  <sheetViews>
    <sheetView tabSelected="1" zoomScaleNormal="100" workbookViewId="0">
      <pane xSplit="1" ySplit="3" topLeftCell="C4" activePane="bottomRight" state="frozen"/>
      <selection pane="topRight" activeCell="B1" sqref="B1"/>
      <selection pane="bottomLeft" activeCell="A4" sqref="A4"/>
      <selection pane="bottomRight" activeCell="K5" sqref="K5"/>
    </sheetView>
  </sheetViews>
  <sheetFormatPr defaultColWidth="8.85546875" defaultRowHeight="15" x14ac:dyDescent="0.25"/>
  <cols>
    <col min="1" max="1" width="3" style="35" bestFit="1" customWidth="1"/>
    <col min="2" max="2" width="108.42578125" style="20" customWidth="1"/>
    <col min="3" max="3" width="8.5703125" style="6" bestFit="1" customWidth="1"/>
    <col min="4" max="4" width="20" style="6" customWidth="1"/>
    <col min="5" max="5" width="10.140625" style="18" customWidth="1"/>
    <col min="6" max="6" width="10.5703125" style="6" customWidth="1"/>
    <col min="7" max="7" width="14.140625" style="6" customWidth="1"/>
    <col min="8" max="8" width="10.5703125" style="1" bestFit="1" customWidth="1"/>
    <col min="9" max="9" width="11.5703125" style="1" bestFit="1" customWidth="1"/>
    <col min="10" max="10" width="8.140625" bestFit="1" customWidth="1"/>
    <col min="11" max="11" width="22.5703125" style="12" customWidth="1"/>
    <col min="12" max="12" width="8.85546875" style="19" bestFit="1" customWidth="1"/>
    <col min="13" max="13" width="19.5703125" style="19" bestFit="1" customWidth="1"/>
    <col min="14" max="14" width="14.42578125" style="19" bestFit="1" customWidth="1"/>
    <col min="15" max="16384" width="8.85546875" style="10"/>
  </cols>
  <sheetData>
    <row r="1" spans="1:14" s="12" customFormat="1" ht="28.7" customHeight="1" thickBot="1" x14ac:dyDescent="0.3">
      <c r="B1" s="500" t="s">
        <v>422</v>
      </c>
      <c r="C1" s="501"/>
      <c r="D1" s="501"/>
      <c r="E1" s="501"/>
      <c r="F1" s="501"/>
      <c r="G1" s="501"/>
      <c r="H1" s="501"/>
      <c r="I1" s="501"/>
      <c r="J1" s="501"/>
      <c r="K1" s="501"/>
      <c r="L1" s="501"/>
      <c r="M1" s="501"/>
      <c r="N1" s="502"/>
    </row>
    <row r="2" spans="1:14" s="23" customFormat="1" ht="12.6" customHeight="1" thickBot="1" x14ac:dyDescent="0.25">
      <c r="A2" s="384" t="s">
        <v>349</v>
      </c>
      <c r="B2" s="237" t="s">
        <v>478</v>
      </c>
      <c r="C2" s="72" t="s">
        <v>77</v>
      </c>
      <c r="D2" s="387" t="s">
        <v>76</v>
      </c>
      <c r="E2" s="388"/>
      <c r="F2" s="388"/>
      <c r="G2" s="388"/>
      <c r="H2" s="388"/>
      <c r="I2" s="388"/>
      <c r="J2" s="389"/>
      <c r="K2" s="519" t="s">
        <v>170</v>
      </c>
      <c r="L2" s="396" t="s">
        <v>75</v>
      </c>
      <c r="M2" s="482"/>
      <c r="N2" s="397"/>
    </row>
    <row r="3" spans="1:14" s="23" customFormat="1" ht="48.75" thickBot="1" x14ac:dyDescent="0.25">
      <c r="A3" s="385"/>
      <c r="B3" s="281" t="str">
        <f>_xlfn.CONCAT("Facility Name: ",'Cover Sheet'!C48)</f>
        <v xml:space="preserve">Facility Name: </v>
      </c>
      <c r="C3" s="56" t="s">
        <v>78</v>
      </c>
      <c r="D3" s="92" t="s">
        <v>175</v>
      </c>
      <c r="E3" s="92" t="s">
        <v>179</v>
      </c>
      <c r="F3" s="92" t="s">
        <v>181</v>
      </c>
      <c r="G3" s="92" t="s">
        <v>176</v>
      </c>
      <c r="H3" s="92" t="s">
        <v>177</v>
      </c>
      <c r="I3" s="93" t="s">
        <v>178</v>
      </c>
      <c r="J3" s="49" t="s">
        <v>51</v>
      </c>
      <c r="K3" s="520"/>
      <c r="L3" s="57" t="s">
        <v>233</v>
      </c>
      <c r="M3" s="486" t="s">
        <v>314</v>
      </c>
      <c r="N3" s="487"/>
    </row>
    <row r="4" spans="1:14" customFormat="1" ht="15.75" thickBot="1" x14ac:dyDescent="0.3">
      <c r="A4" s="35"/>
      <c r="B4" s="503" t="s">
        <v>95</v>
      </c>
      <c r="C4" s="504"/>
      <c r="D4" s="504"/>
      <c r="E4" s="504"/>
      <c r="F4" s="504"/>
      <c r="G4" s="504"/>
      <c r="H4" s="504"/>
      <c r="I4" s="504"/>
      <c r="J4" s="504"/>
      <c r="K4" s="504"/>
      <c r="L4" s="504"/>
      <c r="M4" s="504"/>
      <c r="N4" s="505"/>
    </row>
    <row r="5" spans="1:14" ht="26.25" thickBot="1" x14ac:dyDescent="0.25">
      <c r="A5" s="51">
        <v>1</v>
      </c>
      <c r="B5" s="142" t="s">
        <v>417</v>
      </c>
      <c r="C5" s="187"/>
      <c r="D5" s="257"/>
      <c r="E5" s="189"/>
      <c r="F5" s="189"/>
      <c r="G5" s="252"/>
      <c r="H5" s="252"/>
      <c r="I5" s="252"/>
      <c r="J5" s="304"/>
      <c r="K5" s="179"/>
      <c r="L5" s="105"/>
      <c r="M5" s="285" t="s">
        <v>512</v>
      </c>
      <c r="N5" s="288"/>
    </row>
    <row r="6" spans="1:14" ht="26.25" thickBot="1" x14ac:dyDescent="0.25">
      <c r="A6" s="51">
        <v>2</v>
      </c>
      <c r="B6" s="142" t="s">
        <v>505</v>
      </c>
      <c r="C6" s="187"/>
      <c r="D6" s="257"/>
      <c r="E6" s="152" t="str">
        <f t="shared" ref="E6" si="0">IF(C6="No","Critical","")</f>
        <v/>
      </c>
      <c r="F6" s="189"/>
      <c r="G6" s="252"/>
      <c r="H6" s="252"/>
      <c r="I6" s="252"/>
      <c r="J6" s="304"/>
      <c r="K6" s="179"/>
      <c r="L6" s="105"/>
      <c r="M6" s="285" t="s">
        <v>513</v>
      </c>
      <c r="N6" s="288"/>
    </row>
    <row r="7" spans="1:14" ht="25.35" customHeight="1" thickBot="1" x14ac:dyDescent="0.25">
      <c r="A7" s="51">
        <v>3</v>
      </c>
      <c r="B7" s="142" t="s">
        <v>408</v>
      </c>
      <c r="C7" s="206"/>
      <c r="D7" s="259"/>
      <c r="E7" s="189"/>
      <c r="F7" s="261"/>
      <c r="G7" s="255"/>
      <c r="H7" s="255"/>
      <c r="I7" s="255"/>
      <c r="J7" s="306"/>
      <c r="K7" s="221"/>
      <c r="L7" s="155"/>
      <c r="M7" s="285" t="s">
        <v>672</v>
      </c>
      <c r="N7" s="290" t="s">
        <v>512</v>
      </c>
    </row>
    <row r="8" spans="1:14" ht="26.25" thickBot="1" x14ac:dyDescent="0.25">
      <c r="A8" s="51">
        <v>4</v>
      </c>
      <c r="B8" s="142" t="s">
        <v>409</v>
      </c>
      <c r="C8" s="187"/>
      <c r="D8" s="257"/>
      <c r="E8" s="189"/>
      <c r="F8" s="189"/>
      <c r="G8" s="252"/>
      <c r="H8" s="252"/>
      <c r="I8" s="252"/>
      <c r="J8" s="304"/>
      <c r="K8" s="179"/>
      <c r="L8" s="105"/>
      <c r="M8" s="285" t="s">
        <v>512</v>
      </c>
      <c r="N8" s="288"/>
    </row>
    <row r="9" spans="1:14" ht="28.5" customHeight="1" thickBot="1" x14ac:dyDescent="0.25">
      <c r="A9" s="51">
        <v>5</v>
      </c>
      <c r="B9" s="142" t="s">
        <v>310</v>
      </c>
      <c r="C9" s="187"/>
      <c r="D9" s="257"/>
      <c r="E9" s="189"/>
      <c r="F9" s="189"/>
      <c r="G9" s="252"/>
      <c r="H9" s="252"/>
      <c r="I9" s="252"/>
      <c r="J9" s="304"/>
      <c r="K9" s="179"/>
      <c r="L9" s="105"/>
      <c r="M9" s="285" t="s">
        <v>514</v>
      </c>
      <c r="N9" s="288"/>
    </row>
    <row r="10" spans="1:14" ht="26.25" thickBot="1" x14ac:dyDescent="0.25">
      <c r="A10" s="51">
        <v>6</v>
      </c>
      <c r="B10" s="142" t="s">
        <v>410</v>
      </c>
      <c r="C10" s="187"/>
      <c r="D10" s="257"/>
      <c r="E10" s="189"/>
      <c r="F10" s="189"/>
      <c r="G10" s="254"/>
      <c r="H10" s="252"/>
      <c r="I10" s="252"/>
      <c r="J10" s="304"/>
      <c r="K10" s="179"/>
      <c r="L10" s="105"/>
      <c r="M10" s="285" t="s">
        <v>540</v>
      </c>
      <c r="N10" s="288"/>
    </row>
    <row r="11" spans="1:14" ht="26.25" thickBot="1" x14ac:dyDescent="0.25">
      <c r="A11" s="51">
        <v>7</v>
      </c>
      <c r="B11" s="142" t="s">
        <v>411</v>
      </c>
      <c r="C11" s="187"/>
      <c r="D11" s="257"/>
      <c r="E11" s="189"/>
      <c r="F11" s="189"/>
      <c r="G11" s="252"/>
      <c r="H11" s="252"/>
      <c r="I11" s="252"/>
      <c r="J11" s="304"/>
      <c r="K11" s="222"/>
      <c r="L11" s="105"/>
      <c r="M11" s="285" t="s">
        <v>516</v>
      </c>
      <c r="N11" s="288"/>
    </row>
    <row r="12" spans="1:14" ht="26.25" thickBot="1" x14ac:dyDescent="0.25">
      <c r="A12" s="51">
        <v>8</v>
      </c>
      <c r="B12" s="142" t="s">
        <v>413</v>
      </c>
      <c r="C12" s="187"/>
      <c r="D12" s="257"/>
      <c r="E12" s="189"/>
      <c r="F12" s="189"/>
      <c r="G12" s="252"/>
      <c r="H12" s="252"/>
      <c r="I12" s="252"/>
      <c r="J12" s="304"/>
      <c r="K12" s="190"/>
      <c r="L12" s="105"/>
      <c r="M12" s="285" t="s">
        <v>517</v>
      </c>
      <c r="N12" s="288"/>
    </row>
    <row r="13" spans="1:14" customFormat="1" ht="26.25" thickBot="1" x14ac:dyDescent="0.3">
      <c r="A13" s="51">
        <v>9</v>
      </c>
      <c r="B13" s="142" t="s">
        <v>412</v>
      </c>
      <c r="C13" s="187"/>
      <c r="D13" s="257"/>
      <c r="E13" s="189"/>
      <c r="F13" s="189"/>
      <c r="G13" s="252"/>
      <c r="H13" s="252"/>
      <c r="I13" s="252"/>
      <c r="J13" s="304"/>
      <c r="K13" s="190"/>
      <c r="L13" s="105"/>
      <c r="M13" s="285" t="s">
        <v>517</v>
      </c>
      <c r="N13" s="288"/>
    </row>
    <row r="14" spans="1:14" ht="26.25" thickBot="1" x14ac:dyDescent="0.25">
      <c r="A14" s="51">
        <v>10</v>
      </c>
      <c r="B14" s="142" t="s">
        <v>311</v>
      </c>
      <c r="C14" s="187"/>
      <c r="D14" s="257"/>
      <c r="E14" s="189"/>
      <c r="F14" s="189"/>
      <c r="G14" s="252"/>
      <c r="H14" s="252"/>
      <c r="I14" s="252"/>
      <c r="J14" s="304"/>
      <c r="K14" s="190"/>
      <c r="L14" s="105"/>
      <c r="M14" s="285" t="s">
        <v>517</v>
      </c>
      <c r="N14" s="288"/>
    </row>
    <row r="15" spans="1:14" ht="26.25" thickBot="1" x14ac:dyDescent="0.25">
      <c r="A15" s="51">
        <v>11</v>
      </c>
      <c r="B15" s="142" t="s">
        <v>414</v>
      </c>
      <c r="C15" s="187"/>
      <c r="D15" s="257"/>
      <c r="E15" s="189"/>
      <c r="F15" s="189"/>
      <c r="G15" s="252"/>
      <c r="H15" s="252"/>
      <c r="I15" s="252"/>
      <c r="J15" s="304"/>
      <c r="K15" s="179"/>
      <c r="L15" s="105"/>
      <c r="M15" s="285" t="s">
        <v>517</v>
      </c>
      <c r="N15" s="288"/>
    </row>
    <row r="16" spans="1:14" ht="26.25" thickBot="1" x14ac:dyDescent="0.25">
      <c r="A16" s="51">
        <v>12</v>
      </c>
      <c r="B16" s="142" t="s">
        <v>415</v>
      </c>
      <c r="C16" s="187"/>
      <c r="D16" s="257"/>
      <c r="E16" s="189"/>
      <c r="F16" s="189"/>
      <c r="G16" s="252"/>
      <c r="H16" s="252"/>
      <c r="I16" s="252"/>
      <c r="J16" s="304"/>
      <c r="K16" s="222"/>
      <c r="L16" s="105"/>
      <c r="M16" s="285" t="s">
        <v>517</v>
      </c>
      <c r="N16" s="288"/>
    </row>
    <row r="17" spans="1:14" ht="26.25" thickBot="1" x14ac:dyDescent="0.25">
      <c r="A17" s="51">
        <v>13</v>
      </c>
      <c r="B17" s="142" t="s">
        <v>416</v>
      </c>
      <c r="C17" s="187"/>
      <c r="D17" s="257"/>
      <c r="E17" s="189"/>
      <c r="F17" s="189"/>
      <c r="G17" s="252"/>
      <c r="H17" s="252"/>
      <c r="I17" s="252"/>
      <c r="J17" s="304"/>
      <c r="K17" s="222"/>
      <c r="L17" s="105"/>
      <c r="M17" s="285" t="s">
        <v>517</v>
      </c>
      <c r="N17" s="288"/>
    </row>
    <row r="18" spans="1:14" customFormat="1" ht="26.25" thickBot="1" x14ac:dyDescent="0.3">
      <c r="A18" s="51">
        <v>14</v>
      </c>
      <c r="B18" s="142" t="s">
        <v>418</v>
      </c>
      <c r="C18" s="187"/>
      <c r="D18" s="257"/>
      <c r="E18" s="189"/>
      <c r="F18" s="189"/>
      <c r="G18" s="252"/>
      <c r="H18" s="252"/>
      <c r="I18" s="252"/>
      <c r="J18" s="304"/>
      <c r="K18" s="190"/>
      <c r="L18" s="105"/>
      <c r="M18" s="285" t="s">
        <v>518</v>
      </c>
      <c r="N18" s="288"/>
    </row>
    <row r="19" spans="1:14" customFormat="1" x14ac:dyDescent="0.25">
      <c r="A19" s="35"/>
      <c r="B19" s="16"/>
      <c r="C19" s="6"/>
      <c r="D19" s="9"/>
      <c r="E19" s="21"/>
      <c r="F19" s="9"/>
      <c r="G19" s="6"/>
      <c r="H19" s="9"/>
      <c r="I19" s="9"/>
      <c r="J19" s="9"/>
      <c r="K19" s="6"/>
      <c r="L19" s="19"/>
      <c r="M19" s="19"/>
      <c r="N19" s="19"/>
    </row>
    <row r="20" spans="1:14" x14ac:dyDescent="0.25">
      <c r="F20" s="9"/>
    </row>
    <row r="21" spans="1:14" x14ac:dyDescent="0.25">
      <c r="B21" s="102" t="s">
        <v>459</v>
      </c>
      <c r="C21" s="104"/>
      <c r="F21" s="9"/>
    </row>
    <row r="22" spans="1:14" x14ac:dyDescent="0.2">
      <c r="B22" s="26" t="s">
        <v>84</v>
      </c>
      <c r="C22" s="30">
        <f>COUNTIF(C4:C19,"Yes")</f>
        <v>0</v>
      </c>
      <c r="F22" s="9"/>
      <c r="H22" s="6"/>
      <c r="I22" s="6"/>
      <c r="J22" s="6"/>
    </row>
    <row r="23" spans="1:14" x14ac:dyDescent="0.2">
      <c r="B23" s="26" t="s">
        <v>85</v>
      </c>
      <c r="C23" s="30">
        <f>COUNTIF(C4:C19,"No")</f>
        <v>0</v>
      </c>
      <c r="D23" s="18"/>
      <c r="F23" s="9"/>
      <c r="H23" s="18"/>
      <c r="I23" s="18"/>
      <c r="J23" s="18"/>
    </row>
    <row r="24" spans="1:14" x14ac:dyDescent="0.25">
      <c r="B24" s="26" t="s">
        <v>86</v>
      </c>
      <c r="C24" s="30">
        <f>COUNTIF(C4:C19,"NA")</f>
        <v>0</v>
      </c>
      <c r="F24" s="9"/>
    </row>
    <row r="25" spans="1:14" x14ac:dyDescent="0.25">
      <c r="B25" s="26" t="s">
        <v>87</v>
      </c>
      <c r="C25" s="30">
        <f>COUNTIF(C4:C19,"Unknown")</f>
        <v>0</v>
      </c>
      <c r="F25" s="9"/>
    </row>
    <row r="26" spans="1:14" s="6" customFormat="1" x14ac:dyDescent="0.25">
      <c r="A26" s="34"/>
      <c r="E26" s="18"/>
      <c r="H26" s="1"/>
      <c r="I26" s="1"/>
      <c r="J26"/>
      <c r="K26" s="18"/>
      <c r="L26" s="18"/>
      <c r="M26" s="18"/>
      <c r="N26" s="18"/>
    </row>
    <row r="27" spans="1:14" s="6" customFormat="1" x14ac:dyDescent="0.25">
      <c r="A27" s="34"/>
      <c r="B27" s="102" t="s">
        <v>288</v>
      </c>
      <c r="C27" s="96"/>
      <c r="D27" s="96"/>
      <c r="E27" s="97"/>
      <c r="H27" s="1"/>
      <c r="I27" s="1"/>
      <c r="J27"/>
      <c r="K27" s="18"/>
      <c r="L27" s="18"/>
      <c r="M27" s="18"/>
      <c r="N27" s="18"/>
    </row>
    <row r="28" spans="1:14" s="6" customFormat="1" x14ac:dyDescent="0.25">
      <c r="A28" s="34"/>
      <c r="B28" s="361" t="s">
        <v>284</v>
      </c>
      <c r="C28" s="361"/>
      <c r="D28" s="361"/>
      <c r="E28" s="345">
        <f>COUNTIF(E4:E19,"Critical")</f>
        <v>0</v>
      </c>
      <c r="H28" s="1"/>
      <c r="I28" s="1"/>
      <c r="J28"/>
      <c r="K28" s="18"/>
      <c r="L28" s="18"/>
      <c r="M28" s="18"/>
      <c r="N28" s="18"/>
    </row>
    <row r="29" spans="1:14" s="6" customFormat="1" x14ac:dyDescent="0.25">
      <c r="A29" s="34"/>
      <c r="B29" s="495" t="s">
        <v>285</v>
      </c>
      <c r="C29" s="496"/>
      <c r="D29" s="497"/>
      <c r="E29" s="71">
        <f>COUNTIF(E4:E19,"High")</f>
        <v>0</v>
      </c>
      <c r="H29" s="1"/>
      <c r="I29" s="1"/>
      <c r="J29"/>
      <c r="K29" s="18"/>
      <c r="L29" s="18"/>
      <c r="M29" s="18"/>
      <c r="N29" s="18"/>
    </row>
    <row r="30" spans="1:14" s="6" customFormat="1" x14ac:dyDescent="0.25">
      <c r="A30" s="34"/>
      <c r="B30" s="498" t="s">
        <v>286</v>
      </c>
      <c r="C30" s="498"/>
      <c r="D30" s="498"/>
      <c r="E30" s="66">
        <f>COUNTIF(E4:E19,"Medium")</f>
        <v>0</v>
      </c>
      <c r="H30" s="1"/>
      <c r="I30" s="1"/>
      <c r="J30"/>
      <c r="K30" s="18"/>
      <c r="L30" s="18"/>
      <c r="M30" s="18"/>
      <c r="N30" s="18"/>
    </row>
    <row r="31" spans="1:14" s="6" customFormat="1" x14ac:dyDescent="0.25">
      <c r="A31" s="34"/>
      <c r="B31" s="499" t="s">
        <v>287</v>
      </c>
      <c r="C31" s="499"/>
      <c r="D31" s="499"/>
      <c r="E31" s="67">
        <f>COUNTIF(E4:E19,"Low")</f>
        <v>0</v>
      </c>
      <c r="H31" s="1"/>
      <c r="I31" s="1"/>
      <c r="J31"/>
      <c r="K31" s="18"/>
      <c r="L31" s="18"/>
      <c r="M31" s="18"/>
      <c r="N31" s="18"/>
    </row>
    <row r="32" spans="1:14" x14ac:dyDescent="0.25">
      <c r="F32" s="9"/>
    </row>
    <row r="33" spans="1:15" x14ac:dyDescent="0.25">
      <c r="B33" s="102" t="s">
        <v>283</v>
      </c>
      <c r="C33" s="96"/>
      <c r="D33" s="96"/>
      <c r="E33" s="95"/>
      <c r="F33" s="117"/>
    </row>
    <row r="34" spans="1:15" x14ac:dyDescent="0.25">
      <c r="B34" s="509" t="s">
        <v>99</v>
      </c>
      <c r="C34" s="510"/>
      <c r="D34" s="510"/>
      <c r="E34" s="511"/>
      <c r="F34" s="42">
        <f>COUNTIF(F4:F19,"Immediate")</f>
        <v>0</v>
      </c>
      <c r="L34" s="12"/>
      <c r="M34" s="12"/>
      <c r="N34" s="12"/>
    </row>
    <row r="35" spans="1:15" x14ac:dyDescent="0.25">
      <c r="B35" s="509" t="s">
        <v>100</v>
      </c>
      <c r="C35" s="510"/>
      <c r="D35" s="510"/>
      <c r="E35" s="511"/>
      <c r="F35" s="42">
        <f>COUNTIF(F4:F19,"Intermediate")</f>
        <v>0</v>
      </c>
      <c r="L35" s="12"/>
      <c r="M35" s="12"/>
      <c r="N35" s="12"/>
    </row>
    <row r="36" spans="1:15" x14ac:dyDescent="0.25">
      <c r="B36" s="509" t="s">
        <v>101</v>
      </c>
      <c r="C36" s="510"/>
      <c r="D36" s="510"/>
      <c r="E36" s="511"/>
      <c r="F36" s="42">
        <f>COUNTIF(F4:F19,"Long-Term")</f>
        <v>0</v>
      </c>
      <c r="L36" s="12"/>
      <c r="M36" s="12"/>
      <c r="N36" s="12"/>
    </row>
    <row r="37" spans="1:15" x14ac:dyDescent="0.25">
      <c r="C37" s="10"/>
      <c r="F37" s="9"/>
    </row>
    <row r="38" spans="1:15" x14ac:dyDescent="0.25">
      <c r="B38" s="399" t="s">
        <v>162</v>
      </c>
      <c r="C38" s="400"/>
      <c r="D38" s="400"/>
      <c r="E38" s="400"/>
      <c r="F38" s="400"/>
      <c r="G38" s="401"/>
      <c r="H38" s="98">
        <f>COUNTIF(H4:H19,"Needed")</f>
        <v>0</v>
      </c>
      <c r="L38" s="12"/>
      <c r="M38" s="12"/>
      <c r="N38" s="12"/>
    </row>
    <row r="39" spans="1:15" x14ac:dyDescent="0.25">
      <c r="B39" s="506" t="s">
        <v>168</v>
      </c>
      <c r="C39" s="507"/>
      <c r="D39" s="507"/>
      <c r="E39" s="507"/>
      <c r="F39" s="507"/>
      <c r="G39" s="507"/>
      <c r="H39" s="508"/>
      <c r="I39" s="99">
        <f>COUNTIF(I4:I19,"Needed")</f>
        <v>0</v>
      </c>
      <c r="L39" s="12"/>
      <c r="M39" s="12"/>
      <c r="N39" s="12"/>
    </row>
    <row r="40" spans="1:15" ht="12.75" x14ac:dyDescent="0.2">
      <c r="B40" s="506" t="s">
        <v>657</v>
      </c>
      <c r="C40" s="507"/>
      <c r="D40" s="507"/>
      <c r="E40" s="507"/>
      <c r="F40" s="507"/>
      <c r="G40" s="507"/>
      <c r="H40" s="507"/>
      <c r="I40" s="508"/>
      <c r="J40" s="311">
        <f>SUM(J5:J18)</f>
        <v>0</v>
      </c>
      <c r="L40" s="12"/>
      <c r="M40" s="12"/>
      <c r="N40" s="12"/>
    </row>
    <row r="41" spans="1:15" x14ac:dyDescent="0.25">
      <c r="F41" s="9"/>
    </row>
    <row r="42" spans="1:15" x14ac:dyDescent="0.25">
      <c r="F42" s="9"/>
    </row>
    <row r="43" spans="1:15" s="12" customFormat="1" ht="12.75" x14ac:dyDescent="0.25">
      <c r="B43" s="365" t="s">
        <v>707</v>
      </c>
      <c r="C43" s="365"/>
      <c r="D43" s="365"/>
      <c r="E43" s="365"/>
      <c r="F43" s="365"/>
      <c r="G43" s="365"/>
      <c r="H43" s="365"/>
      <c r="I43" s="365"/>
      <c r="J43" s="365"/>
      <c r="K43" s="365"/>
      <c r="L43" s="365"/>
      <c r="M43" s="365"/>
      <c r="N43" s="365"/>
      <c r="O43" s="6"/>
    </row>
    <row r="44" spans="1:15" s="12" customFormat="1" ht="12.75" x14ac:dyDescent="0.25">
      <c r="B44" s="4"/>
      <c r="O44" s="6"/>
    </row>
    <row r="45" spans="1:15" customFormat="1" x14ac:dyDescent="0.25">
      <c r="A45" s="35"/>
      <c r="B45" s="393" t="s">
        <v>706</v>
      </c>
      <c r="C45" s="394"/>
      <c r="D45" s="394"/>
      <c r="E45" s="394"/>
      <c r="F45" s="394"/>
      <c r="G45" s="394"/>
      <c r="H45" s="394"/>
      <c r="I45" s="394"/>
      <c r="J45" s="394"/>
      <c r="K45" s="394"/>
      <c r="L45" s="394"/>
      <c r="M45" s="394"/>
      <c r="N45" s="395"/>
    </row>
    <row r="46" spans="1:15" x14ac:dyDescent="0.25">
      <c r="F46" s="9"/>
    </row>
    <row r="47" spans="1:15" x14ac:dyDescent="0.2">
      <c r="D47" s="10"/>
      <c r="E47" s="19"/>
      <c r="F47" s="9"/>
      <c r="H47" s="10"/>
      <c r="I47" s="10"/>
      <c r="J47" s="10"/>
    </row>
    <row r="48" spans="1:15" x14ac:dyDescent="0.25">
      <c r="F48" s="9"/>
    </row>
    <row r="49" spans="3:6" x14ac:dyDescent="0.25">
      <c r="C49" s="17"/>
      <c r="F49" s="9"/>
    </row>
    <row r="50" spans="3:6" x14ac:dyDescent="0.25">
      <c r="F50" s="9"/>
    </row>
    <row r="51" spans="3:6" x14ac:dyDescent="0.25">
      <c r="F51" s="9"/>
    </row>
    <row r="52" spans="3:6" x14ac:dyDescent="0.25">
      <c r="F52" s="9"/>
    </row>
    <row r="54" spans="3:6" x14ac:dyDescent="0.25">
      <c r="C54" s="15"/>
    </row>
  </sheetData>
  <sheetProtection sort="0" autoFilter="0"/>
  <mergeCells count="6">
    <mergeCell ref="B45:N45"/>
    <mergeCell ref="L2:N2"/>
    <mergeCell ref="M3:N3"/>
    <mergeCell ref="A2:A3"/>
    <mergeCell ref="B38:G38"/>
    <mergeCell ref="D2:J2"/>
  </mergeCells>
  <conditionalFormatting sqref="C2:C27">
    <cfRule type="cellIs" dxfId="90" priority="82" operator="equal">
      <formula>"No"</formula>
    </cfRule>
    <cfRule type="cellIs" dxfId="89" priority="81" operator="equal">
      <formula>"Yes"</formula>
    </cfRule>
    <cfRule type="cellIs" dxfId="88" priority="80" operator="equal">
      <formula>"Unknown"</formula>
    </cfRule>
    <cfRule type="cellIs" dxfId="87" priority="79" operator="equal">
      <formula>"NA"</formula>
    </cfRule>
  </conditionalFormatting>
  <conditionalFormatting sqref="C32:C33">
    <cfRule type="cellIs" dxfId="86" priority="476" operator="equal">
      <formula>"No"</formula>
    </cfRule>
    <cfRule type="cellIs" dxfId="85" priority="475" operator="equal">
      <formula>"Yes"</formula>
    </cfRule>
    <cfRule type="cellIs" dxfId="84" priority="474" operator="equal">
      <formula>"Unknown"</formula>
    </cfRule>
    <cfRule type="cellIs" dxfId="83" priority="473" operator="equal">
      <formula>"NA"</formula>
    </cfRule>
  </conditionalFormatting>
  <conditionalFormatting sqref="C41:C1048576">
    <cfRule type="cellIs" dxfId="82" priority="21" operator="equal">
      <formula>"Unknown"</formula>
    </cfRule>
    <cfRule type="cellIs" dxfId="81" priority="20" operator="equal">
      <formula>"NA"</formula>
    </cfRule>
    <cfRule type="cellIs" dxfId="80" priority="22" operator="equal">
      <formula>"Yes"</formula>
    </cfRule>
    <cfRule type="cellIs" dxfId="79" priority="23" operator="equal">
      <formula>"No"</formula>
    </cfRule>
  </conditionalFormatting>
  <conditionalFormatting sqref="C43:C44 H41:J45">
    <cfRule type="cellIs" dxfId="78" priority="24" operator="equal">
      <formula>"NA"</formula>
    </cfRule>
  </conditionalFormatting>
  <conditionalFormatting sqref="C43:C44 H41:J1048576">
    <cfRule type="cellIs" dxfId="77" priority="25" operator="equal">
      <formula>"Unknown"</formula>
    </cfRule>
  </conditionalFormatting>
  <conditionalFormatting sqref="C46:C1048576">
    <cfRule type="cellIs" dxfId="76" priority="482" operator="equal">
      <formula>"Unknown"</formula>
    </cfRule>
    <cfRule type="cellIs" dxfId="75" priority="481" operator="equal">
      <formula>"NA"</formula>
    </cfRule>
  </conditionalFormatting>
  <conditionalFormatting sqref="C2:E3">
    <cfRule type="cellIs" dxfId="74" priority="251" operator="equal">
      <formula>"Unknown"</formula>
    </cfRule>
    <cfRule type="cellIs" dxfId="73" priority="250" operator="equal">
      <formula>"NA"</formula>
    </cfRule>
  </conditionalFormatting>
  <conditionalFormatting sqref="C45:E45">
    <cfRule type="cellIs" dxfId="72" priority="52" operator="equal">
      <formula>"No"</formula>
    </cfRule>
    <cfRule type="cellIs" dxfId="71" priority="51" operator="equal">
      <formula>"Yes"</formula>
    </cfRule>
    <cfRule type="cellIs" dxfId="70" priority="50" operator="equal">
      <formula>"Unknown"</formula>
    </cfRule>
    <cfRule type="cellIs" dxfId="69" priority="49" operator="equal">
      <formula>"NA"</formula>
    </cfRule>
  </conditionalFormatting>
  <conditionalFormatting sqref="D2:E3">
    <cfRule type="cellIs" dxfId="68" priority="253" operator="equal">
      <formula>"No"</formula>
    </cfRule>
    <cfRule type="cellIs" dxfId="67" priority="252" operator="equal">
      <formula>"Yes"</formula>
    </cfRule>
    <cfRule type="cellIs" dxfId="66" priority="249" operator="equal">
      <formula>"Immediate"</formula>
    </cfRule>
    <cfRule type="cellIs" dxfId="65" priority="248" operator="equal">
      <formula>"Intermediate"</formula>
    </cfRule>
    <cfRule type="cellIs" dxfId="64" priority="247" operator="equal">
      <formula>"Long-Term"</formula>
    </cfRule>
  </conditionalFormatting>
  <conditionalFormatting sqref="D19:E27">
    <cfRule type="cellIs" dxfId="63" priority="76" operator="equal">
      <formula>"Long-Term"</formula>
    </cfRule>
    <cfRule type="cellIs" dxfId="62" priority="77" operator="equal">
      <formula>"Intermediate"</formula>
    </cfRule>
    <cfRule type="cellIs" dxfId="61" priority="78" operator="equal">
      <formula>"Immediate"</formula>
    </cfRule>
  </conditionalFormatting>
  <conditionalFormatting sqref="D32:E33 D37:E37 D46:G1048576">
    <cfRule type="cellIs" dxfId="60" priority="294" operator="equal">
      <formula>"Long-Term"</formula>
    </cfRule>
    <cfRule type="cellIs" dxfId="59" priority="296" operator="equal">
      <formula>"Immediate"</formula>
    </cfRule>
    <cfRule type="cellIs" dxfId="58" priority="295" operator="equal">
      <formula>"Intermediate"</formula>
    </cfRule>
  </conditionalFormatting>
  <conditionalFormatting sqref="D4:G18">
    <cfRule type="cellIs" dxfId="57" priority="34" operator="equal">
      <formula>"Long-Term"</formula>
    </cfRule>
    <cfRule type="cellIs" dxfId="56" priority="36" operator="equal">
      <formula>"Immediate"</formula>
    </cfRule>
    <cfRule type="cellIs" dxfId="55" priority="35" operator="equal">
      <formula>"Intermediate"</formula>
    </cfRule>
  </conditionalFormatting>
  <conditionalFormatting sqref="D41:G44">
    <cfRule type="cellIs" dxfId="54" priority="12" operator="equal">
      <formula>"Intermediate"</formula>
    </cfRule>
    <cfRule type="cellIs" dxfId="53" priority="11" operator="equal">
      <formula>"Long-Term"</formula>
    </cfRule>
    <cfRule type="cellIs" dxfId="52" priority="13" operator="equal">
      <formula>"Immediate"</formula>
    </cfRule>
  </conditionalFormatting>
  <conditionalFormatting sqref="E1:E27">
    <cfRule type="cellIs" dxfId="51" priority="33" operator="equal">
      <formula>"High"</formula>
    </cfRule>
  </conditionalFormatting>
  <conditionalFormatting sqref="E1:E37">
    <cfRule type="cellIs" dxfId="50" priority="29" operator="equal">
      <formula>"Low"</formula>
    </cfRule>
    <cfRule type="cellIs" dxfId="49" priority="30" operator="equal">
      <formula>"High"</formula>
    </cfRule>
    <cfRule type="cellIs" dxfId="48" priority="31" operator="equal">
      <formula>"Critical"</formula>
    </cfRule>
    <cfRule type="cellIs" dxfId="47" priority="28" operator="equal">
      <formula>"Medium"</formula>
    </cfRule>
  </conditionalFormatting>
  <conditionalFormatting sqref="E5:E18">
    <cfRule type="cellIs" dxfId="46" priority="32" operator="equal">
      <formula>"High"</formula>
    </cfRule>
  </conditionalFormatting>
  <conditionalFormatting sqref="E32:E33 E37">
    <cfRule type="cellIs" dxfId="45" priority="280" operator="equal">
      <formula>"High"</formula>
    </cfRule>
  </conditionalFormatting>
  <conditionalFormatting sqref="E41:E44">
    <cfRule type="cellIs" dxfId="44" priority="5" operator="equal">
      <formula>"Low"</formula>
    </cfRule>
    <cfRule type="cellIs" dxfId="43" priority="4" operator="equal">
      <formula>"Medium"</formula>
    </cfRule>
  </conditionalFormatting>
  <conditionalFormatting sqref="E41:E1048576">
    <cfRule type="cellIs" dxfId="42" priority="10" operator="equal">
      <formula>"High"</formula>
    </cfRule>
    <cfRule type="cellIs" dxfId="41" priority="7" operator="equal">
      <formula>"Critical"</formula>
    </cfRule>
    <cfRule type="cellIs" dxfId="40" priority="6" operator="equal">
      <formula>"High"</formula>
    </cfRule>
  </conditionalFormatting>
  <conditionalFormatting sqref="E45">
    <cfRule type="cellIs" dxfId="39" priority="38" operator="equal">
      <formula>"Low"</formula>
    </cfRule>
    <cfRule type="cellIs" dxfId="38" priority="37" operator="equal">
      <formula>"Medium"</formula>
    </cfRule>
  </conditionalFormatting>
  <conditionalFormatting sqref="E46:E1048576">
    <cfRule type="cellIs" dxfId="37" priority="194" operator="equal">
      <formula>"Low"</formula>
    </cfRule>
    <cfRule type="cellIs" dxfId="36" priority="193" operator="equal">
      <formula>"Medium"</formula>
    </cfRule>
  </conditionalFormatting>
  <conditionalFormatting sqref="F43:F44">
    <cfRule type="cellIs" dxfId="35" priority="8" operator="equal">
      <formula>"High"</formula>
    </cfRule>
    <cfRule type="cellIs" dxfId="34" priority="9" operator="equal">
      <formula>"Critical"</formula>
    </cfRule>
  </conditionalFormatting>
  <conditionalFormatting sqref="F3:G3">
    <cfRule type="cellIs" dxfId="33" priority="262" operator="equal">
      <formula>"Long-Term"</formula>
    </cfRule>
    <cfRule type="cellIs" dxfId="32" priority="263" operator="equal">
      <formula>"Intermediate"</formula>
    </cfRule>
    <cfRule type="cellIs" dxfId="31" priority="264" operator="equal">
      <formula>"Immediate"</formula>
    </cfRule>
  </conditionalFormatting>
  <conditionalFormatting sqref="F19:G37">
    <cfRule type="cellIs" dxfId="30" priority="199" operator="equal">
      <formula>"Immediate"</formula>
    </cfRule>
    <cfRule type="cellIs" dxfId="29" priority="197" operator="equal">
      <formula>"Long-Term"</formula>
    </cfRule>
    <cfRule type="cellIs" dxfId="28" priority="198" operator="equal">
      <formula>"Intermediate"</formula>
    </cfRule>
  </conditionalFormatting>
  <conditionalFormatting sqref="F45:G45">
    <cfRule type="cellIs" dxfId="27" priority="43" operator="equal">
      <formula>"Intermediate"</formula>
    </cfRule>
    <cfRule type="cellIs" dxfId="26" priority="42" operator="equal">
      <formula>"Long-Term"</formula>
    </cfRule>
    <cfRule type="cellIs" dxfId="25" priority="44" operator="equal">
      <formula>"Immediate"</formula>
    </cfRule>
  </conditionalFormatting>
  <conditionalFormatting sqref="F3:J3">
    <cfRule type="cellIs" dxfId="24" priority="254" operator="equal">
      <formula>"NA"</formula>
    </cfRule>
    <cfRule type="cellIs" dxfId="23" priority="255" operator="equal">
      <formula>"Unknown"</formula>
    </cfRule>
    <cfRule type="cellIs" dxfId="22" priority="256" operator="equal">
      <formula>"Yes"</formula>
    </cfRule>
    <cfRule type="cellIs" dxfId="21" priority="257" operator="equal">
      <formula>"No"</formula>
    </cfRule>
  </conditionalFormatting>
  <conditionalFormatting sqref="H38">
    <cfRule type="cellIs" dxfId="20" priority="86" operator="equal">
      <formula>"Long-Term"</formula>
    </cfRule>
    <cfRule type="cellIs" dxfId="19" priority="87" operator="equal">
      <formula>"Intermediate"</formula>
    </cfRule>
    <cfRule type="cellIs" dxfId="18" priority="88" operator="equal">
      <formula>"Immediate"</formula>
    </cfRule>
  </conditionalFormatting>
  <conditionalFormatting sqref="H4:J21 I38:J38 J39">
    <cfRule type="cellIs" dxfId="17" priority="492" operator="equal">
      <formula>"No"</formula>
    </cfRule>
    <cfRule type="cellIs" dxfId="16" priority="490" operator="equal">
      <formula>"Unknown"</formula>
    </cfRule>
    <cfRule type="cellIs" dxfId="15" priority="491" operator="equal">
      <formula>"Yes"</formula>
    </cfRule>
  </conditionalFormatting>
  <conditionalFormatting sqref="H23:J37">
    <cfRule type="cellIs" dxfId="14" priority="203" operator="equal">
      <formula>"NA"</formula>
    </cfRule>
    <cfRule type="cellIs" dxfId="13" priority="204" operator="equal">
      <formula>"Unknown"</formula>
    </cfRule>
    <cfRule type="cellIs" dxfId="12" priority="205" operator="equal">
      <formula>"Yes"</formula>
    </cfRule>
    <cfRule type="cellIs" dxfId="11" priority="206" operator="equal">
      <formula>"No"</formula>
    </cfRule>
  </conditionalFormatting>
  <conditionalFormatting sqref="H41:J1048576">
    <cfRule type="cellIs" dxfId="10" priority="26" operator="equal">
      <formula>"Yes"</formula>
    </cfRule>
    <cfRule type="cellIs" dxfId="9" priority="27" operator="equal">
      <formula>"No"</formula>
    </cfRule>
  </conditionalFormatting>
  <conditionalFormatting sqref="H46:J1048576 H4:J21 I38:J38 J39">
    <cfRule type="cellIs" dxfId="8" priority="489" operator="equal">
      <formula>"NA"</formula>
    </cfRule>
  </conditionalFormatting>
  <conditionalFormatting sqref="H48:J48">
    <cfRule type="cellIs" dxfId="7" priority="424" operator="equal">
      <formula>"NA"</formula>
    </cfRule>
    <cfRule type="cellIs" dxfId="6" priority="423" operator="equal">
      <formula>"NA"</formula>
    </cfRule>
  </conditionalFormatting>
  <conditionalFormatting sqref="I39">
    <cfRule type="cellIs" dxfId="5" priority="85" operator="equal">
      <formula>"Immediate"</formula>
    </cfRule>
    <cfRule type="cellIs" dxfId="4" priority="83" operator="equal">
      <formula>"Long-Term"</formula>
    </cfRule>
    <cfRule type="cellIs" dxfId="3" priority="84" operator="equal">
      <formula>"Intermediate"</formula>
    </cfRule>
  </conditionalFormatting>
  <conditionalFormatting sqref="J40">
    <cfRule type="cellIs" dxfId="2" priority="3" operator="equal">
      <formula>"Immediate"</formula>
    </cfRule>
    <cfRule type="cellIs" dxfId="1" priority="2" operator="equal">
      <formula>"Intermediate"</formula>
    </cfRule>
    <cfRule type="cellIs" dxfId="0" priority="1" operator="equal">
      <formula>"Long-Term"</formula>
    </cfRule>
  </conditionalFormatting>
  <dataValidations count="3">
    <dataValidation type="list" allowBlank="1" showInputMessage="1" showErrorMessage="1" sqref="C5:C18" xr:uid="{02CE4CAD-DF36-4EDB-9BCB-84B64F34C224}">
      <formula1>"Yes, No, NA, Unknown"</formula1>
    </dataValidation>
    <dataValidation type="list" allowBlank="1" showInputMessage="1" showErrorMessage="1" sqref="F5:F18" xr:uid="{298563DD-5389-48AE-8F3E-19E04F3E6038}">
      <formula1>"Immediate, Intermediate, Long-Term"</formula1>
    </dataValidation>
    <dataValidation type="list" allowBlank="1" showInputMessage="1" showErrorMessage="1" sqref="E5:E18" xr:uid="{50450330-6A29-4FCF-AD44-9AD798DF5A1C}">
      <formula1>"High, Medium, Low"</formula1>
    </dataValidation>
  </dataValidations>
  <hyperlinks>
    <hyperlink ref="N7" r:id="rId1" xr:uid="{DBDFB1DF-2543-47C5-83FA-F5E024591017}"/>
    <hyperlink ref="M12" r:id="rId2" xr:uid="{EDC74FA3-EBA0-4CB1-8861-9A3DA1E3C0DD}"/>
    <hyperlink ref="M13" r:id="rId3" xr:uid="{CC5FAC3B-F8DA-4F3B-8FA0-84807D6C6077}"/>
    <hyperlink ref="M14" r:id="rId4" xr:uid="{B33EFF8B-5963-4001-9B78-085E1A03E9BB}"/>
    <hyperlink ref="M15" r:id="rId5" xr:uid="{F9F0DF25-DF02-4585-9661-31DA36B0970E}"/>
    <hyperlink ref="M16" r:id="rId6" xr:uid="{C5FC33E3-8905-4041-B6C6-700EC2FD3A69}"/>
    <hyperlink ref="M17" r:id="rId7" xr:uid="{BD4D79BE-418C-49CE-81FC-02648370FCB1}"/>
    <hyperlink ref="M18" r:id="rId8" display="10.E.14_x000a_Emergency Planning" xr:uid="{3D88E903-60A9-46AA-B660-8929A06A5002}"/>
    <hyperlink ref="M8" r:id="rId9" display="10.E.14_x000a_Emergency Planning" xr:uid="{86533DEC-466F-4A00-97D5-F5F75B50305E}"/>
    <hyperlink ref="M5" r:id="rId10" display="10.E.14_x000a_Emergency Planning" xr:uid="{23558005-CC92-408F-BFEF-A1115E4C5885}"/>
    <hyperlink ref="M6" r:id="rId11" display="10.E.14_x000a_Emergency Planning" xr:uid="{0AC2CAB7-24C4-47F2-8F9C-8F46EFFB1B47}"/>
    <hyperlink ref="M7" r:id="rId12" display="5.E.14_x000a_Biological Infestations" xr:uid="{9C56C194-2A86-4A4A-8980-3FA98C6CCA64}"/>
    <hyperlink ref="M11" r:id="rId13" xr:uid="{6D1B5EA2-BCC3-46E0-8B45-D377109B0D1E}"/>
    <hyperlink ref="M10" r:id="rId14" xr:uid="{DC7CA691-3C94-43A5-B9EC-512443D91497}"/>
    <hyperlink ref="M9" r:id="rId15" display="7.B.1_x000a_Museum Collection Storage, " xr:uid="{705B72C7-6AF1-46FB-897D-D0F9467D90A3}"/>
  </hyperlinks>
  <pageMargins left="0.7" right="0.7" top="0.75" bottom="0.75" header="0.3" footer="0.3"/>
  <pageSetup orientation="portrait" horizontalDpi="1200" verticalDpi="1200" r:id="rId1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4CE80-B0C5-4653-AA5C-DB517C0530C2}">
  <dimension ref="B1:N16"/>
  <sheetViews>
    <sheetView workbookViewId="0">
      <selection activeCell="C10" sqref="C10"/>
    </sheetView>
  </sheetViews>
  <sheetFormatPr defaultColWidth="8.7109375" defaultRowHeight="15" x14ac:dyDescent="0.25"/>
  <cols>
    <col min="1" max="1" width="8.7109375" style="1"/>
    <col min="2" max="2" width="9.85546875" style="1" bestFit="1" customWidth="1"/>
    <col min="3" max="3" width="8.7109375" style="1" customWidth="1"/>
    <col min="4" max="16384" width="8.7109375" style="1"/>
  </cols>
  <sheetData>
    <row r="1" spans="2:14" x14ac:dyDescent="0.25">
      <c r="B1" s="320" t="s">
        <v>655</v>
      </c>
    </row>
    <row r="2" spans="2:14" x14ac:dyDescent="0.25">
      <c r="F2" s="10"/>
      <c r="G2" s="10"/>
      <c r="H2" s="10"/>
      <c r="I2" s="10"/>
      <c r="J2" s="10"/>
      <c r="K2" s="10"/>
      <c r="L2" s="10"/>
      <c r="M2" s="10"/>
    </row>
    <row r="3" spans="2:14" x14ac:dyDescent="0.25">
      <c r="B3" s="10" t="s">
        <v>652</v>
      </c>
      <c r="C3" s="10"/>
      <c r="D3" s="10" t="s">
        <v>656</v>
      </c>
      <c r="E3" s="10"/>
      <c r="F3" s="10"/>
      <c r="G3" s="10"/>
      <c r="H3" s="10"/>
      <c r="I3" s="10"/>
      <c r="J3" s="10"/>
      <c r="K3" s="10"/>
      <c r="L3" s="10"/>
      <c r="M3" s="10"/>
    </row>
    <row r="4" spans="2:14" x14ac:dyDescent="0.25">
      <c r="B4" s="10" t="s">
        <v>653</v>
      </c>
      <c r="C4" s="10"/>
      <c r="D4" s="10" t="s">
        <v>654</v>
      </c>
      <c r="E4" s="10"/>
      <c r="F4" s="10"/>
      <c r="G4" s="10"/>
      <c r="H4" s="10"/>
      <c r="I4" s="10"/>
      <c r="J4" s="10"/>
      <c r="K4" s="10"/>
      <c r="L4" s="10"/>
      <c r="M4" s="10"/>
    </row>
    <row r="5" spans="2:14" x14ac:dyDescent="0.25">
      <c r="B5" s="10"/>
      <c r="C5" s="10"/>
      <c r="D5" s="10" t="s">
        <v>659</v>
      </c>
      <c r="E5" s="10"/>
      <c r="F5" s="10"/>
      <c r="G5" s="10"/>
      <c r="H5" s="10"/>
      <c r="I5" s="10"/>
      <c r="J5" s="10"/>
      <c r="K5" s="10"/>
      <c r="L5" s="10"/>
      <c r="M5" s="10"/>
    </row>
    <row r="6" spans="2:14" x14ac:dyDescent="0.25">
      <c r="B6" s="10"/>
      <c r="C6" s="10"/>
      <c r="D6" s="10" t="s">
        <v>658</v>
      </c>
      <c r="E6" s="10"/>
      <c r="F6" s="10"/>
      <c r="G6" s="10"/>
      <c r="H6" s="10"/>
      <c r="I6" s="10"/>
      <c r="J6" s="10"/>
      <c r="K6" s="10"/>
      <c r="L6" s="10"/>
      <c r="M6" s="10"/>
    </row>
    <row r="7" spans="2:14" x14ac:dyDescent="0.25">
      <c r="B7" s="10" t="s">
        <v>662</v>
      </c>
      <c r="C7" s="10"/>
      <c r="D7" s="10" t="s">
        <v>668</v>
      </c>
      <c r="E7" s="10"/>
      <c r="F7" s="10"/>
      <c r="G7" s="10"/>
      <c r="H7" s="10"/>
      <c r="I7" s="10"/>
      <c r="J7" s="10"/>
      <c r="K7" s="10"/>
      <c r="L7" s="10"/>
      <c r="M7" s="10"/>
    </row>
    <row r="8" spans="2:14" x14ac:dyDescent="0.25">
      <c r="B8" s="10"/>
      <c r="C8" s="10"/>
      <c r="D8" s="10" t="s">
        <v>666</v>
      </c>
      <c r="E8" s="10"/>
      <c r="F8" s="10"/>
      <c r="G8" s="10"/>
      <c r="H8" s="10"/>
      <c r="I8" s="10"/>
      <c r="J8" s="10"/>
      <c r="K8" s="10"/>
      <c r="L8" s="10"/>
      <c r="M8" s="10"/>
    </row>
    <row r="9" spans="2:14" x14ac:dyDescent="0.25">
      <c r="B9" s="10"/>
      <c r="C9" s="10"/>
      <c r="D9" s="10" t="s">
        <v>739</v>
      </c>
      <c r="E9" s="10"/>
      <c r="F9" s="10"/>
      <c r="G9" s="10"/>
      <c r="H9" s="10"/>
      <c r="I9" s="10"/>
      <c r="J9" s="10"/>
      <c r="K9" s="10"/>
      <c r="L9" s="10"/>
      <c r="M9" s="10"/>
    </row>
    <row r="10" spans="2:14" x14ac:dyDescent="0.25">
      <c r="B10" s="10"/>
      <c r="C10" s="10"/>
      <c r="D10" s="10" t="s">
        <v>697</v>
      </c>
      <c r="E10" s="10"/>
      <c r="F10" s="10"/>
      <c r="G10" s="10"/>
      <c r="H10" s="10"/>
      <c r="I10" s="10"/>
      <c r="J10" s="10"/>
      <c r="K10" s="10"/>
      <c r="L10" s="10"/>
      <c r="M10" s="10"/>
    </row>
    <row r="11" spans="2:14" x14ac:dyDescent="0.25">
      <c r="B11" s="10"/>
      <c r="C11" s="10"/>
      <c r="D11" s="10"/>
      <c r="E11" s="10"/>
      <c r="F11" s="10"/>
      <c r="G11" s="10"/>
      <c r="H11" s="10"/>
      <c r="I11" s="10"/>
      <c r="J11" s="10"/>
      <c r="K11" s="10"/>
      <c r="L11" s="10"/>
      <c r="M11" s="10"/>
    </row>
    <row r="12" spans="2:14" x14ac:dyDescent="0.25">
      <c r="B12" s="10"/>
      <c r="C12" s="10"/>
      <c r="D12" s="10"/>
      <c r="E12" s="10"/>
      <c r="F12" s="10"/>
      <c r="G12" s="10"/>
      <c r="H12" s="10"/>
      <c r="I12" s="10"/>
      <c r="J12" s="10"/>
      <c r="K12" s="10"/>
      <c r="L12" s="10"/>
      <c r="M12" s="10"/>
    </row>
    <row r="13" spans="2:14" x14ac:dyDescent="0.25">
      <c r="B13" s="10"/>
      <c r="C13" s="10"/>
      <c r="D13" s="10"/>
      <c r="E13" s="10"/>
      <c r="F13" s="10"/>
      <c r="G13" s="10"/>
      <c r="H13" s="10"/>
      <c r="I13" s="10"/>
      <c r="J13" s="10"/>
      <c r="K13" s="10"/>
      <c r="L13" s="10"/>
      <c r="M13" s="10"/>
    </row>
    <row r="14" spans="2:14" x14ac:dyDescent="0.25">
      <c r="B14" s="406" t="s">
        <v>707</v>
      </c>
      <c r="C14" s="406"/>
      <c r="D14" s="406"/>
      <c r="E14" s="406"/>
      <c r="F14" s="406"/>
      <c r="G14" s="406"/>
      <c r="H14" s="406"/>
      <c r="I14" s="406"/>
      <c r="J14" s="406"/>
      <c r="K14" s="406"/>
      <c r="L14" s="406"/>
      <c r="M14" s="406"/>
      <c r="N14" s="301"/>
    </row>
    <row r="16" spans="2:14" x14ac:dyDescent="0.25">
      <c r="B16" s="403" t="s">
        <v>703</v>
      </c>
      <c r="C16" s="404"/>
      <c r="D16" s="404"/>
      <c r="E16" s="404"/>
      <c r="F16" s="404"/>
      <c r="G16" s="404"/>
      <c r="H16" s="404"/>
      <c r="I16" s="404"/>
      <c r="J16" s="404"/>
      <c r="K16" s="404"/>
      <c r="L16" s="404"/>
      <c r="M16" s="405"/>
    </row>
  </sheetData>
  <sheetProtection sheet="1" objects="1" scenarios="1"/>
  <mergeCells count="2">
    <mergeCell ref="B14:M14"/>
    <mergeCell ref="B16:M16"/>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8BA55293EC094485BAAD528A91E07C" ma:contentTypeVersion="13" ma:contentTypeDescription="Create a new document." ma:contentTypeScope="" ma:versionID="c38a1eee730325fa698f90932b08f3d0">
  <xsd:schema xmlns:xsd="http://www.w3.org/2001/XMLSchema" xmlns:xs="http://www.w3.org/2001/XMLSchema" xmlns:p="http://schemas.microsoft.com/office/2006/metadata/properties" xmlns:ns1="http://schemas.microsoft.com/sharepoint/v3" xmlns:ns3="68ab8783-55ba-4185-b116-ef03e61e0682" xmlns:ns4="1d46f5d0-9357-4081-a320-1074348828f5" targetNamespace="http://schemas.microsoft.com/office/2006/metadata/properties" ma:root="true" ma:fieldsID="576f90c30a6d9e29037bcf8fade83497" ns1:_="" ns3:_="" ns4:_="">
    <xsd:import namespace="http://schemas.microsoft.com/sharepoint/v3"/>
    <xsd:import namespace="68ab8783-55ba-4185-b116-ef03e61e0682"/>
    <xsd:import namespace="1d46f5d0-9357-4081-a320-1074348828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1:_ip_UnifiedCompliancePolicyProperties" minOccurs="0"/>
                <xsd:element ref="ns1:_ip_UnifiedCompliancePolicyUIAc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ab8783-55ba-4185-b116-ef03e61e06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46f5d0-9357-4081-a320-1074348828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A716F2-B6EC-4125-A728-07B464CECA8D}">
  <ds:schemaRefs>
    <ds:schemaRef ds:uri="http://schemas.microsoft.com/office/2006/documentManagement/types"/>
    <ds:schemaRef ds:uri="http://www.w3.org/XML/1998/namespace"/>
    <ds:schemaRef ds:uri="http://schemas.microsoft.com/office/2006/metadata/properties"/>
    <ds:schemaRef ds:uri="http://schemas.microsoft.com/sharepoint/v3"/>
    <ds:schemaRef ds:uri="http://purl.org/dc/terms/"/>
    <ds:schemaRef ds:uri="http://purl.org/dc/dcmitype/"/>
    <ds:schemaRef ds:uri="68ab8783-55ba-4185-b116-ef03e61e0682"/>
    <ds:schemaRef ds:uri="http://schemas.microsoft.com/office/infopath/2007/PartnerControls"/>
    <ds:schemaRef ds:uri="http://schemas.openxmlformats.org/package/2006/metadata/core-properties"/>
    <ds:schemaRef ds:uri="1d46f5d0-9357-4081-a320-1074348828f5"/>
    <ds:schemaRef ds:uri="http://purl.org/dc/elements/1.1/"/>
  </ds:schemaRefs>
</ds:datastoreItem>
</file>

<file path=customXml/itemProps2.xml><?xml version="1.0" encoding="utf-8"?>
<ds:datastoreItem xmlns:ds="http://schemas.openxmlformats.org/officeDocument/2006/customXml" ds:itemID="{A2F2BD2F-1611-4560-A98D-BBF6F78F6E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8ab8783-55ba-4185-b116-ef03e61e0682"/>
    <ds:schemaRef ds:uri="1d46f5d0-9357-4081-a320-107434882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315A8A-1D66-4760-9D3B-120277251B83}">
  <ds:schemaRefs>
    <ds:schemaRef ds:uri="http://schemas.microsoft.com/sharepoint/v3/contenttype/forms"/>
  </ds:schemaRefs>
</ds:datastoreItem>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 &amp; Glossary</vt:lpstr>
      <vt:lpstr>Cover Sheet</vt:lpstr>
      <vt:lpstr>Assessments &amp; Plans</vt:lpstr>
      <vt:lpstr>Museum Environment</vt:lpstr>
      <vt:lpstr>Museum IPM_Housekeeping</vt:lpstr>
      <vt:lpstr>Handling_Packing (Museum-wide)</vt:lpstr>
      <vt:lpstr>Museum Storage</vt:lpstr>
      <vt:lpstr>Museum Emergency Planning</vt:lpstr>
      <vt:lpstr>Museum Fire Protection</vt:lpstr>
      <vt:lpstr>Health_Safety (Museum-wide)</vt:lpstr>
      <vt:lpstr>Museum Security</vt:lpstr>
      <vt:lpstr>Museum Structure</vt:lpstr>
      <vt:lpstr>Changelog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dshore</dc:creator>
  <cp:lastModifiedBy>Dee Moradi</cp:lastModifiedBy>
  <dcterms:created xsi:type="dcterms:W3CDTF">2020-06-29T16:46:21Z</dcterms:created>
  <dcterms:modified xsi:type="dcterms:W3CDTF">2026-04-17T18:37:04Z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0x010100BF8BA55293EC094485BAAD528A91E07C</vt:lpwstr>
  </property>
</Properties>
</file>